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1902427_student_uwtsd_ac_uk/Documents/Auto Eng Course @ UWTSD/Level 5/Alternative Prop. Systems/"/>
    </mc:Choice>
  </mc:AlternateContent>
  <xr:revisionPtr revIDLastSave="434" documentId="13_ncr:1_{1BE30F06-1EE2-4585-A813-01BDBF1ADA5B}" xr6:coauthVersionLast="47" xr6:coauthVersionMax="47" xr10:uidLastSave="{50902A67-659B-4653-8AFB-8929098E325B}"/>
  <bookViews>
    <workbookView xWindow="-108" yWindow="-108" windowWidth="23256" windowHeight="12576" activeTab="1" xr2:uid="{00000000-000D-0000-FFFF-FFFF00000000}"/>
  </bookViews>
  <sheets>
    <sheet name="WLTC_class_3" sheetId="1" r:id="rId1"/>
    <sheet name="Graphical Data" sheetId="24" r:id="rId2"/>
    <sheet name="dia_class3_0_600" sheetId="18" r:id="rId3"/>
    <sheet name="dia_class3_600_1200" sheetId="17" r:id="rId4"/>
    <sheet name="dia_class3_1200_1800" sheetId="16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24" l="1"/>
  <c r="J32" i="24"/>
  <c r="J31" i="24"/>
  <c r="S5" i="1"/>
  <c r="Q5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6" i="1"/>
  <c r="G7" i="24"/>
  <c r="G6" i="24"/>
  <c r="G5" i="24"/>
  <c r="G4" i="24"/>
  <c r="C4" i="24"/>
  <c r="C7" i="24"/>
  <c r="C6" i="24"/>
  <c r="C5" i="24"/>
  <c r="H8" i="1"/>
  <c r="I8" i="1" s="1"/>
  <c r="F8" i="1"/>
  <c r="K8" i="1" s="1"/>
  <c r="G8" i="1"/>
  <c r="F9" i="1"/>
  <c r="K9" i="1" s="1"/>
  <c r="G9" i="1"/>
  <c r="F10" i="1"/>
  <c r="K10" i="1" s="1"/>
  <c r="G10" i="1"/>
  <c r="F11" i="1"/>
  <c r="K11" i="1" s="1"/>
  <c r="G11" i="1"/>
  <c r="F12" i="1"/>
  <c r="K12" i="1" s="1"/>
  <c r="G12" i="1"/>
  <c r="F13" i="1"/>
  <c r="K13" i="1" s="1"/>
  <c r="G13" i="1"/>
  <c r="F14" i="1"/>
  <c r="K14" i="1" s="1"/>
  <c r="G14" i="1"/>
  <c r="F15" i="1"/>
  <c r="K15" i="1" s="1"/>
  <c r="G15" i="1"/>
  <c r="F16" i="1"/>
  <c r="K16" i="1" s="1"/>
  <c r="G16" i="1"/>
  <c r="F17" i="1"/>
  <c r="K17" i="1" s="1"/>
  <c r="G17" i="1"/>
  <c r="F18" i="1"/>
  <c r="K18" i="1" s="1"/>
  <c r="G18" i="1"/>
  <c r="F19" i="1"/>
  <c r="K19" i="1" s="1"/>
  <c r="G19" i="1"/>
  <c r="F20" i="1"/>
  <c r="K20" i="1" s="1"/>
  <c r="G20" i="1"/>
  <c r="F21" i="1"/>
  <c r="K21" i="1" s="1"/>
  <c r="G21" i="1"/>
  <c r="F22" i="1"/>
  <c r="K22" i="1" s="1"/>
  <c r="G22" i="1"/>
  <c r="F23" i="1"/>
  <c r="K23" i="1" s="1"/>
  <c r="G23" i="1"/>
  <c r="F24" i="1"/>
  <c r="K24" i="1" s="1"/>
  <c r="G24" i="1"/>
  <c r="F25" i="1"/>
  <c r="K25" i="1" s="1"/>
  <c r="G25" i="1"/>
  <c r="F26" i="1"/>
  <c r="K26" i="1" s="1"/>
  <c r="G26" i="1"/>
  <c r="F27" i="1"/>
  <c r="K27" i="1" s="1"/>
  <c r="G27" i="1"/>
  <c r="F28" i="1"/>
  <c r="K28" i="1" s="1"/>
  <c r="G28" i="1"/>
  <c r="F29" i="1"/>
  <c r="K29" i="1" s="1"/>
  <c r="G29" i="1"/>
  <c r="F30" i="1"/>
  <c r="K30" i="1" s="1"/>
  <c r="G30" i="1"/>
  <c r="F31" i="1"/>
  <c r="K31" i="1" s="1"/>
  <c r="G31" i="1"/>
  <c r="F32" i="1"/>
  <c r="K32" i="1" s="1"/>
  <c r="G32" i="1"/>
  <c r="F33" i="1"/>
  <c r="K33" i="1" s="1"/>
  <c r="G33" i="1"/>
  <c r="F34" i="1"/>
  <c r="K34" i="1" s="1"/>
  <c r="G34" i="1"/>
  <c r="F35" i="1"/>
  <c r="K35" i="1" s="1"/>
  <c r="G35" i="1"/>
  <c r="F36" i="1"/>
  <c r="K36" i="1" s="1"/>
  <c r="G36" i="1"/>
  <c r="F37" i="1"/>
  <c r="K37" i="1" s="1"/>
  <c r="G37" i="1"/>
  <c r="F38" i="1"/>
  <c r="K38" i="1" s="1"/>
  <c r="G38" i="1"/>
  <c r="F39" i="1"/>
  <c r="K39" i="1" s="1"/>
  <c r="G39" i="1"/>
  <c r="F40" i="1"/>
  <c r="K40" i="1" s="1"/>
  <c r="G40" i="1"/>
  <c r="F41" i="1"/>
  <c r="K41" i="1" s="1"/>
  <c r="G41" i="1"/>
  <c r="F42" i="1"/>
  <c r="K42" i="1" s="1"/>
  <c r="G42" i="1"/>
  <c r="F43" i="1"/>
  <c r="K43" i="1" s="1"/>
  <c r="G43" i="1"/>
  <c r="F44" i="1"/>
  <c r="K44" i="1" s="1"/>
  <c r="G44" i="1"/>
  <c r="F45" i="1"/>
  <c r="K45" i="1" s="1"/>
  <c r="G45" i="1"/>
  <c r="F46" i="1"/>
  <c r="K46" i="1" s="1"/>
  <c r="G46" i="1"/>
  <c r="F47" i="1"/>
  <c r="K47" i="1" s="1"/>
  <c r="G47" i="1"/>
  <c r="F48" i="1"/>
  <c r="K48" i="1" s="1"/>
  <c r="G48" i="1"/>
  <c r="F49" i="1"/>
  <c r="K49" i="1" s="1"/>
  <c r="G49" i="1"/>
  <c r="F50" i="1"/>
  <c r="K50" i="1" s="1"/>
  <c r="G50" i="1"/>
  <c r="F51" i="1"/>
  <c r="K51" i="1" s="1"/>
  <c r="G51" i="1"/>
  <c r="F52" i="1"/>
  <c r="K52" i="1" s="1"/>
  <c r="G52" i="1"/>
  <c r="F53" i="1"/>
  <c r="K53" i="1" s="1"/>
  <c r="G53" i="1"/>
  <c r="F54" i="1"/>
  <c r="K54" i="1" s="1"/>
  <c r="G54" i="1"/>
  <c r="F55" i="1"/>
  <c r="K55" i="1" s="1"/>
  <c r="G55" i="1"/>
  <c r="F56" i="1"/>
  <c r="K56" i="1" s="1"/>
  <c r="G56" i="1"/>
  <c r="F57" i="1"/>
  <c r="K57" i="1" s="1"/>
  <c r="G57" i="1"/>
  <c r="F58" i="1"/>
  <c r="K58" i="1" s="1"/>
  <c r="G58" i="1"/>
  <c r="F59" i="1"/>
  <c r="K59" i="1" s="1"/>
  <c r="G59" i="1"/>
  <c r="F60" i="1"/>
  <c r="K60" i="1" s="1"/>
  <c r="G60" i="1"/>
  <c r="F61" i="1"/>
  <c r="K61" i="1" s="1"/>
  <c r="G61" i="1"/>
  <c r="F62" i="1"/>
  <c r="K62" i="1" s="1"/>
  <c r="G62" i="1"/>
  <c r="F63" i="1"/>
  <c r="K63" i="1" s="1"/>
  <c r="G63" i="1"/>
  <c r="F64" i="1"/>
  <c r="K64" i="1" s="1"/>
  <c r="G64" i="1"/>
  <c r="F65" i="1"/>
  <c r="K65" i="1" s="1"/>
  <c r="G65" i="1"/>
  <c r="F66" i="1"/>
  <c r="K66" i="1" s="1"/>
  <c r="G66" i="1"/>
  <c r="F67" i="1"/>
  <c r="K67" i="1" s="1"/>
  <c r="G67" i="1"/>
  <c r="F68" i="1"/>
  <c r="K68" i="1" s="1"/>
  <c r="G68" i="1"/>
  <c r="F69" i="1"/>
  <c r="K69" i="1" s="1"/>
  <c r="G69" i="1"/>
  <c r="F70" i="1"/>
  <c r="K70" i="1" s="1"/>
  <c r="G70" i="1"/>
  <c r="F71" i="1"/>
  <c r="K71" i="1" s="1"/>
  <c r="G71" i="1"/>
  <c r="F72" i="1"/>
  <c r="K72" i="1" s="1"/>
  <c r="G72" i="1"/>
  <c r="F73" i="1"/>
  <c r="K73" i="1" s="1"/>
  <c r="G73" i="1"/>
  <c r="F74" i="1"/>
  <c r="K74" i="1" s="1"/>
  <c r="G74" i="1"/>
  <c r="F75" i="1"/>
  <c r="K75" i="1" s="1"/>
  <c r="G75" i="1"/>
  <c r="F76" i="1"/>
  <c r="K76" i="1" s="1"/>
  <c r="G76" i="1"/>
  <c r="F77" i="1"/>
  <c r="K77" i="1" s="1"/>
  <c r="G77" i="1"/>
  <c r="F78" i="1"/>
  <c r="K78" i="1" s="1"/>
  <c r="G78" i="1"/>
  <c r="F79" i="1"/>
  <c r="K79" i="1" s="1"/>
  <c r="G79" i="1"/>
  <c r="F80" i="1"/>
  <c r="K80" i="1" s="1"/>
  <c r="G80" i="1"/>
  <c r="F81" i="1"/>
  <c r="K81" i="1" s="1"/>
  <c r="G81" i="1"/>
  <c r="F82" i="1"/>
  <c r="K82" i="1" s="1"/>
  <c r="G82" i="1"/>
  <c r="F83" i="1"/>
  <c r="K83" i="1" s="1"/>
  <c r="G83" i="1"/>
  <c r="F84" i="1"/>
  <c r="K84" i="1" s="1"/>
  <c r="G84" i="1"/>
  <c r="F85" i="1"/>
  <c r="K85" i="1" s="1"/>
  <c r="G85" i="1"/>
  <c r="F86" i="1"/>
  <c r="K86" i="1" s="1"/>
  <c r="G86" i="1"/>
  <c r="F87" i="1"/>
  <c r="K87" i="1" s="1"/>
  <c r="G87" i="1"/>
  <c r="F88" i="1"/>
  <c r="K88" i="1" s="1"/>
  <c r="G88" i="1"/>
  <c r="F89" i="1"/>
  <c r="K89" i="1" s="1"/>
  <c r="G89" i="1"/>
  <c r="F90" i="1"/>
  <c r="K90" i="1" s="1"/>
  <c r="G90" i="1"/>
  <c r="F91" i="1"/>
  <c r="K91" i="1" s="1"/>
  <c r="G91" i="1"/>
  <c r="F92" i="1"/>
  <c r="K92" i="1" s="1"/>
  <c r="G92" i="1"/>
  <c r="F93" i="1"/>
  <c r="K93" i="1" s="1"/>
  <c r="G93" i="1"/>
  <c r="F94" i="1"/>
  <c r="K94" i="1" s="1"/>
  <c r="G94" i="1"/>
  <c r="F95" i="1"/>
  <c r="K95" i="1" s="1"/>
  <c r="G95" i="1"/>
  <c r="F96" i="1"/>
  <c r="K96" i="1" s="1"/>
  <c r="G96" i="1"/>
  <c r="F97" i="1"/>
  <c r="K97" i="1" s="1"/>
  <c r="G97" i="1"/>
  <c r="F98" i="1"/>
  <c r="K98" i="1" s="1"/>
  <c r="G98" i="1"/>
  <c r="F99" i="1"/>
  <c r="K99" i="1" s="1"/>
  <c r="G99" i="1"/>
  <c r="F100" i="1"/>
  <c r="K100" i="1" s="1"/>
  <c r="G100" i="1"/>
  <c r="F101" i="1"/>
  <c r="K101" i="1" s="1"/>
  <c r="G101" i="1"/>
  <c r="F102" i="1"/>
  <c r="K102" i="1" s="1"/>
  <c r="G102" i="1"/>
  <c r="F103" i="1"/>
  <c r="K103" i="1" s="1"/>
  <c r="G103" i="1"/>
  <c r="F104" i="1"/>
  <c r="K104" i="1" s="1"/>
  <c r="G104" i="1"/>
  <c r="F105" i="1"/>
  <c r="K105" i="1" s="1"/>
  <c r="G105" i="1"/>
  <c r="F106" i="1"/>
  <c r="K106" i="1" s="1"/>
  <c r="G106" i="1"/>
  <c r="F107" i="1"/>
  <c r="K107" i="1" s="1"/>
  <c r="G107" i="1"/>
  <c r="F108" i="1"/>
  <c r="K108" i="1" s="1"/>
  <c r="G108" i="1"/>
  <c r="F109" i="1"/>
  <c r="K109" i="1" s="1"/>
  <c r="G109" i="1"/>
  <c r="F110" i="1"/>
  <c r="K110" i="1" s="1"/>
  <c r="G110" i="1"/>
  <c r="F111" i="1"/>
  <c r="K111" i="1" s="1"/>
  <c r="G111" i="1"/>
  <c r="F112" i="1"/>
  <c r="K112" i="1" s="1"/>
  <c r="G112" i="1"/>
  <c r="F113" i="1"/>
  <c r="K113" i="1" s="1"/>
  <c r="G113" i="1"/>
  <c r="F114" i="1"/>
  <c r="K114" i="1" s="1"/>
  <c r="G114" i="1"/>
  <c r="F115" i="1"/>
  <c r="K115" i="1" s="1"/>
  <c r="G115" i="1"/>
  <c r="F116" i="1"/>
  <c r="K116" i="1" s="1"/>
  <c r="G116" i="1"/>
  <c r="F117" i="1"/>
  <c r="K117" i="1" s="1"/>
  <c r="G117" i="1"/>
  <c r="F118" i="1"/>
  <c r="K118" i="1" s="1"/>
  <c r="G118" i="1"/>
  <c r="F119" i="1"/>
  <c r="K119" i="1" s="1"/>
  <c r="G119" i="1"/>
  <c r="F120" i="1"/>
  <c r="K120" i="1" s="1"/>
  <c r="G120" i="1"/>
  <c r="F121" i="1"/>
  <c r="K121" i="1" s="1"/>
  <c r="G121" i="1"/>
  <c r="F122" i="1"/>
  <c r="K122" i="1" s="1"/>
  <c r="G122" i="1"/>
  <c r="F123" i="1"/>
  <c r="K123" i="1" s="1"/>
  <c r="G123" i="1"/>
  <c r="F124" i="1"/>
  <c r="K124" i="1" s="1"/>
  <c r="G124" i="1"/>
  <c r="F125" i="1"/>
  <c r="K125" i="1" s="1"/>
  <c r="G125" i="1"/>
  <c r="F126" i="1"/>
  <c r="K126" i="1" s="1"/>
  <c r="G126" i="1"/>
  <c r="F127" i="1"/>
  <c r="K127" i="1" s="1"/>
  <c r="G127" i="1"/>
  <c r="F128" i="1"/>
  <c r="K128" i="1" s="1"/>
  <c r="G128" i="1"/>
  <c r="F129" i="1"/>
  <c r="K129" i="1" s="1"/>
  <c r="G129" i="1"/>
  <c r="F130" i="1"/>
  <c r="K130" i="1" s="1"/>
  <c r="G130" i="1"/>
  <c r="F131" i="1"/>
  <c r="K131" i="1" s="1"/>
  <c r="G131" i="1"/>
  <c r="F132" i="1"/>
  <c r="K132" i="1" s="1"/>
  <c r="G132" i="1"/>
  <c r="F133" i="1"/>
  <c r="K133" i="1" s="1"/>
  <c r="G133" i="1"/>
  <c r="F134" i="1"/>
  <c r="K134" i="1" s="1"/>
  <c r="G134" i="1"/>
  <c r="F135" i="1"/>
  <c r="K135" i="1" s="1"/>
  <c r="G135" i="1"/>
  <c r="F136" i="1"/>
  <c r="K136" i="1" s="1"/>
  <c r="G136" i="1"/>
  <c r="F137" i="1"/>
  <c r="K137" i="1" s="1"/>
  <c r="G137" i="1"/>
  <c r="F138" i="1"/>
  <c r="K138" i="1" s="1"/>
  <c r="G138" i="1"/>
  <c r="F139" i="1"/>
  <c r="K139" i="1" s="1"/>
  <c r="G139" i="1"/>
  <c r="F140" i="1"/>
  <c r="K140" i="1" s="1"/>
  <c r="G140" i="1"/>
  <c r="F141" i="1"/>
  <c r="K141" i="1" s="1"/>
  <c r="G141" i="1"/>
  <c r="F142" i="1"/>
  <c r="K142" i="1" s="1"/>
  <c r="G142" i="1"/>
  <c r="F143" i="1"/>
  <c r="K143" i="1" s="1"/>
  <c r="G143" i="1"/>
  <c r="F144" i="1"/>
  <c r="K144" i="1" s="1"/>
  <c r="G144" i="1"/>
  <c r="F145" i="1"/>
  <c r="K145" i="1" s="1"/>
  <c r="G145" i="1"/>
  <c r="F146" i="1"/>
  <c r="K146" i="1" s="1"/>
  <c r="G146" i="1"/>
  <c r="F147" i="1"/>
  <c r="K147" i="1" s="1"/>
  <c r="G147" i="1"/>
  <c r="F148" i="1"/>
  <c r="K148" i="1" s="1"/>
  <c r="G148" i="1"/>
  <c r="F149" i="1"/>
  <c r="K149" i="1" s="1"/>
  <c r="G149" i="1"/>
  <c r="F150" i="1"/>
  <c r="K150" i="1" s="1"/>
  <c r="G150" i="1"/>
  <c r="F151" i="1"/>
  <c r="K151" i="1" s="1"/>
  <c r="G151" i="1"/>
  <c r="F152" i="1"/>
  <c r="K152" i="1" s="1"/>
  <c r="G152" i="1"/>
  <c r="F153" i="1"/>
  <c r="K153" i="1" s="1"/>
  <c r="G153" i="1"/>
  <c r="F154" i="1"/>
  <c r="K154" i="1" s="1"/>
  <c r="G154" i="1"/>
  <c r="F155" i="1"/>
  <c r="K155" i="1" s="1"/>
  <c r="G155" i="1"/>
  <c r="F156" i="1"/>
  <c r="K156" i="1" s="1"/>
  <c r="G156" i="1"/>
  <c r="F157" i="1"/>
  <c r="K157" i="1" s="1"/>
  <c r="G157" i="1"/>
  <c r="F158" i="1"/>
  <c r="K158" i="1" s="1"/>
  <c r="G158" i="1"/>
  <c r="F159" i="1"/>
  <c r="K159" i="1" s="1"/>
  <c r="G159" i="1"/>
  <c r="F160" i="1"/>
  <c r="K160" i="1" s="1"/>
  <c r="G160" i="1"/>
  <c r="F161" i="1"/>
  <c r="K161" i="1" s="1"/>
  <c r="G161" i="1"/>
  <c r="F162" i="1"/>
  <c r="K162" i="1" s="1"/>
  <c r="G162" i="1"/>
  <c r="F163" i="1"/>
  <c r="K163" i="1" s="1"/>
  <c r="G163" i="1"/>
  <c r="F164" i="1"/>
  <c r="K164" i="1" s="1"/>
  <c r="G164" i="1"/>
  <c r="F165" i="1"/>
  <c r="K165" i="1" s="1"/>
  <c r="G165" i="1"/>
  <c r="F166" i="1"/>
  <c r="K166" i="1" s="1"/>
  <c r="G166" i="1"/>
  <c r="F167" i="1"/>
  <c r="K167" i="1" s="1"/>
  <c r="G167" i="1"/>
  <c r="F168" i="1"/>
  <c r="K168" i="1" s="1"/>
  <c r="G168" i="1"/>
  <c r="F169" i="1"/>
  <c r="K169" i="1" s="1"/>
  <c r="G169" i="1"/>
  <c r="F170" i="1"/>
  <c r="K170" i="1" s="1"/>
  <c r="G170" i="1"/>
  <c r="F171" i="1"/>
  <c r="K171" i="1" s="1"/>
  <c r="G171" i="1"/>
  <c r="F172" i="1"/>
  <c r="K172" i="1" s="1"/>
  <c r="G172" i="1"/>
  <c r="F173" i="1"/>
  <c r="K173" i="1" s="1"/>
  <c r="G173" i="1"/>
  <c r="F174" i="1"/>
  <c r="K174" i="1" s="1"/>
  <c r="G174" i="1"/>
  <c r="F175" i="1"/>
  <c r="K175" i="1" s="1"/>
  <c r="G175" i="1"/>
  <c r="F176" i="1"/>
  <c r="K176" i="1" s="1"/>
  <c r="G176" i="1"/>
  <c r="F177" i="1"/>
  <c r="K177" i="1" s="1"/>
  <c r="G177" i="1"/>
  <c r="F178" i="1"/>
  <c r="K178" i="1" s="1"/>
  <c r="G178" i="1"/>
  <c r="F179" i="1"/>
  <c r="K179" i="1" s="1"/>
  <c r="G179" i="1"/>
  <c r="F180" i="1"/>
  <c r="K180" i="1" s="1"/>
  <c r="G180" i="1"/>
  <c r="F181" i="1"/>
  <c r="K181" i="1" s="1"/>
  <c r="G181" i="1"/>
  <c r="F182" i="1"/>
  <c r="K182" i="1" s="1"/>
  <c r="G182" i="1"/>
  <c r="F183" i="1"/>
  <c r="K183" i="1" s="1"/>
  <c r="G183" i="1"/>
  <c r="F184" i="1"/>
  <c r="K184" i="1" s="1"/>
  <c r="G184" i="1"/>
  <c r="F185" i="1"/>
  <c r="K185" i="1" s="1"/>
  <c r="G185" i="1"/>
  <c r="F186" i="1"/>
  <c r="K186" i="1" s="1"/>
  <c r="G186" i="1"/>
  <c r="F187" i="1"/>
  <c r="K187" i="1" s="1"/>
  <c r="G187" i="1"/>
  <c r="F188" i="1"/>
  <c r="K188" i="1" s="1"/>
  <c r="G188" i="1"/>
  <c r="F189" i="1"/>
  <c r="K189" i="1" s="1"/>
  <c r="G189" i="1"/>
  <c r="F190" i="1"/>
  <c r="K190" i="1" s="1"/>
  <c r="G190" i="1"/>
  <c r="F191" i="1"/>
  <c r="K191" i="1" s="1"/>
  <c r="G191" i="1"/>
  <c r="F192" i="1"/>
  <c r="K192" i="1" s="1"/>
  <c r="G192" i="1"/>
  <c r="F193" i="1"/>
  <c r="K193" i="1" s="1"/>
  <c r="G193" i="1"/>
  <c r="F194" i="1"/>
  <c r="K194" i="1" s="1"/>
  <c r="G194" i="1"/>
  <c r="F195" i="1"/>
  <c r="K195" i="1" s="1"/>
  <c r="G195" i="1"/>
  <c r="F196" i="1"/>
  <c r="K196" i="1" s="1"/>
  <c r="G196" i="1"/>
  <c r="F197" i="1"/>
  <c r="K197" i="1" s="1"/>
  <c r="G197" i="1"/>
  <c r="F198" i="1"/>
  <c r="K198" i="1" s="1"/>
  <c r="G198" i="1"/>
  <c r="F199" i="1"/>
  <c r="K199" i="1" s="1"/>
  <c r="G199" i="1"/>
  <c r="F200" i="1"/>
  <c r="K200" i="1" s="1"/>
  <c r="G200" i="1"/>
  <c r="F201" i="1"/>
  <c r="K201" i="1" s="1"/>
  <c r="G201" i="1"/>
  <c r="F202" i="1"/>
  <c r="K202" i="1" s="1"/>
  <c r="G202" i="1"/>
  <c r="F203" i="1"/>
  <c r="K203" i="1" s="1"/>
  <c r="G203" i="1"/>
  <c r="F204" i="1"/>
  <c r="K204" i="1" s="1"/>
  <c r="G204" i="1"/>
  <c r="F205" i="1"/>
  <c r="K205" i="1" s="1"/>
  <c r="G205" i="1"/>
  <c r="F206" i="1"/>
  <c r="K206" i="1" s="1"/>
  <c r="G206" i="1"/>
  <c r="F207" i="1"/>
  <c r="K207" i="1" s="1"/>
  <c r="G207" i="1"/>
  <c r="F208" i="1"/>
  <c r="K208" i="1" s="1"/>
  <c r="G208" i="1"/>
  <c r="F209" i="1"/>
  <c r="K209" i="1" s="1"/>
  <c r="G209" i="1"/>
  <c r="F210" i="1"/>
  <c r="K210" i="1" s="1"/>
  <c r="G210" i="1"/>
  <c r="F211" i="1"/>
  <c r="K211" i="1" s="1"/>
  <c r="G211" i="1"/>
  <c r="F212" i="1"/>
  <c r="K212" i="1" s="1"/>
  <c r="G212" i="1"/>
  <c r="F213" i="1"/>
  <c r="K213" i="1" s="1"/>
  <c r="G213" i="1"/>
  <c r="F214" i="1"/>
  <c r="K214" i="1" s="1"/>
  <c r="G214" i="1"/>
  <c r="F215" i="1"/>
  <c r="K215" i="1" s="1"/>
  <c r="G215" i="1"/>
  <c r="F216" i="1"/>
  <c r="K216" i="1" s="1"/>
  <c r="G216" i="1"/>
  <c r="F217" i="1"/>
  <c r="K217" i="1" s="1"/>
  <c r="G217" i="1"/>
  <c r="F218" i="1"/>
  <c r="K218" i="1" s="1"/>
  <c r="G218" i="1"/>
  <c r="F219" i="1"/>
  <c r="K219" i="1" s="1"/>
  <c r="G219" i="1"/>
  <c r="F220" i="1"/>
  <c r="K220" i="1" s="1"/>
  <c r="G220" i="1"/>
  <c r="F221" i="1"/>
  <c r="K221" i="1" s="1"/>
  <c r="G221" i="1"/>
  <c r="F222" i="1"/>
  <c r="K222" i="1" s="1"/>
  <c r="G222" i="1"/>
  <c r="F223" i="1"/>
  <c r="K223" i="1" s="1"/>
  <c r="G223" i="1"/>
  <c r="F224" i="1"/>
  <c r="K224" i="1" s="1"/>
  <c r="G224" i="1"/>
  <c r="F225" i="1"/>
  <c r="K225" i="1" s="1"/>
  <c r="G225" i="1"/>
  <c r="F226" i="1"/>
  <c r="K226" i="1" s="1"/>
  <c r="G226" i="1"/>
  <c r="F227" i="1"/>
  <c r="K227" i="1" s="1"/>
  <c r="G227" i="1"/>
  <c r="F228" i="1"/>
  <c r="K228" i="1" s="1"/>
  <c r="G228" i="1"/>
  <c r="F229" i="1"/>
  <c r="K229" i="1" s="1"/>
  <c r="G229" i="1"/>
  <c r="F230" i="1"/>
  <c r="K230" i="1" s="1"/>
  <c r="G230" i="1"/>
  <c r="F231" i="1"/>
  <c r="K231" i="1" s="1"/>
  <c r="G231" i="1"/>
  <c r="F232" i="1"/>
  <c r="K232" i="1" s="1"/>
  <c r="G232" i="1"/>
  <c r="F233" i="1"/>
  <c r="K233" i="1" s="1"/>
  <c r="G233" i="1"/>
  <c r="F234" i="1"/>
  <c r="K234" i="1" s="1"/>
  <c r="G234" i="1"/>
  <c r="F235" i="1"/>
  <c r="K235" i="1" s="1"/>
  <c r="G235" i="1"/>
  <c r="F236" i="1"/>
  <c r="K236" i="1" s="1"/>
  <c r="G236" i="1"/>
  <c r="F237" i="1"/>
  <c r="K237" i="1" s="1"/>
  <c r="G237" i="1"/>
  <c r="F238" i="1"/>
  <c r="K238" i="1" s="1"/>
  <c r="G238" i="1"/>
  <c r="F239" i="1"/>
  <c r="K239" i="1" s="1"/>
  <c r="G239" i="1"/>
  <c r="F240" i="1"/>
  <c r="K240" i="1" s="1"/>
  <c r="G240" i="1"/>
  <c r="F241" i="1"/>
  <c r="K241" i="1" s="1"/>
  <c r="G241" i="1"/>
  <c r="F242" i="1"/>
  <c r="K242" i="1" s="1"/>
  <c r="G242" i="1"/>
  <c r="F243" i="1"/>
  <c r="K243" i="1" s="1"/>
  <c r="G243" i="1"/>
  <c r="F244" i="1"/>
  <c r="K244" i="1" s="1"/>
  <c r="G244" i="1"/>
  <c r="F245" i="1"/>
  <c r="K245" i="1" s="1"/>
  <c r="G245" i="1"/>
  <c r="F246" i="1"/>
  <c r="K246" i="1" s="1"/>
  <c r="G246" i="1"/>
  <c r="F247" i="1"/>
  <c r="K247" i="1" s="1"/>
  <c r="G247" i="1"/>
  <c r="F248" i="1"/>
  <c r="K248" i="1" s="1"/>
  <c r="G248" i="1"/>
  <c r="F249" i="1"/>
  <c r="K249" i="1" s="1"/>
  <c r="G249" i="1"/>
  <c r="F250" i="1"/>
  <c r="K250" i="1" s="1"/>
  <c r="G250" i="1"/>
  <c r="F251" i="1"/>
  <c r="K251" i="1" s="1"/>
  <c r="G251" i="1"/>
  <c r="F252" i="1"/>
  <c r="K252" i="1" s="1"/>
  <c r="G252" i="1"/>
  <c r="F253" i="1"/>
  <c r="K253" i="1" s="1"/>
  <c r="G253" i="1"/>
  <c r="F254" i="1"/>
  <c r="K254" i="1" s="1"/>
  <c r="G254" i="1"/>
  <c r="F255" i="1"/>
  <c r="K255" i="1" s="1"/>
  <c r="G255" i="1"/>
  <c r="F256" i="1"/>
  <c r="K256" i="1" s="1"/>
  <c r="G256" i="1"/>
  <c r="F257" i="1"/>
  <c r="K257" i="1" s="1"/>
  <c r="G257" i="1"/>
  <c r="F258" i="1"/>
  <c r="K258" i="1" s="1"/>
  <c r="G258" i="1"/>
  <c r="F259" i="1"/>
  <c r="K259" i="1" s="1"/>
  <c r="G259" i="1"/>
  <c r="F260" i="1"/>
  <c r="K260" i="1" s="1"/>
  <c r="G260" i="1"/>
  <c r="F261" i="1"/>
  <c r="K261" i="1" s="1"/>
  <c r="G261" i="1"/>
  <c r="F262" i="1"/>
  <c r="K262" i="1" s="1"/>
  <c r="G262" i="1"/>
  <c r="F263" i="1"/>
  <c r="K263" i="1" s="1"/>
  <c r="G263" i="1"/>
  <c r="F264" i="1"/>
  <c r="K264" i="1" s="1"/>
  <c r="G264" i="1"/>
  <c r="F265" i="1"/>
  <c r="K265" i="1" s="1"/>
  <c r="G265" i="1"/>
  <c r="F266" i="1"/>
  <c r="K266" i="1" s="1"/>
  <c r="G266" i="1"/>
  <c r="F267" i="1"/>
  <c r="K267" i="1" s="1"/>
  <c r="G267" i="1"/>
  <c r="F268" i="1"/>
  <c r="K268" i="1" s="1"/>
  <c r="G268" i="1"/>
  <c r="F269" i="1"/>
  <c r="K269" i="1" s="1"/>
  <c r="G269" i="1"/>
  <c r="F270" i="1"/>
  <c r="K270" i="1" s="1"/>
  <c r="G270" i="1"/>
  <c r="F271" i="1"/>
  <c r="K271" i="1" s="1"/>
  <c r="G271" i="1"/>
  <c r="F272" i="1"/>
  <c r="K272" i="1" s="1"/>
  <c r="G272" i="1"/>
  <c r="F273" i="1"/>
  <c r="K273" i="1" s="1"/>
  <c r="G273" i="1"/>
  <c r="F274" i="1"/>
  <c r="K274" i="1" s="1"/>
  <c r="G274" i="1"/>
  <c r="F275" i="1"/>
  <c r="K275" i="1" s="1"/>
  <c r="G275" i="1"/>
  <c r="F276" i="1"/>
  <c r="K276" i="1" s="1"/>
  <c r="G276" i="1"/>
  <c r="F277" i="1"/>
  <c r="K277" i="1" s="1"/>
  <c r="G277" i="1"/>
  <c r="F278" i="1"/>
  <c r="K278" i="1" s="1"/>
  <c r="G278" i="1"/>
  <c r="F279" i="1"/>
  <c r="K279" i="1" s="1"/>
  <c r="G279" i="1"/>
  <c r="F280" i="1"/>
  <c r="K280" i="1" s="1"/>
  <c r="G280" i="1"/>
  <c r="F281" i="1"/>
  <c r="K281" i="1" s="1"/>
  <c r="G281" i="1"/>
  <c r="F282" i="1"/>
  <c r="K282" i="1" s="1"/>
  <c r="G282" i="1"/>
  <c r="F283" i="1"/>
  <c r="K283" i="1" s="1"/>
  <c r="G283" i="1"/>
  <c r="F284" i="1"/>
  <c r="K284" i="1" s="1"/>
  <c r="G284" i="1"/>
  <c r="F285" i="1"/>
  <c r="K285" i="1" s="1"/>
  <c r="G285" i="1"/>
  <c r="F286" i="1"/>
  <c r="K286" i="1" s="1"/>
  <c r="G286" i="1"/>
  <c r="F287" i="1"/>
  <c r="K287" i="1" s="1"/>
  <c r="G287" i="1"/>
  <c r="F288" i="1"/>
  <c r="K288" i="1" s="1"/>
  <c r="G288" i="1"/>
  <c r="F289" i="1"/>
  <c r="K289" i="1" s="1"/>
  <c r="G289" i="1"/>
  <c r="F290" i="1"/>
  <c r="K290" i="1" s="1"/>
  <c r="G290" i="1"/>
  <c r="F291" i="1"/>
  <c r="K291" i="1" s="1"/>
  <c r="G291" i="1"/>
  <c r="F292" i="1"/>
  <c r="K292" i="1" s="1"/>
  <c r="G292" i="1"/>
  <c r="F293" i="1"/>
  <c r="K293" i="1" s="1"/>
  <c r="G293" i="1"/>
  <c r="F294" i="1"/>
  <c r="K294" i="1" s="1"/>
  <c r="G294" i="1"/>
  <c r="F295" i="1"/>
  <c r="K295" i="1" s="1"/>
  <c r="G295" i="1"/>
  <c r="F296" i="1"/>
  <c r="K296" i="1" s="1"/>
  <c r="G296" i="1"/>
  <c r="F297" i="1"/>
  <c r="K297" i="1" s="1"/>
  <c r="G297" i="1"/>
  <c r="F298" i="1"/>
  <c r="K298" i="1" s="1"/>
  <c r="G298" i="1"/>
  <c r="F299" i="1"/>
  <c r="K299" i="1" s="1"/>
  <c r="G299" i="1"/>
  <c r="F300" i="1"/>
  <c r="K300" i="1" s="1"/>
  <c r="G300" i="1"/>
  <c r="F301" i="1"/>
  <c r="K301" i="1" s="1"/>
  <c r="G301" i="1"/>
  <c r="F302" i="1"/>
  <c r="K302" i="1" s="1"/>
  <c r="G302" i="1"/>
  <c r="F303" i="1"/>
  <c r="K303" i="1" s="1"/>
  <c r="G303" i="1"/>
  <c r="F304" i="1"/>
  <c r="K304" i="1" s="1"/>
  <c r="G304" i="1"/>
  <c r="F305" i="1"/>
  <c r="K305" i="1" s="1"/>
  <c r="G305" i="1"/>
  <c r="F306" i="1"/>
  <c r="K306" i="1" s="1"/>
  <c r="G306" i="1"/>
  <c r="F307" i="1"/>
  <c r="K307" i="1" s="1"/>
  <c r="G307" i="1"/>
  <c r="F308" i="1"/>
  <c r="K308" i="1" s="1"/>
  <c r="G308" i="1"/>
  <c r="F309" i="1"/>
  <c r="K309" i="1" s="1"/>
  <c r="G309" i="1"/>
  <c r="F310" i="1"/>
  <c r="K310" i="1" s="1"/>
  <c r="G310" i="1"/>
  <c r="F311" i="1"/>
  <c r="K311" i="1" s="1"/>
  <c r="G311" i="1"/>
  <c r="F312" i="1"/>
  <c r="K312" i="1" s="1"/>
  <c r="G312" i="1"/>
  <c r="F313" i="1"/>
  <c r="K313" i="1" s="1"/>
  <c r="G313" i="1"/>
  <c r="F314" i="1"/>
  <c r="K314" i="1" s="1"/>
  <c r="G314" i="1"/>
  <c r="F315" i="1"/>
  <c r="K315" i="1" s="1"/>
  <c r="G315" i="1"/>
  <c r="F316" i="1"/>
  <c r="K316" i="1" s="1"/>
  <c r="G316" i="1"/>
  <c r="F317" i="1"/>
  <c r="K317" i="1" s="1"/>
  <c r="G317" i="1"/>
  <c r="F318" i="1"/>
  <c r="K318" i="1" s="1"/>
  <c r="G318" i="1"/>
  <c r="F319" i="1"/>
  <c r="K319" i="1" s="1"/>
  <c r="G319" i="1"/>
  <c r="F320" i="1"/>
  <c r="K320" i="1" s="1"/>
  <c r="G320" i="1"/>
  <c r="F321" i="1"/>
  <c r="K321" i="1" s="1"/>
  <c r="G321" i="1"/>
  <c r="F322" i="1"/>
  <c r="K322" i="1" s="1"/>
  <c r="G322" i="1"/>
  <c r="F323" i="1"/>
  <c r="K323" i="1" s="1"/>
  <c r="G323" i="1"/>
  <c r="F324" i="1"/>
  <c r="K324" i="1" s="1"/>
  <c r="G324" i="1"/>
  <c r="F325" i="1"/>
  <c r="K325" i="1" s="1"/>
  <c r="G325" i="1"/>
  <c r="F326" i="1"/>
  <c r="K326" i="1" s="1"/>
  <c r="G326" i="1"/>
  <c r="F327" i="1"/>
  <c r="K327" i="1" s="1"/>
  <c r="G327" i="1"/>
  <c r="F328" i="1"/>
  <c r="K328" i="1" s="1"/>
  <c r="G328" i="1"/>
  <c r="F329" i="1"/>
  <c r="K329" i="1" s="1"/>
  <c r="G329" i="1"/>
  <c r="F330" i="1"/>
  <c r="K330" i="1" s="1"/>
  <c r="G330" i="1"/>
  <c r="F331" i="1"/>
  <c r="K331" i="1" s="1"/>
  <c r="G331" i="1"/>
  <c r="F332" i="1"/>
  <c r="K332" i="1" s="1"/>
  <c r="G332" i="1"/>
  <c r="F333" i="1"/>
  <c r="K333" i="1" s="1"/>
  <c r="G333" i="1"/>
  <c r="F334" i="1"/>
  <c r="K334" i="1" s="1"/>
  <c r="G334" i="1"/>
  <c r="F335" i="1"/>
  <c r="K335" i="1" s="1"/>
  <c r="G335" i="1"/>
  <c r="F336" i="1"/>
  <c r="K336" i="1" s="1"/>
  <c r="G336" i="1"/>
  <c r="F337" i="1"/>
  <c r="K337" i="1" s="1"/>
  <c r="G337" i="1"/>
  <c r="F338" i="1"/>
  <c r="K338" i="1" s="1"/>
  <c r="G338" i="1"/>
  <c r="F339" i="1"/>
  <c r="K339" i="1" s="1"/>
  <c r="G339" i="1"/>
  <c r="F340" i="1"/>
  <c r="K340" i="1" s="1"/>
  <c r="G340" i="1"/>
  <c r="F341" i="1"/>
  <c r="K341" i="1" s="1"/>
  <c r="G341" i="1"/>
  <c r="F342" i="1"/>
  <c r="K342" i="1" s="1"/>
  <c r="G342" i="1"/>
  <c r="F343" i="1"/>
  <c r="K343" i="1" s="1"/>
  <c r="G343" i="1"/>
  <c r="F344" i="1"/>
  <c r="K344" i="1" s="1"/>
  <c r="G344" i="1"/>
  <c r="F345" i="1"/>
  <c r="K345" i="1" s="1"/>
  <c r="G345" i="1"/>
  <c r="F346" i="1"/>
  <c r="K346" i="1" s="1"/>
  <c r="G346" i="1"/>
  <c r="F347" i="1"/>
  <c r="K347" i="1" s="1"/>
  <c r="G347" i="1"/>
  <c r="F348" i="1"/>
  <c r="K348" i="1" s="1"/>
  <c r="G348" i="1"/>
  <c r="F349" i="1"/>
  <c r="K349" i="1" s="1"/>
  <c r="G349" i="1"/>
  <c r="F350" i="1"/>
  <c r="K350" i="1" s="1"/>
  <c r="G350" i="1"/>
  <c r="F351" i="1"/>
  <c r="K351" i="1" s="1"/>
  <c r="G351" i="1"/>
  <c r="F352" i="1"/>
  <c r="K352" i="1" s="1"/>
  <c r="G352" i="1"/>
  <c r="F353" i="1"/>
  <c r="K353" i="1" s="1"/>
  <c r="G353" i="1"/>
  <c r="F354" i="1"/>
  <c r="K354" i="1" s="1"/>
  <c r="G354" i="1"/>
  <c r="F355" i="1"/>
  <c r="K355" i="1" s="1"/>
  <c r="G355" i="1"/>
  <c r="F356" i="1"/>
  <c r="K356" i="1" s="1"/>
  <c r="G356" i="1"/>
  <c r="F357" i="1"/>
  <c r="K357" i="1" s="1"/>
  <c r="G357" i="1"/>
  <c r="F358" i="1"/>
  <c r="K358" i="1" s="1"/>
  <c r="G358" i="1"/>
  <c r="F359" i="1"/>
  <c r="K359" i="1" s="1"/>
  <c r="G359" i="1"/>
  <c r="F360" i="1"/>
  <c r="K360" i="1" s="1"/>
  <c r="G360" i="1"/>
  <c r="F361" i="1"/>
  <c r="K361" i="1" s="1"/>
  <c r="G361" i="1"/>
  <c r="F362" i="1"/>
  <c r="K362" i="1" s="1"/>
  <c r="G362" i="1"/>
  <c r="F363" i="1"/>
  <c r="K363" i="1" s="1"/>
  <c r="G363" i="1"/>
  <c r="F364" i="1"/>
  <c r="K364" i="1" s="1"/>
  <c r="G364" i="1"/>
  <c r="F365" i="1"/>
  <c r="K365" i="1" s="1"/>
  <c r="G365" i="1"/>
  <c r="F366" i="1"/>
  <c r="K366" i="1" s="1"/>
  <c r="G366" i="1"/>
  <c r="F367" i="1"/>
  <c r="K367" i="1" s="1"/>
  <c r="G367" i="1"/>
  <c r="F368" i="1"/>
  <c r="K368" i="1" s="1"/>
  <c r="G368" i="1"/>
  <c r="F369" i="1"/>
  <c r="K369" i="1" s="1"/>
  <c r="G369" i="1"/>
  <c r="F370" i="1"/>
  <c r="K370" i="1" s="1"/>
  <c r="G370" i="1"/>
  <c r="F371" i="1"/>
  <c r="K371" i="1" s="1"/>
  <c r="G371" i="1"/>
  <c r="F372" i="1"/>
  <c r="K372" i="1" s="1"/>
  <c r="G372" i="1"/>
  <c r="F373" i="1"/>
  <c r="K373" i="1" s="1"/>
  <c r="G373" i="1"/>
  <c r="F374" i="1"/>
  <c r="K374" i="1" s="1"/>
  <c r="G374" i="1"/>
  <c r="F375" i="1"/>
  <c r="K375" i="1" s="1"/>
  <c r="G375" i="1"/>
  <c r="F376" i="1"/>
  <c r="K376" i="1" s="1"/>
  <c r="G376" i="1"/>
  <c r="F377" i="1"/>
  <c r="K377" i="1" s="1"/>
  <c r="G377" i="1"/>
  <c r="F378" i="1"/>
  <c r="K378" i="1" s="1"/>
  <c r="G378" i="1"/>
  <c r="F379" i="1"/>
  <c r="K379" i="1" s="1"/>
  <c r="G379" i="1"/>
  <c r="F380" i="1"/>
  <c r="K380" i="1" s="1"/>
  <c r="G380" i="1"/>
  <c r="F381" i="1"/>
  <c r="K381" i="1" s="1"/>
  <c r="G381" i="1"/>
  <c r="F382" i="1"/>
  <c r="K382" i="1" s="1"/>
  <c r="G382" i="1"/>
  <c r="F383" i="1"/>
  <c r="K383" i="1" s="1"/>
  <c r="G383" i="1"/>
  <c r="F384" i="1"/>
  <c r="K384" i="1" s="1"/>
  <c r="G384" i="1"/>
  <c r="F385" i="1"/>
  <c r="K385" i="1" s="1"/>
  <c r="G385" i="1"/>
  <c r="F386" i="1"/>
  <c r="K386" i="1" s="1"/>
  <c r="G386" i="1"/>
  <c r="F387" i="1"/>
  <c r="K387" i="1" s="1"/>
  <c r="G387" i="1"/>
  <c r="F388" i="1"/>
  <c r="K388" i="1" s="1"/>
  <c r="G388" i="1"/>
  <c r="F389" i="1"/>
  <c r="K389" i="1" s="1"/>
  <c r="G389" i="1"/>
  <c r="F390" i="1"/>
  <c r="K390" i="1" s="1"/>
  <c r="G390" i="1"/>
  <c r="F391" i="1"/>
  <c r="K391" i="1" s="1"/>
  <c r="G391" i="1"/>
  <c r="F392" i="1"/>
  <c r="K392" i="1" s="1"/>
  <c r="G392" i="1"/>
  <c r="F393" i="1"/>
  <c r="K393" i="1" s="1"/>
  <c r="G393" i="1"/>
  <c r="F394" i="1"/>
  <c r="K394" i="1" s="1"/>
  <c r="G394" i="1"/>
  <c r="F395" i="1"/>
  <c r="K395" i="1" s="1"/>
  <c r="G395" i="1"/>
  <c r="F396" i="1"/>
  <c r="K396" i="1" s="1"/>
  <c r="G396" i="1"/>
  <c r="F397" i="1"/>
  <c r="K397" i="1" s="1"/>
  <c r="G397" i="1"/>
  <c r="F398" i="1"/>
  <c r="K398" i="1" s="1"/>
  <c r="G398" i="1"/>
  <c r="F399" i="1"/>
  <c r="K399" i="1" s="1"/>
  <c r="G399" i="1"/>
  <c r="F400" i="1"/>
  <c r="K400" i="1" s="1"/>
  <c r="G400" i="1"/>
  <c r="F401" i="1"/>
  <c r="K401" i="1" s="1"/>
  <c r="G401" i="1"/>
  <c r="F402" i="1"/>
  <c r="K402" i="1" s="1"/>
  <c r="G402" i="1"/>
  <c r="F403" i="1"/>
  <c r="K403" i="1" s="1"/>
  <c r="G403" i="1"/>
  <c r="F404" i="1"/>
  <c r="K404" i="1" s="1"/>
  <c r="G404" i="1"/>
  <c r="F405" i="1"/>
  <c r="K405" i="1" s="1"/>
  <c r="G405" i="1"/>
  <c r="F406" i="1"/>
  <c r="K406" i="1" s="1"/>
  <c r="G406" i="1"/>
  <c r="F407" i="1"/>
  <c r="K407" i="1" s="1"/>
  <c r="G407" i="1"/>
  <c r="F408" i="1"/>
  <c r="K408" i="1" s="1"/>
  <c r="G408" i="1"/>
  <c r="F409" i="1"/>
  <c r="K409" i="1" s="1"/>
  <c r="G409" i="1"/>
  <c r="F410" i="1"/>
  <c r="K410" i="1" s="1"/>
  <c r="G410" i="1"/>
  <c r="F411" i="1"/>
  <c r="K411" i="1" s="1"/>
  <c r="G411" i="1"/>
  <c r="F412" i="1"/>
  <c r="K412" i="1" s="1"/>
  <c r="G412" i="1"/>
  <c r="F413" i="1"/>
  <c r="K413" i="1" s="1"/>
  <c r="G413" i="1"/>
  <c r="F414" i="1"/>
  <c r="K414" i="1" s="1"/>
  <c r="G414" i="1"/>
  <c r="F415" i="1"/>
  <c r="K415" i="1" s="1"/>
  <c r="G415" i="1"/>
  <c r="F416" i="1"/>
  <c r="K416" i="1" s="1"/>
  <c r="G416" i="1"/>
  <c r="F417" i="1"/>
  <c r="K417" i="1" s="1"/>
  <c r="G417" i="1"/>
  <c r="F418" i="1"/>
  <c r="K418" i="1" s="1"/>
  <c r="G418" i="1"/>
  <c r="F419" i="1"/>
  <c r="K419" i="1" s="1"/>
  <c r="G419" i="1"/>
  <c r="F420" i="1"/>
  <c r="K420" i="1" s="1"/>
  <c r="G420" i="1"/>
  <c r="F421" i="1"/>
  <c r="K421" i="1" s="1"/>
  <c r="G421" i="1"/>
  <c r="F422" i="1"/>
  <c r="K422" i="1" s="1"/>
  <c r="G422" i="1"/>
  <c r="F423" i="1"/>
  <c r="K423" i="1" s="1"/>
  <c r="G423" i="1"/>
  <c r="F424" i="1"/>
  <c r="K424" i="1" s="1"/>
  <c r="G424" i="1"/>
  <c r="F425" i="1"/>
  <c r="K425" i="1" s="1"/>
  <c r="G425" i="1"/>
  <c r="F426" i="1"/>
  <c r="K426" i="1" s="1"/>
  <c r="G426" i="1"/>
  <c r="F427" i="1"/>
  <c r="K427" i="1" s="1"/>
  <c r="G427" i="1"/>
  <c r="F428" i="1"/>
  <c r="K428" i="1" s="1"/>
  <c r="G428" i="1"/>
  <c r="F429" i="1"/>
  <c r="K429" i="1" s="1"/>
  <c r="G429" i="1"/>
  <c r="F430" i="1"/>
  <c r="K430" i="1" s="1"/>
  <c r="G430" i="1"/>
  <c r="F431" i="1"/>
  <c r="K431" i="1" s="1"/>
  <c r="G431" i="1"/>
  <c r="F432" i="1"/>
  <c r="K432" i="1" s="1"/>
  <c r="G432" i="1"/>
  <c r="F433" i="1"/>
  <c r="K433" i="1" s="1"/>
  <c r="G433" i="1"/>
  <c r="F434" i="1"/>
  <c r="K434" i="1" s="1"/>
  <c r="G434" i="1"/>
  <c r="F435" i="1"/>
  <c r="K435" i="1" s="1"/>
  <c r="G435" i="1"/>
  <c r="F436" i="1"/>
  <c r="K436" i="1" s="1"/>
  <c r="G436" i="1"/>
  <c r="F437" i="1"/>
  <c r="K437" i="1" s="1"/>
  <c r="G437" i="1"/>
  <c r="F438" i="1"/>
  <c r="K438" i="1" s="1"/>
  <c r="G438" i="1"/>
  <c r="F439" i="1"/>
  <c r="K439" i="1" s="1"/>
  <c r="G439" i="1"/>
  <c r="F440" i="1"/>
  <c r="K440" i="1" s="1"/>
  <c r="G440" i="1"/>
  <c r="F441" i="1"/>
  <c r="K441" i="1" s="1"/>
  <c r="G441" i="1"/>
  <c r="F442" i="1"/>
  <c r="K442" i="1" s="1"/>
  <c r="G442" i="1"/>
  <c r="F443" i="1"/>
  <c r="K443" i="1" s="1"/>
  <c r="G443" i="1"/>
  <c r="F444" i="1"/>
  <c r="K444" i="1" s="1"/>
  <c r="G444" i="1"/>
  <c r="F445" i="1"/>
  <c r="K445" i="1" s="1"/>
  <c r="G445" i="1"/>
  <c r="F446" i="1"/>
  <c r="K446" i="1" s="1"/>
  <c r="G446" i="1"/>
  <c r="F447" i="1"/>
  <c r="K447" i="1" s="1"/>
  <c r="G447" i="1"/>
  <c r="F448" i="1"/>
  <c r="K448" i="1" s="1"/>
  <c r="G448" i="1"/>
  <c r="F449" i="1"/>
  <c r="K449" i="1" s="1"/>
  <c r="G449" i="1"/>
  <c r="F450" i="1"/>
  <c r="K450" i="1" s="1"/>
  <c r="G450" i="1"/>
  <c r="F451" i="1"/>
  <c r="K451" i="1" s="1"/>
  <c r="G451" i="1"/>
  <c r="F452" i="1"/>
  <c r="K452" i="1" s="1"/>
  <c r="G452" i="1"/>
  <c r="F453" i="1"/>
  <c r="K453" i="1" s="1"/>
  <c r="G453" i="1"/>
  <c r="F454" i="1"/>
  <c r="K454" i="1" s="1"/>
  <c r="G454" i="1"/>
  <c r="F455" i="1"/>
  <c r="K455" i="1" s="1"/>
  <c r="G455" i="1"/>
  <c r="F456" i="1"/>
  <c r="K456" i="1" s="1"/>
  <c r="G456" i="1"/>
  <c r="F457" i="1"/>
  <c r="K457" i="1" s="1"/>
  <c r="G457" i="1"/>
  <c r="F458" i="1"/>
  <c r="K458" i="1" s="1"/>
  <c r="G458" i="1"/>
  <c r="F459" i="1"/>
  <c r="K459" i="1" s="1"/>
  <c r="G459" i="1"/>
  <c r="F460" i="1"/>
  <c r="K460" i="1" s="1"/>
  <c r="G460" i="1"/>
  <c r="F461" i="1"/>
  <c r="K461" i="1" s="1"/>
  <c r="G461" i="1"/>
  <c r="F462" i="1"/>
  <c r="K462" i="1" s="1"/>
  <c r="G462" i="1"/>
  <c r="F463" i="1"/>
  <c r="K463" i="1" s="1"/>
  <c r="G463" i="1"/>
  <c r="F464" i="1"/>
  <c r="K464" i="1" s="1"/>
  <c r="G464" i="1"/>
  <c r="F465" i="1"/>
  <c r="K465" i="1" s="1"/>
  <c r="G465" i="1"/>
  <c r="F466" i="1"/>
  <c r="K466" i="1" s="1"/>
  <c r="G466" i="1"/>
  <c r="F467" i="1"/>
  <c r="K467" i="1" s="1"/>
  <c r="G467" i="1"/>
  <c r="F468" i="1"/>
  <c r="K468" i="1" s="1"/>
  <c r="G468" i="1"/>
  <c r="F469" i="1"/>
  <c r="K469" i="1" s="1"/>
  <c r="G469" i="1"/>
  <c r="F470" i="1"/>
  <c r="K470" i="1" s="1"/>
  <c r="G470" i="1"/>
  <c r="F471" i="1"/>
  <c r="K471" i="1" s="1"/>
  <c r="G471" i="1"/>
  <c r="F472" i="1"/>
  <c r="K472" i="1" s="1"/>
  <c r="G472" i="1"/>
  <c r="F473" i="1"/>
  <c r="K473" i="1" s="1"/>
  <c r="G473" i="1"/>
  <c r="F474" i="1"/>
  <c r="K474" i="1" s="1"/>
  <c r="G474" i="1"/>
  <c r="F475" i="1"/>
  <c r="K475" i="1" s="1"/>
  <c r="G475" i="1"/>
  <c r="F476" i="1"/>
  <c r="K476" i="1" s="1"/>
  <c r="G476" i="1"/>
  <c r="F477" i="1"/>
  <c r="K477" i="1" s="1"/>
  <c r="G477" i="1"/>
  <c r="F478" i="1"/>
  <c r="K478" i="1" s="1"/>
  <c r="G478" i="1"/>
  <c r="F479" i="1"/>
  <c r="K479" i="1" s="1"/>
  <c r="G479" i="1"/>
  <c r="F480" i="1"/>
  <c r="K480" i="1" s="1"/>
  <c r="G480" i="1"/>
  <c r="F481" i="1"/>
  <c r="K481" i="1" s="1"/>
  <c r="G481" i="1"/>
  <c r="F482" i="1"/>
  <c r="K482" i="1" s="1"/>
  <c r="G482" i="1"/>
  <c r="F483" i="1"/>
  <c r="K483" i="1" s="1"/>
  <c r="G483" i="1"/>
  <c r="F484" i="1"/>
  <c r="K484" i="1" s="1"/>
  <c r="G484" i="1"/>
  <c r="F485" i="1"/>
  <c r="K485" i="1" s="1"/>
  <c r="G485" i="1"/>
  <c r="F486" i="1"/>
  <c r="K486" i="1" s="1"/>
  <c r="G486" i="1"/>
  <c r="F487" i="1"/>
  <c r="K487" i="1" s="1"/>
  <c r="G487" i="1"/>
  <c r="F488" i="1"/>
  <c r="K488" i="1" s="1"/>
  <c r="G488" i="1"/>
  <c r="F489" i="1"/>
  <c r="K489" i="1" s="1"/>
  <c r="G489" i="1"/>
  <c r="F490" i="1"/>
  <c r="K490" i="1" s="1"/>
  <c r="G490" i="1"/>
  <c r="F491" i="1"/>
  <c r="K491" i="1" s="1"/>
  <c r="G491" i="1"/>
  <c r="F492" i="1"/>
  <c r="K492" i="1" s="1"/>
  <c r="G492" i="1"/>
  <c r="F493" i="1"/>
  <c r="K493" i="1" s="1"/>
  <c r="G493" i="1"/>
  <c r="F494" i="1"/>
  <c r="K494" i="1" s="1"/>
  <c r="G494" i="1"/>
  <c r="F495" i="1"/>
  <c r="K495" i="1" s="1"/>
  <c r="G495" i="1"/>
  <c r="F496" i="1"/>
  <c r="K496" i="1" s="1"/>
  <c r="G496" i="1"/>
  <c r="F497" i="1"/>
  <c r="K497" i="1" s="1"/>
  <c r="G497" i="1"/>
  <c r="F498" i="1"/>
  <c r="K498" i="1" s="1"/>
  <c r="G498" i="1"/>
  <c r="F499" i="1"/>
  <c r="K499" i="1" s="1"/>
  <c r="G499" i="1"/>
  <c r="F500" i="1"/>
  <c r="K500" i="1" s="1"/>
  <c r="G500" i="1"/>
  <c r="F501" i="1"/>
  <c r="K501" i="1" s="1"/>
  <c r="G501" i="1"/>
  <c r="F502" i="1"/>
  <c r="K502" i="1" s="1"/>
  <c r="G502" i="1"/>
  <c r="F503" i="1"/>
  <c r="K503" i="1" s="1"/>
  <c r="G503" i="1"/>
  <c r="F504" i="1"/>
  <c r="K504" i="1" s="1"/>
  <c r="G504" i="1"/>
  <c r="F505" i="1"/>
  <c r="K505" i="1" s="1"/>
  <c r="G505" i="1"/>
  <c r="F506" i="1"/>
  <c r="K506" i="1" s="1"/>
  <c r="G506" i="1"/>
  <c r="F507" i="1"/>
  <c r="K507" i="1" s="1"/>
  <c r="G507" i="1"/>
  <c r="F508" i="1"/>
  <c r="K508" i="1" s="1"/>
  <c r="G508" i="1"/>
  <c r="F509" i="1"/>
  <c r="K509" i="1" s="1"/>
  <c r="G509" i="1"/>
  <c r="F510" i="1"/>
  <c r="K510" i="1" s="1"/>
  <c r="G510" i="1"/>
  <c r="F511" i="1"/>
  <c r="K511" i="1" s="1"/>
  <c r="G511" i="1"/>
  <c r="F512" i="1"/>
  <c r="K512" i="1" s="1"/>
  <c r="G512" i="1"/>
  <c r="F513" i="1"/>
  <c r="K513" i="1" s="1"/>
  <c r="G513" i="1"/>
  <c r="F514" i="1"/>
  <c r="K514" i="1" s="1"/>
  <c r="G514" i="1"/>
  <c r="F515" i="1"/>
  <c r="K515" i="1" s="1"/>
  <c r="G515" i="1"/>
  <c r="F516" i="1"/>
  <c r="K516" i="1" s="1"/>
  <c r="G516" i="1"/>
  <c r="F517" i="1"/>
  <c r="K517" i="1" s="1"/>
  <c r="G517" i="1"/>
  <c r="F518" i="1"/>
  <c r="K518" i="1" s="1"/>
  <c r="G518" i="1"/>
  <c r="F519" i="1"/>
  <c r="K519" i="1" s="1"/>
  <c r="G519" i="1"/>
  <c r="F520" i="1"/>
  <c r="K520" i="1" s="1"/>
  <c r="G520" i="1"/>
  <c r="F521" i="1"/>
  <c r="K521" i="1" s="1"/>
  <c r="G521" i="1"/>
  <c r="F522" i="1"/>
  <c r="K522" i="1" s="1"/>
  <c r="G522" i="1"/>
  <c r="F523" i="1"/>
  <c r="K523" i="1" s="1"/>
  <c r="G523" i="1"/>
  <c r="F524" i="1"/>
  <c r="K524" i="1" s="1"/>
  <c r="G524" i="1"/>
  <c r="F525" i="1"/>
  <c r="K525" i="1" s="1"/>
  <c r="G525" i="1"/>
  <c r="F526" i="1"/>
  <c r="K526" i="1" s="1"/>
  <c r="G526" i="1"/>
  <c r="F527" i="1"/>
  <c r="K527" i="1" s="1"/>
  <c r="G527" i="1"/>
  <c r="F528" i="1"/>
  <c r="K528" i="1" s="1"/>
  <c r="G528" i="1"/>
  <c r="F529" i="1"/>
  <c r="K529" i="1" s="1"/>
  <c r="G529" i="1"/>
  <c r="F530" i="1"/>
  <c r="K530" i="1" s="1"/>
  <c r="G530" i="1"/>
  <c r="F531" i="1"/>
  <c r="K531" i="1" s="1"/>
  <c r="G531" i="1"/>
  <c r="F532" i="1"/>
  <c r="K532" i="1" s="1"/>
  <c r="G532" i="1"/>
  <c r="F533" i="1"/>
  <c r="K533" i="1" s="1"/>
  <c r="G533" i="1"/>
  <c r="F534" i="1"/>
  <c r="K534" i="1" s="1"/>
  <c r="G534" i="1"/>
  <c r="F535" i="1"/>
  <c r="K535" i="1" s="1"/>
  <c r="G535" i="1"/>
  <c r="F536" i="1"/>
  <c r="K536" i="1" s="1"/>
  <c r="G536" i="1"/>
  <c r="F537" i="1"/>
  <c r="K537" i="1" s="1"/>
  <c r="G537" i="1"/>
  <c r="F538" i="1"/>
  <c r="K538" i="1" s="1"/>
  <c r="G538" i="1"/>
  <c r="F539" i="1"/>
  <c r="K539" i="1" s="1"/>
  <c r="G539" i="1"/>
  <c r="F540" i="1"/>
  <c r="K540" i="1" s="1"/>
  <c r="G540" i="1"/>
  <c r="F541" i="1"/>
  <c r="K541" i="1" s="1"/>
  <c r="G541" i="1"/>
  <c r="F542" i="1"/>
  <c r="K542" i="1" s="1"/>
  <c r="G542" i="1"/>
  <c r="F543" i="1"/>
  <c r="K543" i="1" s="1"/>
  <c r="G543" i="1"/>
  <c r="F544" i="1"/>
  <c r="K544" i="1" s="1"/>
  <c r="G544" i="1"/>
  <c r="F545" i="1"/>
  <c r="K545" i="1" s="1"/>
  <c r="G545" i="1"/>
  <c r="F546" i="1"/>
  <c r="K546" i="1" s="1"/>
  <c r="G546" i="1"/>
  <c r="F547" i="1"/>
  <c r="K547" i="1" s="1"/>
  <c r="G547" i="1"/>
  <c r="F548" i="1"/>
  <c r="K548" i="1" s="1"/>
  <c r="G548" i="1"/>
  <c r="F549" i="1"/>
  <c r="K549" i="1" s="1"/>
  <c r="G549" i="1"/>
  <c r="F550" i="1"/>
  <c r="K550" i="1" s="1"/>
  <c r="G550" i="1"/>
  <c r="F551" i="1"/>
  <c r="K551" i="1" s="1"/>
  <c r="G551" i="1"/>
  <c r="F552" i="1"/>
  <c r="K552" i="1" s="1"/>
  <c r="G552" i="1"/>
  <c r="F553" i="1"/>
  <c r="K553" i="1" s="1"/>
  <c r="G553" i="1"/>
  <c r="F554" i="1"/>
  <c r="K554" i="1" s="1"/>
  <c r="G554" i="1"/>
  <c r="F555" i="1"/>
  <c r="K555" i="1" s="1"/>
  <c r="G555" i="1"/>
  <c r="F556" i="1"/>
  <c r="K556" i="1" s="1"/>
  <c r="G556" i="1"/>
  <c r="F557" i="1"/>
  <c r="K557" i="1" s="1"/>
  <c r="G557" i="1"/>
  <c r="F558" i="1"/>
  <c r="K558" i="1" s="1"/>
  <c r="G558" i="1"/>
  <c r="F559" i="1"/>
  <c r="K559" i="1" s="1"/>
  <c r="G559" i="1"/>
  <c r="F560" i="1"/>
  <c r="K560" i="1" s="1"/>
  <c r="G560" i="1"/>
  <c r="F561" i="1"/>
  <c r="K561" i="1" s="1"/>
  <c r="G561" i="1"/>
  <c r="F562" i="1"/>
  <c r="K562" i="1" s="1"/>
  <c r="G562" i="1"/>
  <c r="F563" i="1"/>
  <c r="K563" i="1" s="1"/>
  <c r="G563" i="1"/>
  <c r="F564" i="1"/>
  <c r="K564" i="1" s="1"/>
  <c r="G564" i="1"/>
  <c r="F565" i="1"/>
  <c r="K565" i="1" s="1"/>
  <c r="G565" i="1"/>
  <c r="F566" i="1"/>
  <c r="K566" i="1" s="1"/>
  <c r="G566" i="1"/>
  <c r="F567" i="1"/>
  <c r="K567" i="1" s="1"/>
  <c r="G567" i="1"/>
  <c r="F568" i="1"/>
  <c r="K568" i="1" s="1"/>
  <c r="G568" i="1"/>
  <c r="F569" i="1"/>
  <c r="K569" i="1" s="1"/>
  <c r="G569" i="1"/>
  <c r="F570" i="1"/>
  <c r="K570" i="1" s="1"/>
  <c r="G570" i="1"/>
  <c r="F571" i="1"/>
  <c r="K571" i="1" s="1"/>
  <c r="G571" i="1"/>
  <c r="F572" i="1"/>
  <c r="K572" i="1" s="1"/>
  <c r="G572" i="1"/>
  <c r="F573" i="1"/>
  <c r="K573" i="1" s="1"/>
  <c r="G573" i="1"/>
  <c r="F574" i="1"/>
  <c r="K574" i="1" s="1"/>
  <c r="G574" i="1"/>
  <c r="F575" i="1"/>
  <c r="K575" i="1" s="1"/>
  <c r="G575" i="1"/>
  <c r="F576" i="1"/>
  <c r="K576" i="1" s="1"/>
  <c r="G576" i="1"/>
  <c r="F577" i="1"/>
  <c r="K577" i="1" s="1"/>
  <c r="G577" i="1"/>
  <c r="F578" i="1"/>
  <c r="K578" i="1" s="1"/>
  <c r="G578" i="1"/>
  <c r="F579" i="1"/>
  <c r="K579" i="1" s="1"/>
  <c r="G579" i="1"/>
  <c r="F580" i="1"/>
  <c r="K580" i="1" s="1"/>
  <c r="G580" i="1"/>
  <c r="F581" i="1"/>
  <c r="K581" i="1" s="1"/>
  <c r="G581" i="1"/>
  <c r="F582" i="1"/>
  <c r="K582" i="1" s="1"/>
  <c r="G582" i="1"/>
  <c r="F583" i="1"/>
  <c r="K583" i="1" s="1"/>
  <c r="G583" i="1"/>
  <c r="F584" i="1"/>
  <c r="K584" i="1" s="1"/>
  <c r="G584" i="1"/>
  <c r="F585" i="1"/>
  <c r="K585" i="1" s="1"/>
  <c r="G585" i="1"/>
  <c r="F586" i="1"/>
  <c r="K586" i="1" s="1"/>
  <c r="G586" i="1"/>
  <c r="F587" i="1"/>
  <c r="K587" i="1" s="1"/>
  <c r="G587" i="1"/>
  <c r="F588" i="1"/>
  <c r="K588" i="1" s="1"/>
  <c r="G588" i="1"/>
  <c r="F589" i="1"/>
  <c r="K589" i="1" s="1"/>
  <c r="G589" i="1"/>
  <c r="F590" i="1"/>
  <c r="K590" i="1" s="1"/>
  <c r="G590" i="1"/>
  <c r="F591" i="1"/>
  <c r="K591" i="1" s="1"/>
  <c r="G591" i="1"/>
  <c r="F592" i="1"/>
  <c r="K592" i="1" s="1"/>
  <c r="G592" i="1"/>
  <c r="F593" i="1"/>
  <c r="K593" i="1" s="1"/>
  <c r="G593" i="1"/>
  <c r="F594" i="1"/>
  <c r="K594" i="1" s="1"/>
  <c r="G594" i="1"/>
  <c r="F595" i="1"/>
  <c r="K595" i="1" s="1"/>
  <c r="G595" i="1"/>
  <c r="F596" i="1"/>
  <c r="G596" i="1"/>
  <c r="F597" i="1"/>
  <c r="K597" i="1" s="1"/>
  <c r="G597" i="1"/>
  <c r="F598" i="1"/>
  <c r="K598" i="1" s="1"/>
  <c r="G598" i="1"/>
  <c r="F599" i="1"/>
  <c r="K599" i="1" s="1"/>
  <c r="G599" i="1"/>
  <c r="F600" i="1"/>
  <c r="K600" i="1" s="1"/>
  <c r="G600" i="1"/>
  <c r="F601" i="1"/>
  <c r="K601" i="1" s="1"/>
  <c r="G601" i="1"/>
  <c r="F602" i="1"/>
  <c r="K602" i="1" s="1"/>
  <c r="G602" i="1"/>
  <c r="F603" i="1"/>
  <c r="K603" i="1" s="1"/>
  <c r="G603" i="1"/>
  <c r="F604" i="1"/>
  <c r="K604" i="1" s="1"/>
  <c r="G604" i="1"/>
  <c r="F605" i="1"/>
  <c r="K605" i="1" s="1"/>
  <c r="G605" i="1"/>
  <c r="F606" i="1"/>
  <c r="K606" i="1" s="1"/>
  <c r="G606" i="1"/>
  <c r="F607" i="1"/>
  <c r="K607" i="1" s="1"/>
  <c r="G607" i="1"/>
  <c r="F608" i="1"/>
  <c r="K608" i="1" s="1"/>
  <c r="G608" i="1"/>
  <c r="F609" i="1"/>
  <c r="K609" i="1" s="1"/>
  <c r="G609" i="1"/>
  <c r="F610" i="1"/>
  <c r="K610" i="1" s="1"/>
  <c r="G610" i="1"/>
  <c r="F611" i="1"/>
  <c r="K611" i="1" s="1"/>
  <c r="G611" i="1"/>
  <c r="F612" i="1"/>
  <c r="K612" i="1" s="1"/>
  <c r="G612" i="1"/>
  <c r="F613" i="1"/>
  <c r="K613" i="1" s="1"/>
  <c r="G613" i="1"/>
  <c r="F614" i="1"/>
  <c r="K614" i="1" s="1"/>
  <c r="G614" i="1"/>
  <c r="F615" i="1"/>
  <c r="K615" i="1" s="1"/>
  <c r="G615" i="1"/>
  <c r="F616" i="1"/>
  <c r="K616" i="1" s="1"/>
  <c r="G616" i="1"/>
  <c r="F617" i="1"/>
  <c r="K617" i="1" s="1"/>
  <c r="G617" i="1"/>
  <c r="F618" i="1"/>
  <c r="K618" i="1" s="1"/>
  <c r="G618" i="1"/>
  <c r="F619" i="1"/>
  <c r="K619" i="1" s="1"/>
  <c r="G619" i="1"/>
  <c r="F620" i="1"/>
  <c r="K620" i="1" s="1"/>
  <c r="G620" i="1"/>
  <c r="F621" i="1"/>
  <c r="K621" i="1" s="1"/>
  <c r="G621" i="1"/>
  <c r="F622" i="1"/>
  <c r="K622" i="1" s="1"/>
  <c r="G622" i="1"/>
  <c r="F623" i="1"/>
  <c r="K623" i="1" s="1"/>
  <c r="G623" i="1"/>
  <c r="F624" i="1"/>
  <c r="K624" i="1" s="1"/>
  <c r="G624" i="1"/>
  <c r="F625" i="1"/>
  <c r="K625" i="1" s="1"/>
  <c r="G625" i="1"/>
  <c r="F626" i="1"/>
  <c r="K626" i="1" s="1"/>
  <c r="G626" i="1"/>
  <c r="F627" i="1"/>
  <c r="K627" i="1" s="1"/>
  <c r="G627" i="1"/>
  <c r="F628" i="1"/>
  <c r="K628" i="1" s="1"/>
  <c r="G628" i="1"/>
  <c r="F629" i="1"/>
  <c r="K629" i="1" s="1"/>
  <c r="G629" i="1"/>
  <c r="F630" i="1"/>
  <c r="K630" i="1" s="1"/>
  <c r="G630" i="1"/>
  <c r="F631" i="1"/>
  <c r="K631" i="1" s="1"/>
  <c r="G631" i="1"/>
  <c r="F632" i="1"/>
  <c r="K632" i="1" s="1"/>
  <c r="G632" i="1"/>
  <c r="F633" i="1"/>
  <c r="K633" i="1" s="1"/>
  <c r="G633" i="1"/>
  <c r="F634" i="1"/>
  <c r="K634" i="1" s="1"/>
  <c r="G634" i="1"/>
  <c r="F635" i="1"/>
  <c r="K635" i="1" s="1"/>
  <c r="G635" i="1"/>
  <c r="F636" i="1"/>
  <c r="K636" i="1" s="1"/>
  <c r="G636" i="1"/>
  <c r="F637" i="1"/>
  <c r="K637" i="1" s="1"/>
  <c r="G637" i="1"/>
  <c r="F638" i="1"/>
  <c r="K638" i="1" s="1"/>
  <c r="G638" i="1"/>
  <c r="F639" i="1"/>
  <c r="K639" i="1" s="1"/>
  <c r="G639" i="1"/>
  <c r="F640" i="1"/>
  <c r="K640" i="1" s="1"/>
  <c r="G640" i="1"/>
  <c r="F641" i="1"/>
  <c r="K641" i="1" s="1"/>
  <c r="G641" i="1"/>
  <c r="F642" i="1"/>
  <c r="K642" i="1" s="1"/>
  <c r="G642" i="1"/>
  <c r="F643" i="1"/>
  <c r="K643" i="1" s="1"/>
  <c r="G643" i="1"/>
  <c r="F644" i="1"/>
  <c r="K644" i="1" s="1"/>
  <c r="G644" i="1"/>
  <c r="F645" i="1"/>
  <c r="K645" i="1" s="1"/>
  <c r="G645" i="1"/>
  <c r="F646" i="1"/>
  <c r="K646" i="1" s="1"/>
  <c r="G646" i="1"/>
  <c r="F647" i="1"/>
  <c r="K647" i="1" s="1"/>
  <c r="G647" i="1"/>
  <c r="F648" i="1"/>
  <c r="K648" i="1" s="1"/>
  <c r="G648" i="1"/>
  <c r="F649" i="1"/>
  <c r="K649" i="1" s="1"/>
  <c r="G649" i="1"/>
  <c r="F650" i="1"/>
  <c r="K650" i="1" s="1"/>
  <c r="G650" i="1"/>
  <c r="F651" i="1"/>
  <c r="K651" i="1" s="1"/>
  <c r="G651" i="1"/>
  <c r="F652" i="1"/>
  <c r="K652" i="1" s="1"/>
  <c r="G652" i="1"/>
  <c r="F653" i="1"/>
  <c r="K653" i="1" s="1"/>
  <c r="G653" i="1"/>
  <c r="F654" i="1"/>
  <c r="K654" i="1" s="1"/>
  <c r="G654" i="1"/>
  <c r="F655" i="1"/>
  <c r="K655" i="1" s="1"/>
  <c r="G655" i="1"/>
  <c r="F656" i="1"/>
  <c r="K656" i="1" s="1"/>
  <c r="G656" i="1"/>
  <c r="F657" i="1"/>
  <c r="K657" i="1" s="1"/>
  <c r="G657" i="1"/>
  <c r="F658" i="1"/>
  <c r="K658" i="1" s="1"/>
  <c r="G658" i="1"/>
  <c r="F659" i="1"/>
  <c r="K659" i="1" s="1"/>
  <c r="G659" i="1"/>
  <c r="F660" i="1"/>
  <c r="K660" i="1" s="1"/>
  <c r="G660" i="1"/>
  <c r="F661" i="1"/>
  <c r="K661" i="1" s="1"/>
  <c r="G661" i="1"/>
  <c r="F662" i="1"/>
  <c r="K662" i="1" s="1"/>
  <c r="G662" i="1"/>
  <c r="F663" i="1"/>
  <c r="K663" i="1" s="1"/>
  <c r="G663" i="1"/>
  <c r="F664" i="1"/>
  <c r="K664" i="1" s="1"/>
  <c r="G664" i="1"/>
  <c r="F665" i="1"/>
  <c r="K665" i="1" s="1"/>
  <c r="G665" i="1"/>
  <c r="F666" i="1"/>
  <c r="K666" i="1" s="1"/>
  <c r="G666" i="1"/>
  <c r="F667" i="1"/>
  <c r="K667" i="1" s="1"/>
  <c r="G667" i="1"/>
  <c r="F668" i="1"/>
  <c r="K668" i="1" s="1"/>
  <c r="G668" i="1"/>
  <c r="F669" i="1"/>
  <c r="K669" i="1" s="1"/>
  <c r="G669" i="1"/>
  <c r="F670" i="1"/>
  <c r="K670" i="1" s="1"/>
  <c r="G670" i="1"/>
  <c r="F671" i="1"/>
  <c r="K671" i="1" s="1"/>
  <c r="G671" i="1"/>
  <c r="F672" i="1"/>
  <c r="K672" i="1" s="1"/>
  <c r="G672" i="1"/>
  <c r="F673" i="1"/>
  <c r="K673" i="1" s="1"/>
  <c r="G673" i="1"/>
  <c r="F674" i="1"/>
  <c r="K674" i="1" s="1"/>
  <c r="G674" i="1"/>
  <c r="F675" i="1"/>
  <c r="K675" i="1" s="1"/>
  <c r="G675" i="1"/>
  <c r="F676" i="1"/>
  <c r="K676" i="1" s="1"/>
  <c r="G676" i="1"/>
  <c r="F677" i="1"/>
  <c r="K677" i="1" s="1"/>
  <c r="G677" i="1"/>
  <c r="F678" i="1"/>
  <c r="K678" i="1" s="1"/>
  <c r="G678" i="1"/>
  <c r="F679" i="1"/>
  <c r="K679" i="1" s="1"/>
  <c r="G679" i="1"/>
  <c r="F680" i="1"/>
  <c r="K680" i="1" s="1"/>
  <c r="G680" i="1"/>
  <c r="F681" i="1"/>
  <c r="K681" i="1" s="1"/>
  <c r="G681" i="1"/>
  <c r="F682" i="1"/>
  <c r="K682" i="1" s="1"/>
  <c r="G682" i="1"/>
  <c r="F683" i="1"/>
  <c r="K683" i="1" s="1"/>
  <c r="G683" i="1"/>
  <c r="F684" i="1"/>
  <c r="K684" i="1" s="1"/>
  <c r="G684" i="1"/>
  <c r="F685" i="1"/>
  <c r="K685" i="1" s="1"/>
  <c r="G685" i="1"/>
  <c r="F686" i="1"/>
  <c r="K686" i="1" s="1"/>
  <c r="G686" i="1"/>
  <c r="F687" i="1"/>
  <c r="K687" i="1" s="1"/>
  <c r="G687" i="1"/>
  <c r="F688" i="1"/>
  <c r="K688" i="1" s="1"/>
  <c r="G688" i="1"/>
  <c r="F689" i="1"/>
  <c r="K689" i="1" s="1"/>
  <c r="G689" i="1"/>
  <c r="F690" i="1"/>
  <c r="K690" i="1" s="1"/>
  <c r="G690" i="1"/>
  <c r="F691" i="1"/>
  <c r="K691" i="1" s="1"/>
  <c r="G691" i="1"/>
  <c r="F692" i="1"/>
  <c r="K692" i="1" s="1"/>
  <c r="G692" i="1"/>
  <c r="F693" i="1"/>
  <c r="K693" i="1" s="1"/>
  <c r="G693" i="1"/>
  <c r="F694" i="1"/>
  <c r="K694" i="1" s="1"/>
  <c r="G694" i="1"/>
  <c r="F695" i="1"/>
  <c r="K695" i="1" s="1"/>
  <c r="G695" i="1"/>
  <c r="F696" i="1"/>
  <c r="K696" i="1" s="1"/>
  <c r="G696" i="1"/>
  <c r="F697" i="1"/>
  <c r="K697" i="1" s="1"/>
  <c r="G697" i="1"/>
  <c r="F698" i="1"/>
  <c r="K698" i="1" s="1"/>
  <c r="G698" i="1"/>
  <c r="F699" i="1"/>
  <c r="K699" i="1" s="1"/>
  <c r="G699" i="1"/>
  <c r="F700" i="1"/>
  <c r="K700" i="1" s="1"/>
  <c r="G700" i="1"/>
  <c r="F701" i="1"/>
  <c r="K701" i="1" s="1"/>
  <c r="G701" i="1"/>
  <c r="F702" i="1"/>
  <c r="K702" i="1" s="1"/>
  <c r="G702" i="1"/>
  <c r="F703" i="1"/>
  <c r="K703" i="1" s="1"/>
  <c r="G703" i="1"/>
  <c r="F704" i="1"/>
  <c r="K704" i="1" s="1"/>
  <c r="G704" i="1"/>
  <c r="F705" i="1"/>
  <c r="K705" i="1" s="1"/>
  <c r="G705" i="1"/>
  <c r="F706" i="1"/>
  <c r="K706" i="1" s="1"/>
  <c r="G706" i="1"/>
  <c r="F707" i="1"/>
  <c r="K707" i="1" s="1"/>
  <c r="G707" i="1"/>
  <c r="F708" i="1"/>
  <c r="K708" i="1" s="1"/>
  <c r="G708" i="1"/>
  <c r="F709" i="1"/>
  <c r="K709" i="1" s="1"/>
  <c r="G709" i="1"/>
  <c r="F710" i="1"/>
  <c r="K710" i="1" s="1"/>
  <c r="G710" i="1"/>
  <c r="F711" i="1"/>
  <c r="K711" i="1" s="1"/>
  <c r="G711" i="1"/>
  <c r="F712" i="1"/>
  <c r="K712" i="1" s="1"/>
  <c r="G712" i="1"/>
  <c r="F713" i="1"/>
  <c r="K713" i="1" s="1"/>
  <c r="G713" i="1"/>
  <c r="F714" i="1"/>
  <c r="K714" i="1" s="1"/>
  <c r="G714" i="1"/>
  <c r="F715" i="1"/>
  <c r="K715" i="1" s="1"/>
  <c r="G715" i="1"/>
  <c r="F716" i="1"/>
  <c r="K716" i="1" s="1"/>
  <c r="G716" i="1"/>
  <c r="F717" i="1"/>
  <c r="K717" i="1" s="1"/>
  <c r="G717" i="1"/>
  <c r="F718" i="1"/>
  <c r="K718" i="1" s="1"/>
  <c r="G718" i="1"/>
  <c r="F719" i="1"/>
  <c r="K719" i="1" s="1"/>
  <c r="G719" i="1"/>
  <c r="F720" i="1"/>
  <c r="K720" i="1" s="1"/>
  <c r="G720" i="1"/>
  <c r="F721" i="1"/>
  <c r="K721" i="1" s="1"/>
  <c r="G721" i="1"/>
  <c r="F722" i="1"/>
  <c r="K722" i="1" s="1"/>
  <c r="G722" i="1"/>
  <c r="F723" i="1"/>
  <c r="K723" i="1" s="1"/>
  <c r="G723" i="1"/>
  <c r="F724" i="1"/>
  <c r="K724" i="1" s="1"/>
  <c r="G724" i="1"/>
  <c r="F725" i="1"/>
  <c r="K725" i="1" s="1"/>
  <c r="G725" i="1"/>
  <c r="F726" i="1"/>
  <c r="K726" i="1" s="1"/>
  <c r="G726" i="1"/>
  <c r="F727" i="1"/>
  <c r="K727" i="1" s="1"/>
  <c r="G727" i="1"/>
  <c r="F728" i="1"/>
  <c r="K728" i="1" s="1"/>
  <c r="G728" i="1"/>
  <c r="F729" i="1"/>
  <c r="K729" i="1" s="1"/>
  <c r="G729" i="1"/>
  <c r="F730" i="1"/>
  <c r="K730" i="1" s="1"/>
  <c r="G730" i="1"/>
  <c r="F731" i="1"/>
  <c r="K731" i="1" s="1"/>
  <c r="G731" i="1"/>
  <c r="F732" i="1"/>
  <c r="K732" i="1" s="1"/>
  <c r="G732" i="1"/>
  <c r="F733" i="1"/>
  <c r="K733" i="1" s="1"/>
  <c r="G733" i="1"/>
  <c r="F734" i="1"/>
  <c r="K734" i="1" s="1"/>
  <c r="G734" i="1"/>
  <c r="F735" i="1"/>
  <c r="K735" i="1" s="1"/>
  <c r="G735" i="1"/>
  <c r="F736" i="1"/>
  <c r="K736" i="1" s="1"/>
  <c r="G736" i="1"/>
  <c r="F737" i="1"/>
  <c r="K737" i="1" s="1"/>
  <c r="G737" i="1"/>
  <c r="F738" i="1"/>
  <c r="K738" i="1" s="1"/>
  <c r="G738" i="1"/>
  <c r="F739" i="1"/>
  <c r="K739" i="1" s="1"/>
  <c r="G739" i="1"/>
  <c r="F740" i="1"/>
  <c r="K740" i="1" s="1"/>
  <c r="G740" i="1"/>
  <c r="F741" i="1"/>
  <c r="K741" i="1" s="1"/>
  <c r="G741" i="1"/>
  <c r="F742" i="1"/>
  <c r="K742" i="1" s="1"/>
  <c r="G742" i="1"/>
  <c r="F743" i="1"/>
  <c r="K743" i="1" s="1"/>
  <c r="G743" i="1"/>
  <c r="F744" i="1"/>
  <c r="K744" i="1" s="1"/>
  <c r="G744" i="1"/>
  <c r="F745" i="1"/>
  <c r="K745" i="1" s="1"/>
  <c r="G745" i="1"/>
  <c r="F746" i="1"/>
  <c r="K746" i="1" s="1"/>
  <c r="G746" i="1"/>
  <c r="F747" i="1"/>
  <c r="K747" i="1" s="1"/>
  <c r="G747" i="1"/>
  <c r="F748" i="1"/>
  <c r="K748" i="1" s="1"/>
  <c r="G748" i="1"/>
  <c r="F749" i="1"/>
  <c r="K749" i="1" s="1"/>
  <c r="G749" i="1"/>
  <c r="F750" i="1"/>
  <c r="K750" i="1" s="1"/>
  <c r="G750" i="1"/>
  <c r="F751" i="1"/>
  <c r="K751" i="1" s="1"/>
  <c r="G751" i="1"/>
  <c r="F752" i="1"/>
  <c r="K752" i="1" s="1"/>
  <c r="G752" i="1"/>
  <c r="F753" i="1"/>
  <c r="K753" i="1" s="1"/>
  <c r="G753" i="1"/>
  <c r="F754" i="1"/>
  <c r="K754" i="1" s="1"/>
  <c r="G754" i="1"/>
  <c r="F755" i="1"/>
  <c r="K755" i="1" s="1"/>
  <c r="G755" i="1"/>
  <c r="F756" i="1"/>
  <c r="K756" i="1" s="1"/>
  <c r="G756" i="1"/>
  <c r="F757" i="1"/>
  <c r="K757" i="1" s="1"/>
  <c r="G757" i="1"/>
  <c r="F758" i="1"/>
  <c r="K758" i="1" s="1"/>
  <c r="G758" i="1"/>
  <c r="F759" i="1"/>
  <c r="K759" i="1" s="1"/>
  <c r="G759" i="1"/>
  <c r="F760" i="1"/>
  <c r="K760" i="1" s="1"/>
  <c r="G760" i="1"/>
  <c r="F761" i="1"/>
  <c r="K761" i="1" s="1"/>
  <c r="G761" i="1"/>
  <c r="F762" i="1"/>
  <c r="K762" i="1" s="1"/>
  <c r="G762" i="1"/>
  <c r="F763" i="1"/>
  <c r="K763" i="1" s="1"/>
  <c r="G763" i="1"/>
  <c r="F764" i="1"/>
  <c r="K764" i="1" s="1"/>
  <c r="G764" i="1"/>
  <c r="F765" i="1"/>
  <c r="K765" i="1" s="1"/>
  <c r="G765" i="1"/>
  <c r="F766" i="1"/>
  <c r="K766" i="1" s="1"/>
  <c r="G766" i="1"/>
  <c r="F767" i="1"/>
  <c r="K767" i="1" s="1"/>
  <c r="G767" i="1"/>
  <c r="F768" i="1"/>
  <c r="K768" i="1" s="1"/>
  <c r="G768" i="1"/>
  <c r="F769" i="1"/>
  <c r="K769" i="1" s="1"/>
  <c r="G769" i="1"/>
  <c r="F770" i="1"/>
  <c r="K770" i="1" s="1"/>
  <c r="G770" i="1"/>
  <c r="F771" i="1"/>
  <c r="K771" i="1" s="1"/>
  <c r="G771" i="1"/>
  <c r="F772" i="1"/>
  <c r="K772" i="1" s="1"/>
  <c r="G772" i="1"/>
  <c r="F773" i="1"/>
  <c r="K773" i="1" s="1"/>
  <c r="G773" i="1"/>
  <c r="F774" i="1"/>
  <c r="K774" i="1" s="1"/>
  <c r="G774" i="1"/>
  <c r="F775" i="1"/>
  <c r="K775" i="1" s="1"/>
  <c r="G775" i="1"/>
  <c r="F776" i="1"/>
  <c r="K776" i="1" s="1"/>
  <c r="G776" i="1"/>
  <c r="F777" i="1"/>
  <c r="K777" i="1" s="1"/>
  <c r="G777" i="1"/>
  <c r="F778" i="1"/>
  <c r="K778" i="1" s="1"/>
  <c r="G778" i="1"/>
  <c r="F779" i="1"/>
  <c r="K779" i="1" s="1"/>
  <c r="G779" i="1"/>
  <c r="F780" i="1"/>
  <c r="K780" i="1" s="1"/>
  <c r="G780" i="1"/>
  <c r="F781" i="1"/>
  <c r="K781" i="1" s="1"/>
  <c r="G781" i="1"/>
  <c r="F782" i="1"/>
  <c r="K782" i="1" s="1"/>
  <c r="G782" i="1"/>
  <c r="F783" i="1"/>
  <c r="K783" i="1" s="1"/>
  <c r="G783" i="1"/>
  <c r="F784" i="1"/>
  <c r="K784" i="1" s="1"/>
  <c r="G784" i="1"/>
  <c r="F785" i="1"/>
  <c r="K785" i="1" s="1"/>
  <c r="G785" i="1"/>
  <c r="F786" i="1"/>
  <c r="K786" i="1" s="1"/>
  <c r="G786" i="1"/>
  <c r="F787" i="1"/>
  <c r="K787" i="1" s="1"/>
  <c r="G787" i="1"/>
  <c r="F788" i="1"/>
  <c r="K788" i="1" s="1"/>
  <c r="G788" i="1"/>
  <c r="F789" i="1"/>
  <c r="K789" i="1" s="1"/>
  <c r="G789" i="1"/>
  <c r="F790" i="1"/>
  <c r="K790" i="1" s="1"/>
  <c r="G790" i="1"/>
  <c r="F791" i="1"/>
  <c r="K791" i="1" s="1"/>
  <c r="G791" i="1"/>
  <c r="F792" i="1"/>
  <c r="K792" i="1" s="1"/>
  <c r="G792" i="1"/>
  <c r="F793" i="1"/>
  <c r="K793" i="1" s="1"/>
  <c r="G793" i="1"/>
  <c r="F794" i="1"/>
  <c r="K794" i="1" s="1"/>
  <c r="G794" i="1"/>
  <c r="F795" i="1"/>
  <c r="K795" i="1" s="1"/>
  <c r="G795" i="1"/>
  <c r="F796" i="1"/>
  <c r="K796" i="1" s="1"/>
  <c r="G796" i="1"/>
  <c r="F797" i="1"/>
  <c r="K797" i="1" s="1"/>
  <c r="G797" i="1"/>
  <c r="F798" i="1"/>
  <c r="K798" i="1" s="1"/>
  <c r="G798" i="1"/>
  <c r="F799" i="1"/>
  <c r="K799" i="1" s="1"/>
  <c r="G799" i="1"/>
  <c r="F800" i="1"/>
  <c r="K800" i="1" s="1"/>
  <c r="G800" i="1"/>
  <c r="F801" i="1"/>
  <c r="K801" i="1" s="1"/>
  <c r="G801" i="1"/>
  <c r="F802" i="1"/>
  <c r="K802" i="1" s="1"/>
  <c r="G802" i="1"/>
  <c r="F803" i="1"/>
  <c r="K803" i="1" s="1"/>
  <c r="G803" i="1"/>
  <c r="F804" i="1"/>
  <c r="K804" i="1" s="1"/>
  <c r="G804" i="1"/>
  <c r="F805" i="1"/>
  <c r="K805" i="1" s="1"/>
  <c r="G805" i="1"/>
  <c r="F806" i="1"/>
  <c r="K806" i="1" s="1"/>
  <c r="G806" i="1"/>
  <c r="F807" i="1"/>
  <c r="K807" i="1" s="1"/>
  <c r="G807" i="1"/>
  <c r="F808" i="1"/>
  <c r="K808" i="1" s="1"/>
  <c r="G808" i="1"/>
  <c r="F809" i="1"/>
  <c r="K809" i="1" s="1"/>
  <c r="G809" i="1"/>
  <c r="F810" i="1"/>
  <c r="K810" i="1" s="1"/>
  <c r="G810" i="1"/>
  <c r="F811" i="1"/>
  <c r="K811" i="1" s="1"/>
  <c r="G811" i="1"/>
  <c r="F812" i="1"/>
  <c r="K812" i="1" s="1"/>
  <c r="G812" i="1"/>
  <c r="F813" i="1"/>
  <c r="K813" i="1" s="1"/>
  <c r="G813" i="1"/>
  <c r="F814" i="1"/>
  <c r="K814" i="1" s="1"/>
  <c r="G814" i="1"/>
  <c r="F815" i="1"/>
  <c r="K815" i="1" s="1"/>
  <c r="G815" i="1"/>
  <c r="F816" i="1"/>
  <c r="K816" i="1" s="1"/>
  <c r="G816" i="1"/>
  <c r="F817" i="1"/>
  <c r="K817" i="1" s="1"/>
  <c r="G817" i="1"/>
  <c r="F818" i="1"/>
  <c r="K818" i="1" s="1"/>
  <c r="G818" i="1"/>
  <c r="F819" i="1"/>
  <c r="K819" i="1" s="1"/>
  <c r="G819" i="1"/>
  <c r="F820" i="1"/>
  <c r="K820" i="1" s="1"/>
  <c r="G820" i="1"/>
  <c r="F821" i="1"/>
  <c r="K821" i="1" s="1"/>
  <c r="G821" i="1"/>
  <c r="F822" i="1"/>
  <c r="K822" i="1" s="1"/>
  <c r="G822" i="1"/>
  <c r="F823" i="1"/>
  <c r="K823" i="1" s="1"/>
  <c r="G823" i="1"/>
  <c r="F824" i="1"/>
  <c r="K824" i="1" s="1"/>
  <c r="G824" i="1"/>
  <c r="F825" i="1"/>
  <c r="K825" i="1" s="1"/>
  <c r="G825" i="1"/>
  <c r="F826" i="1"/>
  <c r="K826" i="1" s="1"/>
  <c r="G826" i="1"/>
  <c r="F827" i="1"/>
  <c r="K827" i="1" s="1"/>
  <c r="G827" i="1"/>
  <c r="F828" i="1"/>
  <c r="K828" i="1" s="1"/>
  <c r="G828" i="1"/>
  <c r="F829" i="1"/>
  <c r="K829" i="1" s="1"/>
  <c r="G829" i="1"/>
  <c r="F830" i="1"/>
  <c r="K830" i="1" s="1"/>
  <c r="G830" i="1"/>
  <c r="F831" i="1"/>
  <c r="K831" i="1" s="1"/>
  <c r="G831" i="1"/>
  <c r="F832" i="1"/>
  <c r="K832" i="1" s="1"/>
  <c r="G832" i="1"/>
  <c r="F833" i="1"/>
  <c r="K833" i="1" s="1"/>
  <c r="G833" i="1"/>
  <c r="F834" i="1"/>
  <c r="K834" i="1" s="1"/>
  <c r="G834" i="1"/>
  <c r="F835" i="1"/>
  <c r="K835" i="1" s="1"/>
  <c r="G835" i="1"/>
  <c r="F836" i="1"/>
  <c r="K836" i="1" s="1"/>
  <c r="G836" i="1"/>
  <c r="F837" i="1"/>
  <c r="K837" i="1" s="1"/>
  <c r="G837" i="1"/>
  <c r="F838" i="1"/>
  <c r="K838" i="1" s="1"/>
  <c r="G838" i="1"/>
  <c r="F839" i="1"/>
  <c r="K839" i="1" s="1"/>
  <c r="G839" i="1"/>
  <c r="F840" i="1"/>
  <c r="K840" i="1" s="1"/>
  <c r="G840" i="1"/>
  <c r="F841" i="1"/>
  <c r="K841" i="1" s="1"/>
  <c r="G841" i="1"/>
  <c r="F842" i="1"/>
  <c r="K842" i="1" s="1"/>
  <c r="G842" i="1"/>
  <c r="F843" i="1"/>
  <c r="K843" i="1" s="1"/>
  <c r="G843" i="1"/>
  <c r="F844" i="1"/>
  <c r="K844" i="1" s="1"/>
  <c r="G844" i="1"/>
  <c r="F845" i="1"/>
  <c r="K845" i="1" s="1"/>
  <c r="G845" i="1"/>
  <c r="F846" i="1"/>
  <c r="K846" i="1" s="1"/>
  <c r="G846" i="1"/>
  <c r="F847" i="1"/>
  <c r="K847" i="1" s="1"/>
  <c r="G847" i="1"/>
  <c r="F848" i="1"/>
  <c r="K848" i="1" s="1"/>
  <c r="G848" i="1"/>
  <c r="F849" i="1"/>
  <c r="K849" i="1" s="1"/>
  <c r="G849" i="1"/>
  <c r="F850" i="1"/>
  <c r="K850" i="1" s="1"/>
  <c r="G850" i="1"/>
  <c r="F851" i="1"/>
  <c r="K851" i="1" s="1"/>
  <c r="G851" i="1"/>
  <c r="F852" i="1"/>
  <c r="K852" i="1" s="1"/>
  <c r="G852" i="1"/>
  <c r="F853" i="1"/>
  <c r="K853" i="1" s="1"/>
  <c r="G853" i="1"/>
  <c r="F854" i="1"/>
  <c r="K854" i="1" s="1"/>
  <c r="G854" i="1"/>
  <c r="F855" i="1"/>
  <c r="K855" i="1" s="1"/>
  <c r="G855" i="1"/>
  <c r="F856" i="1"/>
  <c r="K856" i="1" s="1"/>
  <c r="G856" i="1"/>
  <c r="F857" i="1"/>
  <c r="K857" i="1" s="1"/>
  <c r="G857" i="1"/>
  <c r="F858" i="1"/>
  <c r="K858" i="1" s="1"/>
  <c r="G858" i="1"/>
  <c r="F859" i="1"/>
  <c r="K859" i="1" s="1"/>
  <c r="G859" i="1"/>
  <c r="F860" i="1"/>
  <c r="K860" i="1" s="1"/>
  <c r="G860" i="1"/>
  <c r="F861" i="1"/>
  <c r="K861" i="1" s="1"/>
  <c r="G861" i="1"/>
  <c r="F862" i="1"/>
  <c r="K862" i="1" s="1"/>
  <c r="G862" i="1"/>
  <c r="F863" i="1"/>
  <c r="K863" i="1" s="1"/>
  <c r="G863" i="1"/>
  <c r="F864" i="1"/>
  <c r="K864" i="1" s="1"/>
  <c r="G864" i="1"/>
  <c r="F865" i="1"/>
  <c r="K865" i="1" s="1"/>
  <c r="G865" i="1"/>
  <c r="F866" i="1"/>
  <c r="K866" i="1" s="1"/>
  <c r="G866" i="1"/>
  <c r="F867" i="1"/>
  <c r="K867" i="1" s="1"/>
  <c r="G867" i="1"/>
  <c r="F868" i="1"/>
  <c r="K868" i="1" s="1"/>
  <c r="G868" i="1"/>
  <c r="F869" i="1"/>
  <c r="K869" i="1" s="1"/>
  <c r="G869" i="1"/>
  <c r="F870" i="1"/>
  <c r="K870" i="1" s="1"/>
  <c r="G870" i="1"/>
  <c r="F871" i="1"/>
  <c r="K871" i="1" s="1"/>
  <c r="G871" i="1"/>
  <c r="F872" i="1"/>
  <c r="K872" i="1" s="1"/>
  <c r="G872" i="1"/>
  <c r="F873" i="1"/>
  <c r="K873" i="1" s="1"/>
  <c r="G873" i="1"/>
  <c r="F874" i="1"/>
  <c r="K874" i="1" s="1"/>
  <c r="G874" i="1"/>
  <c r="F875" i="1"/>
  <c r="K875" i="1" s="1"/>
  <c r="G875" i="1"/>
  <c r="F876" i="1"/>
  <c r="K876" i="1" s="1"/>
  <c r="G876" i="1"/>
  <c r="F877" i="1"/>
  <c r="K877" i="1" s="1"/>
  <c r="G877" i="1"/>
  <c r="F878" i="1"/>
  <c r="K878" i="1" s="1"/>
  <c r="G878" i="1"/>
  <c r="F879" i="1"/>
  <c r="K879" i="1" s="1"/>
  <c r="G879" i="1"/>
  <c r="F880" i="1"/>
  <c r="K880" i="1" s="1"/>
  <c r="G880" i="1"/>
  <c r="F881" i="1"/>
  <c r="K881" i="1" s="1"/>
  <c r="G881" i="1"/>
  <c r="F882" i="1"/>
  <c r="K882" i="1" s="1"/>
  <c r="G882" i="1"/>
  <c r="F883" i="1"/>
  <c r="K883" i="1" s="1"/>
  <c r="G883" i="1"/>
  <c r="F884" i="1"/>
  <c r="K884" i="1" s="1"/>
  <c r="G884" i="1"/>
  <c r="F885" i="1"/>
  <c r="K885" i="1" s="1"/>
  <c r="G885" i="1"/>
  <c r="F886" i="1"/>
  <c r="K886" i="1" s="1"/>
  <c r="G886" i="1"/>
  <c r="F887" i="1"/>
  <c r="K887" i="1" s="1"/>
  <c r="G887" i="1"/>
  <c r="F888" i="1"/>
  <c r="K888" i="1" s="1"/>
  <c r="G888" i="1"/>
  <c r="F889" i="1"/>
  <c r="K889" i="1" s="1"/>
  <c r="G889" i="1"/>
  <c r="F890" i="1"/>
  <c r="K890" i="1" s="1"/>
  <c r="G890" i="1"/>
  <c r="F891" i="1"/>
  <c r="K891" i="1" s="1"/>
  <c r="G891" i="1"/>
  <c r="F892" i="1"/>
  <c r="K892" i="1" s="1"/>
  <c r="G892" i="1"/>
  <c r="F893" i="1"/>
  <c r="K893" i="1" s="1"/>
  <c r="G893" i="1"/>
  <c r="F894" i="1"/>
  <c r="K894" i="1" s="1"/>
  <c r="G894" i="1"/>
  <c r="F895" i="1"/>
  <c r="K895" i="1" s="1"/>
  <c r="G895" i="1"/>
  <c r="F896" i="1"/>
  <c r="K896" i="1" s="1"/>
  <c r="G896" i="1"/>
  <c r="F897" i="1"/>
  <c r="K897" i="1" s="1"/>
  <c r="G897" i="1"/>
  <c r="F898" i="1"/>
  <c r="K898" i="1" s="1"/>
  <c r="G898" i="1"/>
  <c r="F899" i="1"/>
  <c r="K899" i="1" s="1"/>
  <c r="G899" i="1"/>
  <c r="F900" i="1"/>
  <c r="K900" i="1" s="1"/>
  <c r="G900" i="1"/>
  <c r="F901" i="1"/>
  <c r="K901" i="1" s="1"/>
  <c r="G901" i="1"/>
  <c r="F902" i="1"/>
  <c r="K902" i="1" s="1"/>
  <c r="G902" i="1"/>
  <c r="F903" i="1"/>
  <c r="K903" i="1" s="1"/>
  <c r="G903" i="1"/>
  <c r="F904" i="1"/>
  <c r="K904" i="1" s="1"/>
  <c r="G904" i="1"/>
  <c r="F905" i="1"/>
  <c r="K905" i="1" s="1"/>
  <c r="G905" i="1"/>
  <c r="F906" i="1"/>
  <c r="K906" i="1" s="1"/>
  <c r="G906" i="1"/>
  <c r="F907" i="1"/>
  <c r="K907" i="1" s="1"/>
  <c r="G907" i="1"/>
  <c r="F908" i="1"/>
  <c r="K908" i="1" s="1"/>
  <c r="G908" i="1"/>
  <c r="F909" i="1"/>
  <c r="K909" i="1" s="1"/>
  <c r="G909" i="1"/>
  <c r="F910" i="1"/>
  <c r="K910" i="1" s="1"/>
  <c r="G910" i="1"/>
  <c r="F911" i="1"/>
  <c r="K911" i="1" s="1"/>
  <c r="G911" i="1"/>
  <c r="F912" i="1"/>
  <c r="K912" i="1" s="1"/>
  <c r="G912" i="1"/>
  <c r="F913" i="1"/>
  <c r="K913" i="1" s="1"/>
  <c r="G913" i="1"/>
  <c r="F914" i="1"/>
  <c r="K914" i="1" s="1"/>
  <c r="G914" i="1"/>
  <c r="F915" i="1"/>
  <c r="K915" i="1" s="1"/>
  <c r="G915" i="1"/>
  <c r="F916" i="1"/>
  <c r="K916" i="1" s="1"/>
  <c r="G916" i="1"/>
  <c r="F917" i="1"/>
  <c r="K917" i="1" s="1"/>
  <c r="G917" i="1"/>
  <c r="F918" i="1"/>
  <c r="K918" i="1" s="1"/>
  <c r="G918" i="1"/>
  <c r="F919" i="1"/>
  <c r="K919" i="1" s="1"/>
  <c r="G919" i="1"/>
  <c r="F920" i="1"/>
  <c r="K920" i="1" s="1"/>
  <c r="G920" i="1"/>
  <c r="F921" i="1"/>
  <c r="K921" i="1" s="1"/>
  <c r="G921" i="1"/>
  <c r="F922" i="1"/>
  <c r="K922" i="1" s="1"/>
  <c r="G922" i="1"/>
  <c r="F923" i="1"/>
  <c r="K923" i="1" s="1"/>
  <c r="G923" i="1"/>
  <c r="F924" i="1"/>
  <c r="K924" i="1" s="1"/>
  <c r="G924" i="1"/>
  <c r="F925" i="1"/>
  <c r="K925" i="1" s="1"/>
  <c r="G925" i="1"/>
  <c r="F926" i="1"/>
  <c r="K926" i="1" s="1"/>
  <c r="G926" i="1"/>
  <c r="F927" i="1"/>
  <c r="K927" i="1" s="1"/>
  <c r="G927" i="1"/>
  <c r="F928" i="1"/>
  <c r="K928" i="1" s="1"/>
  <c r="G928" i="1"/>
  <c r="F929" i="1"/>
  <c r="K929" i="1" s="1"/>
  <c r="G929" i="1"/>
  <c r="F930" i="1"/>
  <c r="K930" i="1" s="1"/>
  <c r="G930" i="1"/>
  <c r="F931" i="1"/>
  <c r="K931" i="1" s="1"/>
  <c r="G931" i="1"/>
  <c r="F932" i="1"/>
  <c r="K932" i="1" s="1"/>
  <c r="G932" i="1"/>
  <c r="F933" i="1"/>
  <c r="K933" i="1" s="1"/>
  <c r="G933" i="1"/>
  <c r="F934" i="1"/>
  <c r="K934" i="1" s="1"/>
  <c r="G934" i="1"/>
  <c r="F935" i="1"/>
  <c r="K935" i="1" s="1"/>
  <c r="G935" i="1"/>
  <c r="F936" i="1"/>
  <c r="K936" i="1" s="1"/>
  <c r="G936" i="1"/>
  <c r="F937" i="1"/>
  <c r="K937" i="1" s="1"/>
  <c r="G937" i="1"/>
  <c r="F938" i="1"/>
  <c r="K938" i="1" s="1"/>
  <c r="G938" i="1"/>
  <c r="F939" i="1"/>
  <c r="K939" i="1" s="1"/>
  <c r="G939" i="1"/>
  <c r="F940" i="1"/>
  <c r="K940" i="1" s="1"/>
  <c r="G940" i="1"/>
  <c r="F941" i="1"/>
  <c r="K941" i="1" s="1"/>
  <c r="G941" i="1"/>
  <c r="F942" i="1"/>
  <c r="K942" i="1" s="1"/>
  <c r="G942" i="1"/>
  <c r="F943" i="1"/>
  <c r="K943" i="1" s="1"/>
  <c r="G943" i="1"/>
  <c r="F944" i="1"/>
  <c r="K944" i="1" s="1"/>
  <c r="G944" i="1"/>
  <c r="F945" i="1"/>
  <c r="K945" i="1" s="1"/>
  <c r="G945" i="1"/>
  <c r="F946" i="1"/>
  <c r="K946" i="1" s="1"/>
  <c r="G946" i="1"/>
  <c r="F947" i="1"/>
  <c r="K947" i="1" s="1"/>
  <c r="G947" i="1"/>
  <c r="F948" i="1"/>
  <c r="K948" i="1" s="1"/>
  <c r="G948" i="1"/>
  <c r="F949" i="1"/>
  <c r="K949" i="1" s="1"/>
  <c r="G949" i="1"/>
  <c r="F950" i="1"/>
  <c r="K950" i="1" s="1"/>
  <c r="G950" i="1"/>
  <c r="F951" i="1"/>
  <c r="K951" i="1" s="1"/>
  <c r="G951" i="1"/>
  <c r="F952" i="1"/>
  <c r="K952" i="1" s="1"/>
  <c r="G952" i="1"/>
  <c r="F953" i="1"/>
  <c r="K953" i="1" s="1"/>
  <c r="G953" i="1"/>
  <c r="F954" i="1"/>
  <c r="K954" i="1" s="1"/>
  <c r="G954" i="1"/>
  <c r="F955" i="1"/>
  <c r="K955" i="1" s="1"/>
  <c r="G955" i="1"/>
  <c r="F956" i="1"/>
  <c r="K956" i="1" s="1"/>
  <c r="G956" i="1"/>
  <c r="F957" i="1"/>
  <c r="K957" i="1" s="1"/>
  <c r="G957" i="1"/>
  <c r="F958" i="1"/>
  <c r="K958" i="1" s="1"/>
  <c r="G958" i="1"/>
  <c r="F959" i="1"/>
  <c r="K959" i="1" s="1"/>
  <c r="G959" i="1"/>
  <c r="F960" i="1"/>
  <c r="K960" i="1" s="1"/>
  <c r="G960" i="1"/>
  <c r="F961" i="1"/>
  <c r="K961" i="1" s="1"/>
  <c r="G961" i="1"/>
  <c r="F962" i="1"/>
  <c r="K962" i="1" s="1"/>
  <c r="G962" i="1"/>
  <c r="F963" i="1"/>
  <c r="K963" i="1" s="1"/>
  <c r="G963" i="1"/>
  <c r="F964" i="1"/>
  <c r="K964" i="1" s="1"/>
  <c r="G964" i="1"/>
  <c r="F965" i="1"/>
  <c r="K965" i="1" s="1"/>
  <c r="G965" i="1"/>
  <c r="F966" i="1"/>
  <c r="K966" i="1" s="1"/>
  <c r="G966" i="1"/>
  <c r="F967" i="1"/>
  <c r="K967" i="1" s="1"/>
  <c r="G967" i="1"/>
  <c r="F968" i="1"/>
  <c r="K968" i="1" s="1"/>
  <c r="G968" i="1"/>
  <c r="F969" i="1"/>
  <c r="K969" i="1" s="1"/>
  <c r="G969" i="1"/>
  <c r="F970" i="1"/>
  <c r="K970" i="1" s="1"/>
  <c r="G970" i="1"/>
  <c r="F971" i="1"/>
  <c r="K971" i="1" s="1"/>
  <c r="G971" i="1"/>
  <c r="F972" i="1"/>
  <c r="K972" i="1" s="1"/>
  <c r="G972" i="1"/>
  <c r="F973" i="1"/>
  <c r="K973" i="1" s="1"/>
  <c r="G973" i="1"/>
  <c r="F974" i="1"/>
  <c r="K974" i="1" s="1"/>
  <c r="G974" i="1"/>
  <c r="F975" i="1"/>
  <c r="K975" i="1" s="1"/>
  <c r="G975" i="1"/>
  <c r="F976" i="1"/>
  <c r="K976" i="1" s="1"/>
  <c r="G976" i="1"/>
  <c r="F977" i="1"/>
  <c r="K977" i="1" s="1"/>
  <c r="G977" i="1"/>
  <c r="F978" i="1"/>
  <c r="K978" i="1" s="1"/>
  <c r="G978" i="1"/>
  <c r="F979" i="1"/>
  <c r="K979" i="1" s="1"/>
  <c r="G979" i="1"/>
  <c r="F980" i="1"/>
  <c r="K980" i="1" s="1"/>
  <c r="G980" i="1"/>
  <c r="F981" i="1"/>
  <c r="K981" i="1" s="1"/>
  <c r="G981" i="1"/>
  <c r="F982" i="1"/>
  <c r="K982" i="1" s="1"/>
  <c r="G982" i="1"/>
  <c r="F983" i="1"/>
  <c r="K983" i="1" s="1"/>
  <c r="G983" i="1"/>
  <c r="F984" i="1"/>
  <c r="K984" i="1" s="1"/>
  <c r="G984" i="1"/>
  <c r="F985" i="1"/>
  <c r="K985" i="1" s="1"/>
  <c r="G985" i="1"/>
  <c r="F986" i="1"/>
  <c r="K986" i="1" s="1"/>
  <c r="G986" i="1"/>
  <c r="F987" i="1"/>
  <c r="K987" i="1" s="1"/>
  <c r="G987" i="1"/>
  <c r="F988" i="1"/>
  <c r="K988" i="1" s="1"/>
  <c r="G988" i="1"/>
  <c r="F989" i="1"/>
  <c r="K989" i="1" s="1"/>
  <c r="G989" i="1"/>
  <c r="F990" i="1"/>
  <c r="K990" i="1" s="1"/>
  <c r="G990" i="1"/>
  <c r="F991" i="1"/>
  <c r="K991" i="1" s="1"/>
  <c r="G991" i="1"/>
  <c r="F992" i="1"/>
  <c r="K992" i="1" s="1"/>
  <c r="G992" i="1"/>
  <c r="F993" i="1"/>
  <c r="K993" i="1" s="1"/>
  <c r="G993" i="1"/>
  <c r="F994" i="1"/>
  <c r="K994" i="1" s="1"/>
  <c r="G994" i="1"/>
  <c r="F995" i="1"/>
  <c r="K995" i="1" s="1"/>
  <c r="G995" i="1"/>
  <c r="F996" i="1"/>
  <c r="K996" i="1" s="1"/>
  <c r="G996" i="1"/>
  <c r="F997" i="1"/>
  <c r="K997" i="1" s="1"/>
  <c r="G997" i="1"/>
  <c r="F998" i="1"/>
  <c r="K998" i="1" s="1"/>
  <c r="G998" i="1"/>
  <c r="F999" i="1"/>
  <c r="K999" i="1" s="1"/>
  <c r="G999" i="1"/>
  <c r="F1000" i="1"/>
  <c r="K1000" i="1" s="1"/>
  <c r="G1000" i="1"/>
  <c r="F1001" i="1"/>
  <c r="K1001" i="1" s="1"/>
  <c r="G1001" i="1"/>
  <c r="F1002" i="1"/>
  <c r="K1002" i="1" s="1"/>
  <c r="G1002" i="1"/>
  <c r="F1003" i="1"/>
  <c r="K1003" i="1" s="1"/>
  <c r="G1003" i="1"/>
  <c r="F1004" i="1"/>
  <c r="K1004" i="1" s="1"/>
  <c r="G1004" i="1"/>
  <c r="F1005" i="1"/>
  <c r="K1005" i="1" s="1"/>
  <c r="G1005" i="1"/>
  <c r="F1006" i="1"/>
  <c r="K1006" i="1" s="1"/>
  <c r="G1006" i="1"/>
  <c r="F1007" i="1"/>
  <c r="K1007" i="1" s="1"/>
  <c r="G1007" i="1"/>
  <c r="F1008" i="1"/>
  <c r="K1008" i="1" s="1"/>
  <c r="G1008" i="1"/>
  <c r="F1009" i="1"/>
  <c r="K1009" i="1" s="1"/>
  <c r="G1009" i="1"/>
  <c r="F1010" i="1"/>
  <c r="K1010" i="1" s="1"/>
  <c r="G1010" i="1"/>
  <c r="F1011" i="1"/>
  <c r="K1011" i="1" s="1"/>
  <c r="G1011" i="1"/>
  <c r="F1012" i="1"/>
  <c r="K1012" i="1" s="1"/>
  <c r="G1012" i="1"/>
  <c r="F1013" i="1"/>
  <c r="K1013" i="1" s="1"/>
  <c r="G1013" i="1"/>
  <c r="F1014" i="1"/>
  <c r="K1014" i="1" s="1"/>
  <c r="G1014" i="1"/>
  <c r="F1015" i="1"/>
  <c r="K1015" i="1" s="1"/>
  <c r="G1015" i="1"/>
  <c r="F1016" i="1"/>
  <c r="K1016" i="1" s="1"/>
  <c r="G1016" i="1"/>
  <c r="F1017" i="1"/>
  <c r="K1017" i="1" s="1"/>
  <c r="G1017" i="1"/>
  <c r="F1018" i="1"/>
  <c r="K1018" i="1" s="1"/>
  <c r="G1018" i="1"/>
  <c r="F1019" i="1"/>
  <c r="K1019" i="1" s="1"/>
  <c r="G1019" i="1"/>
  <c r="F1020" i="1"/>
  <c r="K1020" i="1" s="1"/>
  <c r="G1020" i="1"/>
  <c r="F1021" i="1"/>
  <c r="K1021" i="1" s="1"/>
  <c r="G1021" i="1"/>
  <c r="F1022" i="1"/>
  <c r="K1022" i="1" s="1"/>
  <c r="G1022" i="1"/>
  <c r="F1023" i="1"/>
  <c r="K1023" i="1" s="1"/>
  <c r="G1023" i="1"/>
  <c r="F1024" i="1"/>
  <c r="K1024" i="1" s="1"/>
  <c r="G1024" i="1"/>
  <c r="F1025" i="1"/>
  <c r="K1025" i="1" s="1"/>
  <c r="G1025" i="1"/>
  <c r="F1026" i="1"/>
  <c r="K1026" i="1" s="1"/>
  <c r="G1026" i="1"/>
  <c r="F1027" i="1"/>
  <c r="K1027" i="1" s="1"/>
  <c r="G1027" i="1"/>
  <c r="F1028" i="1"/>
  <c r="K1028" i="1" s="1"/>
  <c r="G1028" i="1"/>
  <c r="F1029" i="1"/>
  <c r="G1029" i="1"/>
  <c r="F1030" i="1"/>
  <c r="G1030" i="1"/>
  <c r="F1031" i="1"/>
  <c r="K1031" i="1" s="1"/>
  <c r="G1031" i="1"/>
  <c r="F1032" i="1"/>
  <c r="K1032" i="1" s="1"/>
  <c r="G1032" i="1"/>
  <c r="F1033" i="1"/>
  <c r="K1033" i="1" s="1"/>
  <c r="G1033" i="1"/>
  <c r="F1034" i="1"/>
  <c r="K1034" i="1" s="1"/>
  <c r="G1034" i="1"/>
  <c r="F1035" i="1"/>
  <c r="K1035" i="1" s="1"/>
  <c r="G1035" i="1"/>
  <c r="F1036" i="1"/>
  <c r="K1036" i="1" s="1"/>
  <c r="G1036" i="1"/>
  <c r="F1037" i="1"/>
  <c r="K1037" i="1" s="1"/>
  <c r="G1037" i="1"/>
  <c r="F1038" i="1"/>
  <c r="K1038" i="1" s="1"/>
  <c r="G1038" i="1"/>
  <c r="F1039" i="1"/>
  <c r="K1039" i="1" s="1"/>
  <c r="G1039" i="1"/>
  <c r="F1040" i="1"/>
  <c r="K1040" i="1" s="1"/>
  <c r="G1040" i="1"/>
  <c r="F1041" i="1"/>
  <c r="K1041" i="1" s="1"/>
  <c r="G1041" i="1"/>
  <c r="F1042" i="1"/>
  <c r="K1042" i="1" s="1"/>
  <c r="G1042" i="1"/>
  <c r="F1043" i="1"/>
  <c r="K1043" i="1" s="1"/>
  <c r="G1043" i="1"/>
  <c r="F1044" i="1"/>
  <c r="K1044" i="1" s="1"/>
  <c r="G1044" i="1"/>
  <c r="F1045" i="1"/>
  <c r="K1045" i="1" s="1"/>
  <c r="G1045" i="1"/>
  <c r="F1046" i="1"/>
  <c r="K1046" i="1" s="1"/>
  <c r="G1046" i="1"/>
  <c r="F1047" i="1"/>
  <c r="K1047" i="1" s="1"/>
  <c r="G1047" i="1"/>
  <c r="F1048" i="1"/>
  <c r="K1048" i="1" s="1"/>
  <c r="G1048" i="1"/>
  <c r="F1049" i="1"/>
  <c r="K1049" i="1" s="1"/>
  <c r="G1049" i="1"/>
  <c r="F1050" i="1"/>
  <c r="K1050" i="1" s="1"/>
  <c r="G1050" i="1"/>
  <c r="F1051" i="1"/>
  <c r="K1051" i="1" s="1"/>
  <c r="G1051" i="1"/>
  <c r="F1052" i="1"/>
  <c r="K1052" i="1" s="1"/>
  <c r="G1052" i="1"/>
  <c r="F1053" i="1"/>
  <c r="K1053" i="1" s="1"/>
  <c r="G1053" i="1"/>
  <c r="F1054" i="1"/>
  <c r="K1054" i="1" s="1"/>
  <c r="G1054" i="1"/>
  <c r="F1055" i="1"/>
  <c r="K1055" i="1" s="1"/>
  <c r="G1055" i="1"/>
  <c r="F1056" i="1"/>
  <c r="K1056" i="1" s="1"/>
  <c r="G1056" i="1"/>
  <c r="F1057" i="1"/>
  <c r="K1057" i="1" s="1"/>
  <c r="G1057" i="1"/>
  <c r="F1058" i="1"/>
  <c r="K1058" i="1" s="1"/>
  <c r="G1058" i="1"/>
  <c r="F1059" i="1"/>
  <c r="K1059" i="1" s="1"/>
  <c r="G1059" i="1"/>
  <c r="F1060" i="1"/>
  <c r="K1060" i="1" s="1"/>
  <c r="G1060" i="1"/>
  <c r="F1061" i="1"/>
  <c r="K1061" i="1" s="1"/>
  <c r="G1061" i="1"/>
  <c r="F1062" i="1"/>
  <c r="K1062" i="1" s="1"/>
  <c r="G1062" i="1"/>
  <c r="F1063" i="1"/>
  <c r="K1063" i="1" s="1"/>
  <c r="G1063" i="1"/>
  <c r="F1064" i="1"/>
  <c r="K1064" i="1" s="1"/>
  <c r="G1064" i="1"/>
  <c r="F1065" i="1"/>
  <c r="K1065" i="1" s="1"/>
  <c r="G1065" i="1"/>
  <c r="F1066" i="1"/>
  <c r="K1066" i="1" s="1"/>
  <c r="G1066" i="1"/>
  <c r="F1067" i="1"/>
  <c r="K1067" i="1" s="1"/>
  <c r="G1067" i="1"/>
  <c r="F1068" i="1"/>
  <c r="K1068" i="1" s="1"/>
  <c r="G1068" i="1"/>
  <c r="F1069" i="1"/>
  <c r="K1069" i="1" s="1"/>
  <c r="G1069" i="1"/>
  <c r="F1070" i="1"/>
  <c r="K1070" i="1" s="1"/>
  <c r="G1070" i="1"/>
  <c r="F1071" i="1"/>
  <c r="K1071" i="1" s="1"/>
  <c r="G1071" i="1"/>
  <c r="F1072" i="1"/>
  <c r="K1072" i="1" s="1"/>
  <c r="G1072" i="1"/>
  <c r="F1073" i="1"/>
  <c r="K1073" i="1" s="1"/>
  <c r="G1073" i="1"/>
  <c r="F1074" i="1"/>
  <c r="K1074" i="1" s="1"/>
  <c r="G1074" i="1"/>
  <c r="F1075" i="1"/>
  <c r="K1075" i="1" s="1"/>
  <c r="G1075" i="1"/>
  <c r="F1076" i="1"/>
  <c r="K1076" i="1" s="1"/>
  <c r="G1076" i="1"/>
  <c r="F1077" i="1"/>
  <c r="K1077" i="1" s="1"/>
  <c r="G1077" i="1"/>
  <c r="F1078" i="1"/>
  <c r="K1078" i="1" s="1"/>
  <c r="G1078" i="1"/>
  <c r="F1079" i="1"/>
  <c r="K1079" i="1" s="1"/>
  <c r="G1079" i="1"/>
  <c r="F1080" i="1"/>
  <c r="K1080" i="1" s="1"/>
  <c r="G1080" i="1"/>
  <c r="F1081" i="1"/>
  <c r="K1081" i="1" s="1"/>
  <c r="G1081" i="1"/>
  <c r="F1082" i="1"/>
  <c r="K1082" i="1" s="1"/>
  <c r="G1082" i="1"/>
  <c r="F1083" i="1"/>
  <c r="K1083" i="1" s="1"/>
  <c r="G1083" i="1"/>
  <c r="F1084" i="1"/>
  <c r="K1084" i="1" s="1"/>
  <c r="G1084" i="1"/>
  <c r="F1085" i="1"/>
  <c r="K1085" i="1" s="1"/>
  <c r="G1085" i="1"/>
  <c r="F1086" i="1"/>
  <c r="K1086" i="1" s="1"/>
  <c r="G1086" i="1"/>
  <c r="F1087" i="1"/>
  <c r="K1087" i="1" s="1"/>
  <c r="G1087" i="1"/>
  <c r="F1088" i="1"/>
  <c r="K1088" i="1" s="1"/>
  <c r="G1088" i="1"/>
  <c r="F1089" i="1"/>
  <c r="K1089" i="1" s="1"/>
  <c r="G1089" i="1"/>
  <c r="F1090" i="1"/>
  <c r="K1090" i="1" s="1"/>
  <c r="G1090" i="1"/>
  <c r="F1091" i="1"/>
  <c r="K1091" i="1" s="1"/>
  <c r="G1091" i="1"/>
  <c r="F1092" i="1"/>
  <c r="K1092" i="1" s="1"/>
  <c r="G1092" i="1"/>
  <c r="F1093" i="1"/>
  <c r="K1093" i="1" s="1"/>
  <c r="G1093" i="1"/>
  <c r="F1094" i="1"/>
  <c r="K1094" i="1" s="1"/>
  <c r="G1094" i="1"/>
  <c r="F1095" i="1"/>
  <c r="K1095" i="1" s="1"/>
  <c r="G1095" i="1"/>
  <c r="F1096" i="1"/>
  <c r="K1096" i="1" s="1"/>
  <c r="G1096" i="1"/>
  <c r="F1097" i="1"/>
  <c r="K1097" i="1" s="1"/>
  <c r="G1097" i="1"/>
  <c r="F1098" i="1"/>
  <c r="K1098" i="1" s="1"/>
  <c r="G1098" i="1"/>
  <c r="F1099" i="1"/>
  <c r="K1099" i="1" s="1"/>
  <c r="G1099" i="1"/>
  <c r="F1100" i="1"/>
  <c r="K1100" i="1" s="1"/>
  <c r="G1100" i="1"/>
  <c r="F1101" i="1"/>
  <c r="K1101" i="1" s="1"/>
  <c r="G1101" i="1"/>
  <c r="F1102" i="1"/>
  <c r="K1102" i="1" s="1"/>
  <c r="G1102" i="1"/>
  <c r="F1103" i="1"/>
  <c r="K1103" i="1" s="1"/>
  <c r="G1103" i="1"/>
  <c r="F1104" i="1"/>
  <c r="K1104" i="1" s="1"/>
  <c r="G1104" i="1"/>
  <c r="F1105" i="1"/>
  <c r="K1105" i="1" s="1"/>
  <c r="G1105" i="1"/>
  <c r="F1106" i="1"/>
  <c r="K1106" i="1" s="1"/>
  <c r="G1106" i="1"/>
  <c r="F1107" i="1"/>
  <c r="K1107" i="1" s="1"/>
  <c r="G1107" i="1"/>
  <c r="F1108" i="1"/>
  <c r="K1108" i="1" s="1"/>
  <c r="G1108" i="1"/>
  <c r="F1109" i="1"/>
  <c r="K1109" i="1" s="1"/>
  <c r="G1109" i="1"/>
  <c r="F1110" i="1"/>
  <c r="K1110" i="1" s="1"/>
  <c r="G1110" i="1"/>
  <c r="F1111" i="1"/>
  <c r="K1111" i="1" s="1"/>
  <c r="G1111" i="1"/>
  <c r="F1112" i="1"/>
  <c r="K1112" i="1" s="1"/>
  <c r="G1112" i="1"/>
  <c r="F1113" i="1"/>
  <c r="K1113" i="1" s="1"/>
  <c r="G1113" i="1"/>
  <c r="F1114" i="1"/>
  <c r="K1114" i="1" s="1"/>
  <c r="G1114" i="1"/>
  <c r="F1115" i="1"/>
  <c r="K1115" i="1" s="1"/>
  <c r="G1115" i="1"/>
  <c r="F1116" i="1"/>
  <c r="K1116" i="1" s="1"/>
  <c r="G1116" i="1"/>
  <c r="F1117" i="1"/>
  <c r="K1117" i="1" s="1"/>
  <c r="G1117" i="1"/>
  <c r="F1118" i="1"/>
  <c r="K1118" i="1" s="1"/>
  <c r="G1118" i="1"/>
  <c r="F1119" i="1"/>
  <c r="K1119" i="1" s="1"/>
  <c r="G1119" i="1"/>
  <c r="F1120" i="1"/>
  <c r="K1120" i="1" s="1"/>
  <c r="G1120" i="1"/>
  <c r="F1121" i="1"/>
  <c r="K1121" i="1" s="1"/>
  <c r="G1121" i="1"/>
  <c r="F1122" i="1"/>
  <c r="K1122" i="1" s="1"/>
  <c r="G1122" i="1"/>
  <c r="F1123" i="1"/>
  <c r="K1123" i="1" s="1"/>
  <c r="G1123" i="1"/>
  <c r="F1124" i="1"/>
  <c r="K1124" i="1" s="1"/>
  <c r="G1124" i="1"/>
  <c r="F1125" i="1"/>
  <c r="K1125" i="1" s="1"/>
  <c r="G1125" i="1"/>
  <c r="F1126" i="1"/>
  <c r="K1126" i="1" s="1"/>
  <c r="G1126" i="1"/>
  <c r="F1127" i="1"/>
  <c r="K1127" i="1" s="1"/>
  <c r="G1127" i="1"/>
  <c r="F1128" i="1"/>
  <c r="K1128" i="1" s="1"/>
  <c r="G1128" i="1"/>
  <c r="F1129" i="1"/>
  <c r="K1129" i="1" s="1"/>
  <c r="G1129" i="1"/>
  <c r="F1130" i="1"/>
  <c r="K1130" i="1" s="1"/>
  <c r="G1130" i="1"/>
  <c r="F1131" i="1"/>
  <c r="K1131" i="1" s="1"/>
  <c r="G1131" i="1"/>
  <c r="F1132" i="1"/>
  <c r="K1132" i="1" s="1"/>
  <c r="G1132" i="1"/>
  <c r="F1133" i="1"/>
  <c r="K1133" i="1" s="1"/>
  <c r="G1133" i="1"/>
  <c r="F1134" i="1"/>
  <c r="K1134" i="1" s="1"/>
  <c r="G1134" i="1"/>
  <c r="F1135" i="1"/>
  <c r="K1135" i="1" s="1"/>
  <c r="G1135" i="1"/>
  <c r="F1136" i="1"/>
  <c r="K1136" i="1" s="1"/>
  <c r="G1136" i="1"/>
  <c r="F1137" i="1"/>
  <c r="K1137" i="1" s="1"/>
  <c r="G1137" i="1"/>
  <c r="F1138" i="1"/>
  <c r="K1138" i="1" s="1"/>
  <c r="G1138" i="1"/>
  <c r="F1139" i="1"/>
  <c r="K1139" i="1" s="1"/>
  <c r="G1139" i="1"/>
  <c r="F1140" i="1"/>
  <c r="K1140" i="1" s="1"/>
  <c r="G1140" i="1"/>
  <c r="F1141" i="1"/>
  <c r="K1141" i="1" s="1"/>
  <c r="G1141" i="1"/>
  <c r="F1142" i="1"/>
  <c r="K1142" i="1" s="1"/>
  <c r="G1142" i="1"/>
  <c r="F1143" i="1"/>
  <c r="K1143" i="1" s="1"/>
  <c r="G1143" i="1"/>
  <c r="F1144" i="1"/>
  <c r="K1144" i="1" s="1"/>
  <c r="G1144" i="1"/>
  <c r="F1145" i="1"/>
  <c r="K1145" i="1" s="1"/>
  <c r="G1145" i="1"/>
  <c r="F1146" i="1"/>
  <c r="K1146" i="1" s="1"/>
  <c r="G1146" i="1"/>
  <c r="F1147" i="1"/>
  <c r="K1147" i="1" s="1"/>
  <c r="G1147" i="1"/>
  <c r="F1148" i="1"/>
  <c r="K1148" i="1" s="1"/>
  <c r="G1148" i="1"/>
  <c r="F1149" i="1"/>
  <c r="K1149" i="1" s="1"/>
  <c r="G1149" i="1"/>
  <c r="F1150" i="1"/>
  <c r="K1150" i="1" s="1"/>
  <c r="G1150" i="1"/>
  <c r="F1151" i="1"/>
  <c r="K1151" i="1" s="1"/>
  <c r="G1151" i="1"/>
  <c r="F1152" i="1"/>
  <c r="K1152" i="1" s="1"/>
  <c r="G1152" i="1"/>
  <c r="F1153" i="1"/>
  <c r="K1153" i="1" s="1"/>
  <c r="G1153" i="1"/>
  <c r="F1154" i="1"/>
  <c r="K1154" i="1" s="1"/>
  <c r="G1154" i="1"/>
  <c r="F1155" i="1"/>
  <c r="K1155" i="1" s="1"/>
  <c r="G1155" i="1"/>
  <c r="F1156" i="1"/>
  <c r="K1156" i="1" s="1"/>
  <c r="G1156" i="1"/>
  <c r="F1157" i="1"/>
  <c r="K1157" i="1" s="1"/>
  <c r="G1157" i="1"/>
  <c r="F1158" i="1"/>
  <c r="K1158" i="1" s="1"/>
  <c r="G1158" i="1"/>
  <c r="F1159" i="1"/>
  <c r="K1159" i="1" s="1"/>
  <c r="G1159" i="1"/>
  <c r="F1160" i="1"/>
  <c r="K1160" i="1" s="1"/>
  <c r="G1160" i="1"/>
  <c r="F1161" i="1"/>
  <c r="K1161" i="1" s="1"/>
  <c r="G1161" i="1"/>
  <c r="F1162" i="1"/>
  <c r="K1162" i="1" s="1"/>
  <c r="G1162" i="1"/>
  <c r="F1163" i="1"/>
  <c r="K1163" i="1" s="1"/>
  <c r="G1163" i="1"/>
  <c r="F1164" i="1"/>
  <c r="K1164" i="1" s="1"/>
  <c r="G1164" i="1"/>
  <c r="F1165" i="1"/>
  <c r="K1165" i="1" s="1"/>
  <c r="G1165" i="1"/>
  <c r="F1166" i="1"/>
  <c r="K1166" i="1" s="1"/>
  <c r="G1166" i="1"/>
  <c r="F1167" i="1"/>
  <c r="K1167" i="1" s="1"/>
  <c r="G1167" i="1"/>
  <c r="F1168" i="1"/>
  <c r="K1168" i="1" s="1"/>
  <c r="G1168" i="1"/>
  <c r="F1169" i="1"/>
  <c r="K1169" i="1" s="1"/>
  <c r="G1169" i="1"/>
  <c r="F1170" i="1"/>
  <c r="K1170" i="1" s="1"/>
  <c r="G1170" i="1"/>
  <c r="F1171" i="1"/>
  <c r="K1171" i="1" s="1"/>
  <c r="G1171" i="1"/>
  <c r="F1172" i="1"/>
  <c r="K1172" i="1" s="1"/>
  <c r="G1172" i="1"/>
  <c r="F1173" i="1"/>
  <c r="K1173" i="1" s="1"/>
  <c r="G1173" i="1"/>
  <c r="F1174" i="1"/>
  <c r="K1174" i="1" s="1"/>
  <c r="G1174" i="1"/>
  <c r="F1175" i="1"/>
  <c r="K1175" i="1" s="1"/>
  <c r="G1175" i="1"/>
  <c r="F1176" i="1"/>
  <c r="K1176" i="1" s="1"/>
  <c r="G1176" i="1"/>
  <c r="F1177" i="1"/>
  <c r="K1177" i="1" s="1"/>
  <c r="G1177" i="1"/>
  <c r="F1178" i="1"/>
  <c r="K1178" i="1" s="1"/>
  <c r="G1178" i="1"/>
  <c r="F1179" i="1"/>
  <c r="K1179" i="1" s="1"/>
  <c r="G1179" i="1"/>
  <c r="F1180" i="1"/>
  <c r="K1180" i="1" s="1"/>
  <c r="G1180" i="1"/>
  <c r="F1181" i="1"/>
  <c r="K1181" i="1" s="1"/>
  <c r="G1181" i="1"/>
  <c r="F1182" i="1"/>
  <c r="K1182" i="1" s="1"/>
  <c r="G1182" i="1"/>
  <c r="F1183" i="1"/>
  <c r="K1183" i="1" s="1"/>
  <c r="G1183" i="1"/>
  <c r="F1184" i="1"/>
  <c r="K1184" i="1" s="1"/>
  <c r="G1184" i="1"/>
  <c r="F1185" i="1"/>
  <c r="K1185" i="1" s="1"/>
  <c r="G1185" i="1"/>
  <c r="F1186" i="1"/>
  <c r="K1186" i="1" s="1"/>
  <c r="G1186" i="1"/>
  <c r="F1187" i="1"/>
  <c r="K1187" i="1" s="1"/>
  <c r="G1187" i="1"/>
  <c r="F1188" i="1"/>
  <c r="K1188" i="1" s="1"/>
  <c r="G1188" i="1"/>
  <c r="F1189" i="1"/>
  <c r="K1189" i="1" s="1"/>
  <c r="G1189" i="1"/>
  <c r="F1190" i="1"/>
  <c r="K1190" i="1" s="1"/>
  <c r="G1190" i="1"/>
  <c r="F1191" i="1"/>
  <c r="K1191" i="1" s="1"/>
  <c r="G1191" i="1"/>
  <c r="F1192" i="1"/>
  <c r="K1192" i="1" s="1"/>
  <c r="G1192" i="1"/>
  <c r="F1193" i="1"/>
  <c r="K1193" i="1" s="1"/>
  <c r="G1193" i="1"/>
  <c r="F1194" i="1"/>
  <c r="K1194" i="1" s="1"/>
  <c r="G1194" i="1"/>
  <c r="F1195" i="1"/>
  <c r="K1195" i="1" s="1"/>
  <c r="G1195" i="1"/>
  <c r="F1196" i="1"/>
  <c r="K1196" i="1" s="1"/>
  <c r="G1196" i="1"/>
  <c r="F1197" i="1"/>
  <c r="K1197" i="1" s="1"/>
  <c r="G1197" i="1"/>
  <c r="F1198" i="1"/>
  <c r="K1198" i="1" s="1"/>
  <c r="G1198" i="1"/>
  <c r="F1199" i="1"/>
  <c r="K1199" i="1" s="1"/>
  <c r="G1199" i="1"/>
  <c r="F1200" i="1"/>
  <c r="K1200" i="1" s="1"/>
  <c r="G1200" i="1"/>
  <c r="F1201" i="1"/>
  <c r="K1201" i="1" s="1"/>
  <c r="G1201" i="1"/>
  <c r="F1202" i="1"/>
  <c r="K1202" i="1" s="1"/>
  <c r="G1202" i="1"/>
  <c r="F1203" i="1"/>
  <c r="K1203" i="1" s="1"/>
  <c r="G1203" i="1"/>
  <c r="F1204" i="1"/>
  <c r="K1204" i="1" s="1"/>
  <c r="G1204" i="1"/>
  <c r="F1205" i="1"/>
  <c r="K1205" i="1" s="1"/>
  <c r="G1205" i="1"/>
  <c r="F1206" i="1"/>
  <c r="K1206" i="1" s="1"/>
  <c r="G1206" i="1"/>
  <c r="F1207" i="1"/>
  <c r="K1207" i="1" s="1"/>
  <c r="G1207" i="1"/>
  <c r="F1208" i="1"/>
  <c r="K1208" i="1" s="1"/>
  <c r="G1208" i="1"/>
  <c r="F1209" i="1"/>
  <c r="K1209" i="1" s="1"/>
  <c r="G1209" i="1"/>
  <c r="F1210" i="1"/>
  <c r="K1210" i="1" s="1"/>
  <c r="G1210" i="1"/>
  <c r="F1211" i="1"/>
  <c r="K1211" i="1" s="1"/>
  <c r="G1211" i="1"/>
  <c r="F1212" i="1"/>
  <c r="K1212" i="1" s="1"/>
  <c r="G1212" i="1"/>
  <c r="F1213" i="1"/>
  <c r="K1213" i="1" s="1"/>
  <c r="G1213" i="1"/>
  <c r="F1214" i="1"/>
  <c r="K1214" i="1" s="1"/>
  <c r="G1214" i="1"/>
  <c r="F1215" i="1"/>
  <c r="K1215" i="1" s="1"/>
  <c r="G1215" i="1"/>
  <c r="F1216" i="1"/>
  <c r="K1216" i="1" s="1"/>
  <c r="G1216" i="1"/>
  <c r="F1217" i="1"/>
  <c r="K1217" i="1" s="1"/>
  <c r="G1217" i="1"/>
  <c r="F1218" i="1"/>
  <c r="K1218" i="1" s="1"/>
  <c r="G1218" i="1"/>
  <c r="F1219" i="1"/>
  <c r="K1219" i="1" s="1"/>
  <c r="G1219" i="1"/>
  <c r="F1220" i="1"/>
  <c r="K1220" i="1" s="1"/>
  <c r="G1220" i="1"/>
  <c r="F1221" i="1"/>
  <c r="K1221" i="1" s="1"/>
  <c r="G1221" i="1"/>
  <c r="F1222" i="1"/>
  <c r="K1222" i="1" s="1"/>
  <c r="G1222" i="1"/>
  <c r="F1223" i="1"/>
  <c r="K1223" i="1" s="1"/>
  <c r="G1223" i="1"/>
  <c r="F1224" i="1"/>
  <c r="K1224" i="1" s="1"/>
  <c r="G1224" i="1"/>
  <c r="F1225" i="1"/>
  <c r="K1225" i="1" s="1"/>
  <c r="G1225" i="1"/>
  <c r="F1226" i="1"/>
  <c r="K1226" i="1" s="1"/>
  <c r="G1226" i="1"/>
  <c r="F1227" i="1"/>
  <c r="K1227" i="1" s="1"/>
  <c r="G1227" i="1"/>
  <c r="F1228" i="1"/>
  <c r="K1228" i="1" s="1"/>
  <c r="G1228" i="1"/>
  <c r="F1229" i="1"/>
  <c r="K1229" i="1" s="1"/>
  <c r="G1229" i="1"/>
  <c r="F1230" i="1"/>
  <c r="K1230" i="1" s="1"/>
  <c r="G1230" i="1"/>
  <c r="F1231" i="1"/>
  <c r="K1231" i="1" s="1"/>
  <c r="G1231" i="1"/>
  <c r="F1232" i="1"/>
  <c r="K1232" i="1" s="1"/>
  <c r="G1232" i="1"/>
  <c r="F1233" i="1"/>
  <c r="K1233" i="1" s="1"/>
  <c r="G1233" i="1"/>
  <c r="F1234" i="1"/>
  <c r="K1234" i="1" s="1"/>
  <c r="G1234" i="1"/>
  <c r="F1235" i="1"/>
  <c r="K1235" i="1" s="1"/>
  <c r="G1235" i="1"/>
  <c r="F1236" i="1"/>
  <c r="K1236" i="1" s="1"/>
  <c r="G1236" i="1"/>
  <c r="F1237" i="1"/>
  <c r="K1237" i="1" s="1"/>
  <c r="G1237" i="1"/>
  <c r="F1238" i="1"/>
  <c r="K1238" i="1" s="1"/>
  <c r="G1238" i="1"/>
  <c r="F1239" i="1"/>
  <c r="K1239" i="1" s="1"/>
  <c r="G1239" i="1"/>
  <c r="F1240" i="1"/>
  <c r="K1240" i="1" s="1"/>
  <c r="G1240" i="1"/>
  <c r="F1241" i="1"/>
  <c r="K1241" i="1" s="1"/>
  <c r="G1241" i="1"/>
  <c r="F1242" i="1"/>
  <c r="K1242" i="1" s="1"/>
  <c r="G1242" i="1"/>
  <c r="F1243" i="1"/>
  <c r="K1243" i="1" s="1"/>
  <c r="G1243" i="1"/>
  <c r="F1244" i="1"/>
  <c r="K1244" i="1" s="1"/>
  <c r="G1244" i="1"/>
  <c r="F1245" i="1"/>
  <c r="K1245" i="1" s="1"/>
  <c r="G1245" i="1"/>
  <c r="F1246" i="1"/>
  <c r="K1246" i="1" s="1"/>
  <c r="G1246" i="1"/>
  <c r="F1247" i="1"/>
  <c r="K1247" i="1" s="1"/>
  <c r="G1247" i="1"/>
  <c r="F1248" i="1"/>
  <c r="K1248" i="1" s="1"/>
  <c r="G1248" i="1"/>
  <c r="F1249" i="1"/>
  <c r="K1249" i="1" s="1"/>
  <c r="G1249" i="1"/>
  <c r="F1250" i="1"/>
  <c r="K1250" i="1" s="1"/>
  <c r="G1250" i="1"/>
  <c r="F1251" i="1"/>
  <c r="K1251" i="1" s="1"/>
  <c r="G1251" i="1"/>
  <c r="F1252" i="1"/>
  <c r="K1252" i="1" s="1"/>
  <c r="G1252" i="1"/>
  <c r="F1253" i="1"/>
  <c r="K1253" i="1" s="1"/>
  <c r="G1253" i="1"/>
  <c r="F1254" i="1"/>
  <c r="K1254" i="1" s="1"/>
  <c r="G1254" i="1"/>
  <c r="F1255" i="1"/>
  <c r="K1255" i="1" s="1"/>
  <c r="G1255" i="1"/>
  <c r="F1256" i="1"/>
  <c r="K1256" i="1" s="1"/>
  <c r="G1256" i="1"/>
  <c r="F1257" i="1"/>
  <c r="K1257" i="1" s="1"/>
  <c r="G1257" i="1"/>
  <c r="F1258" i="1"/>
  <c r="K1258" i="1" s="1"/>
  <c r="G1258" i="1"/>
  <c r="F1259" i="1"/>
  <c r="K1259" i="1" s="1"/>
  <c r="G1259" i="1"/>
  <c r="F1260" i="1"/>
  <c r="K1260" i="1" s="1"/>
  <c r="G1260" i="1"/>
  <c r="F1261" i="1"/>
  <c r="K1261" i="1" s="1"/>
  <c r="G1261" i="1"/>
  <c r="F1262" i="1"/>
  <c r="K1262" i="1" s="1"/>
  <c r="G1262" i="1"/>
  <c r="F1263" i="1"/>
  <c r="K1263" i="1" s="1"/>
  <c r="G1263" i="1"/>
  <c r="F1264" i="1"/>
  <c r="K1264" i="1" s="1"/>
  <c r="G1264" i="1"/>
  <c r="F1265" i="1"/>
  <c r="K1265" i="1" s="1"/>
  <c r="G1265" i="1"/>
  <c r="F1266" i="1"/>
  <c r="K1266" i="1" s="1"/>
  <c r="G1266" i="1"/>
  <c r="F1267" i="1"/>
  <c r="K1267" i="1" s="1"/>
  <c r="G1267" i="1"/>
  <c r="F1268" i="1"/>
  <c r="K1268" i="1" s="1"/>
  <c r="G1268" i="1"/>
  <c r="F1269" i="1"/>
  <c r="K1269" i="1" s="1"/>
  <c r="G1269" i="1"/>
  <c r="F1270" i="1"/>
  <c r="K1270" i="1" s="1"/>
  <c r="G1270" i="1"/>
  <c r="F1271" i="1"/>
  <c r="K1271" i="1" s="1"/>
  <c r="G1271" i="1"/>
  <c r="F1272" i="1"/>
  <c r="K1272" i="1" s="1"/>
  <c r="G1272" i="1"/>
  <c r="F1273" i="1"/>
  <c r="K1273" i="1" s="1"/>
  <c r="G1273" i="1"/>
  <c r="F1274" i="1"/>
  <c r="K1274" i="1" s="1"/>
  <c r="G1274" i="1"/>
  <c r="F1275" i="1"/>
  <c r="K1275" i="1" s="1"/>
  <c r="G1275" i="1"/>
  <c r="F1276" i="1"/>
  <c r="K1276" i="1" s="1"/>
  <c r="G1276" i="1"/>
  <c r="F1277" i="1"/>
  <c r="K1277" i="1" s="1"/>
  <c r="G1277" i="1"/>
  <c r="F1278" i="1"/>
  <c r="K1278" i="1" s="1"/>
  <c r="G1278" i="1"/>
  <c r="F1279" i="1"/>
  <c r="K1279" i="1" s="1"/>
  <c r="G1279" i="1"/>
  <c r="F1280" i="1"/>
  <c r="K1280" i="1" s="1"/>
  <c r="G1280" i="1"/>
  <c r="F1281" i="1"/>
  <c r="K1281" i="1" s="1"/>
  <c r="G1281" i="1"/>
  <c r="F1282" i="1"/>
  <c r="K1282" i="1" s="1"/>
  <c r="G1282" i="1"/>
  <c r="F1283" i="1"/>
  <c r="K1283" i="1" s="1"/>
  <c r="G1283" i="1"/>
  <c r="F1284" i="1"/>
  <c r="K1284" i="1" s="1"/>
  <c r="G1284" i="1"/>
  <c r="F1285" i="1"/>
  <c r="K1285" i="1" s="1"/>
  <c r="G1285" i="1"/>
  <c r="F1286" i="1"/>
  <c r="K1286" i="1" s="1"/>
  <c r="G1286" i="1"/>
  <c r="F1287" i="1"/>
  <c r="K1287" i="1" s="1"/>
  <c r="G1287" i="1"/>
  <c r="F1288" i="1"/>
  <c r="K1288" i="1" s="1"/>
  <c r="G1288" i="1"/>
  <c r="F1289" i="1"/>
  <c r="K1289" i="1" s="1"/>
  <c r="G1289" i="1"/>
  <c r="F1290" i="1"/>
  <c r="K1290" i="1" s="1"/>
  <c r="G1290" i="1"/>
  <c r="F1291" i="1"/>
  <c r="K1291" i="1" s="1"/>
  <c r="G1291" i="1"/>
  <c r="F1292" i="1"/>
  <c r="K1292" i="1" s="1"/>
  <c r="G1292" i="1"/>
  <c r="F1293" i="1"/>
  <c r="K1293" i="1" s="1"/>
  <c r="G1293" i="1"/>
  <c r="F1294" i="1"/>
  <c r="K1294" i="1" s="1"/>
  <c r="G1294" i="1"/>
  <c r="F1295" i="1"/>
  <c r="K1295" i="1" s="1"/>
  <c r="G1295" i="1"/>
  <c r="F1296" i="1"/>
  <c r="K1296" i="1" s="1"/>
  <c r="G1296" i="1"/>
  <c r="F1297" i="1"/>
  <c r="K1297" i="1" s="1"/>
  <c r="G1297" i="1"/>
  <c r="F1298" i="1"/>
  <c r="K1298" i="1" s="1"/>
  <c r="G1298" i="1"/>
  <c r="F1299" i="1"/>
  <c r="K1299" i="1" s="1"/>
  <c r="G1299" i="1"/>
  <c r="F1300" i="1"/>
  <c r="K1300" i="1" s="1"/>
  <c r="G1300" i="1"/>
  <c r="F1301" i="1"/>
  <c r="K1301" i="1" s="1"/>
  <c r="G1301" i="1"/>
  <c r="F1302" i="1"/>
  <c r="K1302" i="1" s="1"/>
  <c r="G1302" i="1"/>
  <c r="F1303" i="1"/>
  <c r="K1303" i="1" s="1"/>
  <c r="G1303" i="1"/>
  <c r="F1304" i="1"/>
  <c r="K1304" i="1" s="1"/>
  <c r="G1304" i="1"/>
  <c r="F1305" i="1"/>
  <c r="K1305" i="1" s="1"/>
  <c r="G1305" i="1"/>
  <c r="F1306" i="1"/>
  <c r="K1306" i="1" s="1"/>
  <c r="G1306" i="1"/>
  <c r="F1307" i="1"/>
  <c r="K1307" i="1" s="1"/>
  <c r="G1307" i="1"/>
  <c r="F1308" i="1"/>
  <c r="K1308" i="1" s="1"/>
  <c r="G1308" i="1"/>
  <c r="F1309" i="1"/>
  <c r="K1309" i="1" s="1"/>
  <c r="G1309" i="1"/>
  <c r="F1310" i="1"/>
  <c r="K1310" i="1" s="1"/>
  <c r="G1310" i="1"/>
  <c r="F1311" i="1"/>
  <c r="K1311" i="1" s="1"/>
  <c r="G1311" i="1"/>
  <c r="F1312" i="1"/>
  <c r="K1312" i="1" s="1"/>
  <c r="G1312" i="1"/>
  <c r="F1313" i="1"/>
  <c r="K1313" i="1" s="1"/>
  <c r="G1313" i="1"/>
  <c r="F1314" i="1"/>
  <c r="K1314" i="1" s="1"/>
  <c r="G1314" i="1"/>
  <c r="F1315" i="1"/>
  <c r="K1315" i="1" s="1"/>
  <c r="G1315" i="1"/>
  <c r="F1316" i="1"/>
  <c r="K1316" i="1" s="1"/>
  <c r="G1316" i="1"/>
  <c r="F1317" i="1"/>
  <c r="K1317" i="1" s="1"/>
  <c r="G1317" i="1"/>
  <c r="F1318" i="1"/>
  <c r="K1318" i="1" s="1"/>
  <c r="G1318" i="1"/>
  <c r="F1319" i="1"/>
  <c r="K1319" i="1" s="1"/>
  <c r="G1319" i="1"/>
  <c r="F1320" i="1"/>
  <c r="K1320" i="1" s="1"/>
  <c r="G1320" i="1"/>
  <c r="F1321" i="1"/>
  <c r="K1321" i="1" s="1"/>
  <c r="G1321" i="1"/>
  <c r="F1322" i="1"/>
  <c r="K1322" i="1" s="1"/>
  <c r="G1322" i="1"/>
  <c r="F1323" i="1"/>
  <c r="K1323" i="1" s="1"/>
  <c r="G1323" i="1"/>
  <c r="F1324" i="1"/>
  <c r="K1324" i="1" s="1"/>
  <c r="G1324" i="1"/>
  <c r="F1325" i="1"/>
  <c r="K1325" i="1" s="1"/>
  <c r="G1325" i="1"/>
  <c r="F1326" i="1"/>
  <c r="K1326" i="1" s="1"/>
  <c r="G1326" i="1"/>
  <c r="F1327" i="1"/>
  <c r="K1327" i="1" s="1"/>
  <c r="G1327" i="1"/>
  <c r="F1328" i="1"/>
  <c r="K1328" i="1" s="1"/>
  <c r="G1328" i="1"/>
  <c r="F1329" i="1"/>
  <c r="K1329" i="1" s="1"/>
  <c r="G1329" i="1"/>
  <c r="F1330" i="1"/>
  <c r="K1330" i="1" s="1"/>
  <c r="G1330" i="1"/>
  <c r="F1331" i="1"/>
  <c r="K1331" i="1" s="1"/>
  <c r="G1331" i="1"/>
  <c r="F1332" i="1"/>
  <c r="K1332" i="1" s="1"/>
  <c r="G1332" i="1"/>
  <c r="F1333" i="1"/>
  <c r="K1333" i="1" s="1"/>
  <c r="G1333" i="1"/>
  <c r="F1334" i="1"/>
  <c r="K1334" i="1" s="1"/>
  <c r="G1334" i="1"/>
  <c r="F1335" i="1"/>
  <c r="K1335" i="1" s="1"/>
  <c r="G1335" i="1"/>
  <c r="F1336" i="1"/>
  <c r="K1336" i="1" s="1"/>
  <c r="G1336" i="1"/>
  <c r="F1337" i="1"/>
  <c r="K1337" i="1" s="1"/>
  <c r="G1337" i="1"/>
  <c r="F1338" i="1"/>
  <c r="K1338" i="1" s="1"/>
  <c r="G1338" i="1"/>
  <c r="F1339" i="1"/>
  <c r="K1339" i="1" s="1"/>
  <c r="G1339" i="1"/>
  <c r="F1340" i="1"/>
  <c r="K1340" i="1" s="1"/>
  <c r="G1340" i="1"/>
  <c r="F1341" i="1"/>
  <c r="K1341" i="1" s="1"/>
  <c r="G1341" i="1"/>
  <c r="F1342" i="1"/>
  <c r="K1342" i="1" s="1"/>
  <c r="G1342" i="1"/>
  <c r="F1343" i="1"/>
  <c r="K1343" i="1" s="1"/>
  <c r="G1343" i="1"/>
  <c r="F1344" i="1"/>
  <c r="K1344" i="1" s="1"/>
  <c r="G1344" i="1"/>
  <c r="F1345" i="1"/>
  <c r="K1345" i="1" s="1"/>
  <c r="G1345" i="1"/>
  <c r="F1346" i="1"/>
  <c r="K1346" i="1" s="1"/>
  <c r="G1346" i="1"/>
  <c r="F1347" i="1"/>
  <c r="K1347" i="1" s="1"/>
  <c r="G1347" i="1"/>
  <c r="F1348" i="1"/>
  <c r="K1348" i="1" s="1"/>
  <c r="G1348" i="1"/>
  <c r="F1349" i="1"/>
  <c r="K1349" i="1" s="1"/>
  <c r="G1349" i="1"/>
  <c r="F1350" i="1"/>
  <c r="K1350" i="1" s="1"/>
  <c r="G1350" i="1"/>
  <c r="F1351" i="1"/>
  <c r="K1351" i="1" s="1"/>
  <c r="G1351" i="1"/>
  <c r="F1352" i="1"/>
  <c r="K1352" i="1" s="1"/>
  <c r="G1352" i="1"/>
  <c r="F1353" i="1"/>
  <c r="K1353" i="1" s="1"/>
  <c r="G1353" i="1"/>
  <c r="F1354" i="1"/>
  <c r="K1354" i="1" s="1"/>
  <c r="G1354" i="1"/>
  <c r="F1355" i="1"/>
  <c r="K1355" i="1" s="1"/>
  <c r="G1355" i="1"/>
  <c r="F1356" i="1"/>
  <c r="K1356" i="1" s="1"/>
  <c r="G1356" i="1"/>
  <c r="F1357" i="1"/>
  <c r="K1357" i="1" s="1"/>
  <c r="G1357" i="1"/>
  <c r="F1358" i="1"/>
  <c r="K1358" i="1" s="1"/>
  <c r="G1358" i="1"/>
  <c r="F1359" i="1"/>
  <c r="K1359" i="1" s="1"/>
  <c r="G1359" i="1"/>
  <c r="F1360" i="1"/>
  <c r="K1360" i="1" s="1"/>
  <c r="G1360" i="1"/>
  <c r="F1361" i="1"/>
  <c r="K1361" i="1" s="1"/>
  <c r="G1361" i="1"/>
  <c r="F1362" i="1"/>
  <c r="K1362" i="1" s="1"/>
  <c r="G1362" i="1"/>
  <c r="F1363" i="1"/>
  <c r="K1363" i="1" s="1"/>
  <c r="G1363" i="1"/>
  <c r="F1364" i="1"/>
  <c r="K1364" i="1" s="1"/>
  <c r="G1364" i="1"/>
  <c r="F1365" i="1"/>
  <c r="K1365" i="1" s="1"/>
  <c r="G1365" i="1"/>
  <c r="F1366" i="1"/>
  <c r="K1366" i="1" s="1"/>
  <c r="G1366" i="1"/>
  <c r="F1367" i="1"/>
  <c r="K1367" i="1" s="1"/>
  <c r="G1367" i="1"/>
  <c r="F1368" i="1"/>
  <c r="K1368" i="1" s="1"/>
  <c r="G1368" i="1"/>
  <c r="F1369" i="1"/>
  <c r="K1369" i="1" s="1"/>
  <c r="G1369" i="1"/>
  <c r="F1370" i="1"/>
  <c r="K1370" i="1" s="1"/>
  <c r="G1370" i="1"/>
  <c r="F1371" i="1"/>
  <c r="K1371" i="1" s="1"/>
  <c r="G1371" i="1"/>
  <c r="F1372" i="1"/>
  <c r="K1372" i="1" s="1"/>
  <c r="G1372" i="1"/>
  <c r="F1373" i="1"/>
  <c r="K1373" i="1" s="1"/>
  <c r="G1373" i="1"/>
  <c r="F1374" i="1"/>
  <c r="K1374" i="1" s="1"/>
  <c r="G1374" i="1"/>
  <c r="F1375" i="1"/>
  <c r="K1375" i="1" s="1"/>
  <c r="G1375" i="1"/>
  <c r="F1376" i="1"/>
  <c r="K1376" i="1" s="1"/>
  <c r="G1376" i="1"/>
  <c r="F1377" i="1"/>
  <c r="K1377" i="1" s="1"/>
  <c r="G1377" i="1"/>
  <c r="F1378" i="1"/>
  <c r="K1378" i="1" s="1"/>
  <c r="G1378" i="1"/>
  <c r="F1379" i="1"/>
  <c r="K1379" i="1" s="1"/>
  <c r="G1379" i="1"/>
  <c r="F1380" i="1"/>
  <c r="K1380" i="1" s="1"/>
  <c r="G1380" i="1"/>
  <c r="F1381" i="1"/>
  <c r="K1381" i="1" s="1"/>
  <c r="G1381" i="1"/>
  <c r="F1382" i="1"/>
  <c r="K1382" i="1" s="1"/>
  <c r="G1382" i="1"/>
  <c r="F1383" i="1"/>
  <c r="K1383" i="1" s="1"/>
  <c r="G1383" i="1"/>
  <c r="F1384" i="1"/>
  <c r="K1384" i="1" s="1"/>
  <c r="G1384" i="1"/>
  <c r="F1385" i="1"/>
  <c r="K1385" i="1" s="1"/>
  <c r="G1385" i="1"/>
  <c r="F1386" i="1"/>
  <c r="K1386" i="1" s="1"/>
  <c r="G1386" i="1"/>
  <c r="F1387" i="1"/>
  <c r="K1387" i="1" s="1"/>
  <c r="G1387" i="1"/>
  <c r="F1388" i="1"/>
  <c r="K1388" i="1" s="1"/>
  <c r="G1388" i="1"/>
  <c r="F1389" i="1"/>
  <c r="K1389" i="1" s="1"/>
  <c r="G1389" i="1"/>
  <c r="F1390" i="1"/>
  <c r="K1390" i="1" s="1"/>
  <c r="G1390" i="1"/>
  <c r="F1391" i="1"/>
  <c r="K1391" i="1" s="1"/>
  <c r="G1391" i="1"/>
  <c r="F1392" i="1"/>
  <c r="K1392" i="1" s="1"/>
  <c r="G1392" i="1"/>
  <c r="F1393" i="1"/>
  <c r="K1393" i="1" s="1"/>
  <c r="G1393" i="1"/>
  <c r="F1394" i="1"/>
  <c r="K1394" i="1" s="1"/>
  <c r="G1394" i="1"/>
  <c r="F1395" i="1"/>
  <c r="K1395" i="1" s="1"/>
  <c r="G1395" i="1"/>
  <c r="F1396" i="1"/>
  <c r="K1396" i="1" s="1"/>
  <c r="G1396" i="1"/>
  <c r="F1397" i="1"/>
  <c r="K1397" i="1" s="1"/>
  <c r="G1397" i="1"/>
  <c r="F1398" i="1"/>
  <c r="K1398" i="1" s="1"/>
  <c r="G1398" i="1"/>
  <c r="F1399" i="1"/>
  <c r="K1399" i="1" s="1"/>
  <c r="G1399" i="1"/>
  <c r="F1400" i="1"/>
  <c r="K1400" i="1" s="1"/>
  <c r="G1400" i="1"/>
  <c r="F1401" i="1"/>
  <c r="K1401" i="1" s="1"/>
  <c r="G1401" i="1"/>
  <c r="F1402" i="1"/>
  <c r="K1402" i="1" s="1"/>
  <c r="G1402" i="1"/>
  <c r="F1403" i="1"/>
  <c r="K1403" i="1" s="1"/>
  <c r="G1403" i="1"/>
  <c r="F1404" i="1"/>
  <c r="K1404" i="1" s="1"/>
  <c r="G1404" i="1"/>
  <c r="F1405" i="1"/>
  <c r="K1405" i="1" s="1"/>
  <c r="G1405" i="1"/>
  <c r="F1406" i="1"/>
  <c r="K1406" i="1" s="1"/>
  <c r="G1406" i="1"/>
  <c r="F1407" i="1"/>
  <c r="K1407" i="1" s="1"/>
  <c r="G1407" i="1"/>
  <c r="F1408" i="1"/>
  <c r="K1408" i="1" s="1"/>
  <c r="G1408" i="1"/>
  <c r="F1409" i="1"/>
  <c r="K1409" i="1" s="1"/>
  <c r="G1409" i="1"/>
  <c r="F1410" i="1"/>
  <c r="K1410" i="1" s="1"/>
  <c r="G1410" i="1"/>
  <c r="F1411" i="1"/>
  <c r="K1411" i="1" s="1"/>
  <c r="G1411" i="1"/>
  <c r="F1412" i="1"/>
  <c r="K1412" i="1" s="1"/>
  <c r="G1412" i="1"/>
  <c r="F1413" i="1"/>
  <c r="K1413" i="1" s="1"/>
  <c r="G1413" i="1"/>
  <c r="F1414" i="1"/>
  <c r="K1414" i="1" s="1"/>
  <c r="G1414" i="1"/>
  <c r="F1415" i="1"/>
  <c r="K1415" i="1" s="1"/>
  <c r="G1415" i="1"/>
  <c r="F1416" i="1"/>
  <c r="K1416" i="1" s="1"/>
  <c r="G1416" i="1"/>
  <c r="F1417" i="1"/>
  <c r="K1417" i="1" s="1"/>
  <c r="G1417" i="1"/>
  <c r="F1418" i="1"/>
  <c r="K1418" i="1" s="1"/>
  <c r="G1418" i="1"/>
  <c r="F1419" i="1"/>
  <c r="K1419" i="1" s="1"/>
  <c r="G1419" i="1"/>
  <c r="F1420" i="1"/>
  <c r="K1420" i="1" s="1"/>
  <c r="G1420" i="1"/>
  <c r="F1421" i="1"/>
  <c r="K1421" i="1" s="1"/>
  <c r="G1421" i="1"/>
  <c r="F1422" i="1"/>
  <c r="K1422" i="1" s="1"/>
  <c r="G1422" i="1"/>
  <c r="F1423" i="1"/>
  <c r="K1423" i="1" s="1"/>
  <c r="G1423" i="1"/>
  <c r="F1424" i="1"/>
  <c r="K1424" i="1" s="1"/>
  <c r="G1424" i="1"/>
  <c r="F1425" i="1"/>
  <c r="K1425" i="1" s="1"/>
  <c r="G1425" i="1"/>
  <c r="F1426" i="1"/>
  <c r="K1426" i="1" s="1"/>
  <c r="G1426" i="1"/>
  <c r="F1427" i="1"/>
  <c r="K1427" i="1" s="1"/>
  <c r="G1427" i="1"/>
  <c r="F1428" i="1"/>
  <c r="K1428" i="1" s="1"/>
  <c r="G1428" i="1"/>
  <c r="F1429" i="1"/>
  <c r="K1429" i="1" s="1"/>
  <c r="G1429" i="1"/>
  <c r="F1430" i="1"/>
  <c r="K1430" i="1" s="1"/>
  <c r="G1430" i="1"/>
  <c r="F1431" i="1"/>
  <c r="K1431" i="1" s="1"/>
  <c r="G1431" i="1"/>
  <c r="F1432" i="1"/>
  <c r="K1432" i="1" s="1"/>
  <c r="G1432" i="1"/>
  <c r="F1433" i="1"/>
  <c r="K1433" i="1" s="1"/>
  <c r="G1433" i="1"/>
  <c r="F1434" i="1"/>
  <c r="K1434" i="1" s="1"/>
  <c r="G1434" i="1"/>
  <c r="F1435" i="1"/>
  <c r="K1435" i="1" s="1"/>
  <c r="G1435" i="1"/>
  <c r="F1436" i="1"/>
  <c r="K1436" i="1" s="1"/>
  <c r="G1436" i="1"/>
  <c r="F1437" i="1"/>
  <c r="K1437" i="1" s="1"/>
  <c r="G1437" i="1"/>
  <c r="F1438" i="1"/>
  <c r="K1438" i="1" s="1"/>
  <c r="G1438" i="1"/>
  <c r="F1439" i="1"/>
  <c r="K1439" i="1" s="1"/>
  <c r="G1439" i="1"/>
  <c r="F1440" i="1"/>
  <c r="K1440" i="1" s="1"/>
  <c r="G1440" i="1"/>
  <c r="F1441" i="1"/>
  <c r="K1441" i="1" s="1"/>
  <c r="G1441" i="1"/>
  <c r="F1442" i="1"/>
  <c r="K1442" i="1" s="1"/>
  <c r="G1442" i="1"/>
  <c r="F1443" i="1"/>
  <c r="K1443" i="1" s="1"/>
  <c r="G1443" i="1"/>
  <c r="F1444" i="1"/>
  <c r="K1444" i="1" s="1"/>
  <c r="G1444" i="1"/>
  <c r="F1445" i="1"/>
  <c r="K1445" i="1" s="1"/>
  <c r="G1445" i="1"/>
  <c r="F1446" i="1"/>
  <c r="K1446" i="1" s="1"/>
  <c r="G1446" i="1"/>
  <c r="F1447" i="1"/>
  <c r="K1447" i="1" s="1"/>
  <c r="G1447" i="1"/>
  <c r="F1448" i="1"/>
  <c r="K1448" i="1" s="1"/>
  <c r="G1448" i="1"/>
  <c r="F1449" i="1"/>
  <c r="K1449" i="1" s="1"/>
  <c r="G1449" i="1"/>
  <c r="F1450" i="1"/>
  <c r="K1450" i="1" s="1"/>
  <c r="G1450" i="1"/>
  <c r="F1451" i="1"/>
  <c r="K1451" i="1" s="1"/>
  <c r="G1451" i="1"/>
  <c r="F1452" i="1"/>
  <c r="K1452" i="1" s="1"/>
  <c r="G1452" i="1"/>
  <c r="F1453" i="1"/>
  <c r="K1453" i="1" s="1"/>
  <c r="G1453" i="1"/>
  <c r="F1454" i="1"/>
  <c r="K1454" i="1" s="1"/>
  <c r="G1454" i="1"/>
  <c r="F1455" i="1"/>
  <c r="K1455" i="1" s="1"/>
  <c r="G1455" i="1"/>
  <c r="F1456" i="1"/>
  <c r="K1456" i="1" s="1"/>
  <c r="G1456" i="1"/>
  <c r="F1457" i="1"/>
  <c r="K1457" i="1" s="1"/>
  <c r="G1457" i="1"/>
  <c r="F1458" i="1"/>
  <c r="K1458" i="1" s="1"/>
  <c r="G1458" i="1"/>
  <c r="F1459" i="1"/>
  <c r="K1459" i="1" s="1"/>
  <c r="G1459" i="1"/>
  <c r="F1460" i="1"/>
  <c r="K1460" i="1" s="1"/>
  <c r="G1460" i="1"/>
  <c r="F1461" i="1"/>
  <c r="K1461" i="1" s="1"/>
  <c r="G1461" i="1"/>
  <c r="F1462" i="1"/>
  <c r="K1462" i="1" s="1"/>
  <c r="G1462" i="1"/>
  <c r="F1463" i="1"/>
  <c r="K1463" i="1" s="1"/>
  <c r="G1463" i="1"/>
  <c r="F1464" i="1"/>
  <c r="K1464" i="1" s="1"/>
  <c r="G1464" i="1"/>
  <c r="F1465" i="1"/>
  <c r="K1465" i="1" s="1"/>
  <c r="G1465" i="1"/>
  <c r="F1466" i="1"/>
  <c r="K1466" i="1" s="1"/>
  <c r="G1466" i="1"/>
  <c r="F1467" i="1"/>
  <c r="K1467" i="1" s="1"/>
  <c r="G1467" i="1"/>
  <c r="F1468" i="1"/>
  <c r="K1468" i="1" s="1"/>
  <c r="G1468" i="1"/>
  <c r="F1469" i="1"/>
  <c r="K1469" i="1" s="1"/>
  <c r="G1469" i="1"/>
  <c r="F1470" i="1"/>
  <c r="K1470" i="1" s="1"/>
  <c r="G1470" i="1"/>
  <c r="F1471" i="1"/>
  <c r="K1471" i="1" s="1"/>
  <c r="G1471" i="1"/>
  <c r="F1472" i="1"/>
  <c r="K1472" i="1" s="1"/>
  <c r="G1472" i="1"/>
  <c r="F1473" i="1"/>
  <c r="K1473" i="1" s="1"/>
  <c r="G1473" i="1"/>
  <c r="F1474" i="1"/>
  <c r="K1474" i="1" s="1"/>
  <c r="G1474" i="1"/>
  <c r="F1475" i="1"/>
  <c r="K1475" i="1" s="1"/>
  <c r="G1475" i="1"/>
  <c r="F1476" i="1"/>
  <c r="K1476" i="1" s="1"/>
  <c r="G1476" i="1"/>
  <c r="F1477" i="1"/>
  <c r="K1477" i="1" s="1"/>
  <c r="G1477" i="1"/>
  <c r="F1478" i="1"/>
  <c r="K1478" i="1" s="1"/>
  <c r="G1478" i="1"/>
  <c r="F1479" i="1"/>
  <c r="K1479" i="1" s="1"/>
  <c r="G1479" i="1"/>
  <c r="F1480" i="1"/>
  <c r="K1480" i="1" s="1"/>
  <c r="G1480" i="1"/>
  <c r="F1481" i="1"/>
  <c r="K1481" i="1" s="1"/>
  <c r="G1481" i="1"/>
  <c r="F1482" i="1"/>
  <c r="K1482" i="1" s="1"/>
  <c r="G1482" i="1"/>
  <c r="F1483" i="1"/>
  <c r="K1483" i="1" s="1"/>
  <c r="G1483" i="1"/>
  <c r="F1484" i="1"/>
  <c r="G1484" i="1"/>
  <c r="F1485" i="1"/>
  <c r="K1485" i="1" s="1"/>
  <c r="G1485" i="1"/>
  <c r="F1486" i="1"/>
  <c r="K1486" i="1" s="1"/>
  <c r="G1486" i="1"/>
  <c r="F1487" i="1"/>
  <c r="K1487" i="1" s="1"/>
  <c r="G1487" i="1"/>
  <c r="F1488" i="1"/>
  <c r="K1488" i="1" s="1"/>
  <c r="G1488" i="1"/>
  <c r="F1489" i="1"/>
  <c r="K1489" i="1" s="1"/>
  <c r="G1489" i="1"/>
  <c r="F1490" i="1"/>
  <c r="K1490" i="1" s="1"/>
  <c r="G1490" i="1"/>
  <c r="F1491" i="1"/>
  <c r="K1491" i="1" s="1"/>
  <c r="G1491" i="1"/>
  <c r="F1492" i="1"/>
  <c r="K1492" i="1" s="1"/>
  <c r="G1492" i="1"/>
  <c r="F1493" i="1"/>
  <c r="K1493" i="1" s="1"/>
  <c r="G1493" i="1"/>
  <c r="F1494" i="1"/>
  <c r="K1494" i="1" s="1"/>
  <c r="G1494" i="1"/>
  <c r="F1495" i="1"/>
  <c r="K1495" i="1" s="1"/>
  <c r="G1495" i="1"/>
  <c r="F1496" i="1"/>
  <c r="K1496" i="1" s="1"/>
  <c r="G1496" i="1"/>
  <c r="F1497" i="1"/>
  <c r="K1497" i="1" s="1"/>
  <c r="G1497" i="1"/>
  <c r="F1498" i="1"/>
  <c r="K1498" i="1" s="1"/>
  <c r="G1498" i="1"/>
  <c r="F1499" i="1"/>
  <c r="K1499" i="1" s="1"/>
  <c r="G1499" i="1"/>
  <c r="F1500" i="1"/>
  <c r="K1500" i="1" s="1"/>
  <c r="G1500" i="1"/>
  <c r="F1501" i="1"/>
  <c r="K1501" i="1" s="1"/>
  <c r="G1501" i="1"/>
  <c r="F1502" i="1"/>
  <c r="K1502" i="1" s="1"/>
  <c r="G1502" i="1"/>
  <c r="F1503" i="1"/>
  <c r="K1503" i="1" s="1"/>
  <c r="G1503" i="1"/>
  <c r="F1504" i="1"/>
  <c r="K1504" i="1" s="1"/>
  <c r="G1504" i="1"/>
  <c r="F1505" i="1"/>
  <c r="K1505" i="1" s="1"/>
  <c r="G1505" i="1"/>
  <c r="F1506" i="1"/>
  <c r="K1506" i="1" s="1"/>
  <c r="G1506" i="1"/>
  <c r="F1507" i="1"/>
  <c r="K1507" i="1" s="1"/>
  <c r="G1507" i="1"/>
  <c r="F1508" i="1"/>
  <c r="K1508" i="1" s="1"/>
  <c r="G1508" i="1"/>
  <c r="F1509" i="1"/>
  <c r="K1509" i="1" s="1"/>
  <c r="G1509" i="1"/>
  <c r="F1510" i="1"/>
  <c r="K1510" i="1" s="1"/>
  <c r="G1510" i="1"/>
  <c r="F1511" i="1"/>
  <c r="K1511" i="1" s="1"/>
  <c r="G1511" i="1"/>
  <c r="F1512" i="1"/>
  <c r="K1512" i="1" s="1"/>
  <c r="G1512" i="1"/>
  <c r="F1513" i="1"/>
  <c r="K1513" i="1" s="1"/>
  <c r="G1513" i="1"/>
  <c r="F1514" i="1"/>
  <c r="K1514" i="1" s="1"/>
  <c r="G1514" i="1"/>
  <c r="F1515" i="1"/>
  <c r="K1515" i="1" s="1"/>
  <c r="G1515" i="1"/>
  <c r="F1516" i="1"/>
  <c r="K1516" i="1" s="1"/>
  <c r="G1516" i="1"/>
  <c r="F1517" i="1"/>
  <c r="K1517" i="1" s="1"/>
  <c r="G1517" i="1"/>
  <c r="F1518" i="1"/>
  <c r="K1518" i="1" s="1"/>
  <c r="G1518" i="1"/>
  <c r="F1519" i="1"/>
  <c r="K1519" i="1" s="1"/>
  <c r="G1519" i="1"/>
  <c r="F1520" i="1"/>
  <c r="K1520" i="1" s="1"/>
  <c r="G1520" i="1"/>
  <c r="F1521" i="1"/>
  <c r="K1521" i="1" s="1"/>
  <c r="G1521" i="1"/>
  <c r="F1522" i="1"/>
  <c r="K1522" i="1" s="1"/>
  <c r="G1522" i="1"/>
  <c r="F1523" i="1"/>
  <c r="K1523" i="1" s="1"/>
  <c r="G1523" i="1"/>
  <c r="F1524" i="1"/>
  <c r="K1524" i="1" s="1"/>
  <c r="G1524" i="1"/>
  <c r="F1525" i="1"/>
  <c r="K1525" i="1" s="1"/>
  <c r="G1525" i="1"/>
  <c r="F1526" i="1"/>
  <c r="K1526" i="1" s="1"/>
  <c r="G1526" i="1"/>
  <c r="F1527" i="1"/>
  <c r="K1527" i="1" s="1"/>
  <c r="G1527" i="1"/>
  <c r="F1528" i="1"/>
  <c r="K1528" i="1" s="1"/>
  <c r="G1528" i="1"/>
  <c r="F1529" i="1"/>
  <c r="K1529" i="1" s="1"/>
  <c r="G1529" i="1"/>
  <c r="F1530" i="1"/>
  <c r="K1530" i="1" s="1"/>
  <c r="G1530" i="1"/>
  <c r="F1531" i="1"/>
  <c r="K1531" i="1" s="1"/>
  <c r="G1531" i="1"/>
  <c r="F1532" i="1"/>
  <c r="K1532" i="1" s="1"/>
  <c r="G1532" i="1"/>
  <c r="F1533" i="1"/>
  <c r="K1533" i="1" s="1"/>
  <c r="G1533" i="1"/>
  <c r="F1534" i="1"/>
  <c r="K1534" i="1" s="1"/>
  <c r="G1534" i="1"/>
  <c r="F1535" i="1"/>
  <c r="K1535" i="1" s="1"/>
  <c r="G1535" i="1"/>
  <c r="F1536" i="1"/>
  <c r="K1536" i="1" s="1"/>
  <c r="G1536" i="1"/>
  <c r="F1537" i="1"/>
  <c r="K1537" i="1" s="1"/>
  <c r="G1537" i="1"/>
  <c r="F1538" i="1"/>
  <c r="K1538" i="1" s="1"/>
  <c r="G1538" i="1"/>
  <c r="F1539" i="1"/>
  <c r="K1539" i="1" s="1"/>
  <c r="G1539" i="1"/>
  <c r="F1540" i="1"/>
  <c r="K1540" i="1" s="1"/>
  <c r="G1540" i="1"/>
  <c r="F1541" i="1"/>
  <c r="K1541" i="1" s="1"/>
  <c r="G1541" i="1"/>
  <c r="F1542" i="1"/>
  <c r="K1542" i="1" s="1"/>
  <c r="G1542" i="1"/>
  <c r="F1543" i="1"/>
  <c r="K1543" i="1" s="1"/>
  <c r="G1543" i="1"/>
  <c r="F1544" i="1"/>
  <c r="K1544" i="1" s="1"/>
  <c r="G1544" i="1"/>
  <c r="F1545" i="1"/>
  <c r="K1545" i="1" s="1"/>
  <c r="G1545" i="1"/>
  <c r="F1546" i="1"/>
  <c r="K1546" i="1" s="1"/>
  <c r="G1546" i="1"/>
  <c r="F1547" i="1"/>
  <c r="K1547" i="1" s="1"/>
  <c r="G1547" i="1"/>
  <c r="F1548" i="1"/>
  <c r="K1548" i="1" s="1"/>
  <c r="G1548" i="1"/>
  <c r="F1549" i="1"/>
  <c r="K1549" i="1" s="1"/>
  <c r="G1549" i="1"/>
  <c r="F1550" i="1"/>
  <c r="K1550" i="1" s="1"/>
  <c r="G1550" i="1"/>
  <c r="F1551" i="1"/>
  <c r="K1551" i="1" s="1"/>
  <c r="G1551" i="1"/>
  <c r="F1552" i="1"/>
  <c r="K1552" i="1" s="1"/>
  <c r="G1552" i="1"/>
  <c r="F1553" i="1"/>
  <c r="K1553" i="1" s="1"/>
  <c r="G1553" i="1"/>
  <c r="F1554" i="1"/>
  <c r="K1554" i="1" s="1"/>
  <c r="G1554" i="1"/>
  <c r="F1555" i="1"/>
  <c r="K1555" i="1" s="1"/>
  <c r="G1555" i="1"/>
  <c r="F1556" i="1"/>
  <c r="K1556" i="1" s="1"/>
  <c r="G1556" i="1"/>
  <c r="F1557" i="1"/>
  <c r="K1557" i="1" s="1"/>
  <c r="G1557" i="1"/>
  <c r="F1558" i="1"/>
  <c r="K1558" i="1" s="1"/>
  <c r="G1558" i="1"/>
  <c r="F1559" i="1"/>
  <c r="K1559" i="1" s="1"/>
  <c r="G1559" i="1"/>
  <c r="F1560" i="1"/>
  <c r="K1560" i="1" s="1"/>
  <c r="G1560" i="1"/>
  <c r="F1561" i="1"/>
  <c r="K1561" i="1" s="1"/>
  <c r="G1561" i="1"/>
  <c r="F1562" i="1"/>
  <c r="K1562" i="1" s="1"/>
  <c r="G1562" i="1"/>
  <c r="F1563" i="1"/>
  <c r="K1563" i="1" s="1"/>
  <c r="G1563" i="1"/>
  <c r="F1564" i="1"/>
  <c r="K1564" i="1" s="1"/>
  <c r="G1564" i="1"/>
  <c r="F1565" i="1"/>
  <c r="K1565" i="1" s="1"/>
  <c r="G1565" i="1"/>
  <c r="F1566" i="1"/>
  <c r="K1566" i="1" s="1"/>
  <c r="G1566" i="1"/>
  <c r="F1567" i="1"/>
  <c r="K1567" i="1" s="1"/>
  <c r="G1567" i="1"/>
  <c r="F1568" i="1"/>
  <c r="K1568" i="1" s="1"/>
  <c r="G1568" i="1"/>
  <c r="F1569" i="1"/>
  <c r="K1569" i="1" s="1"/>
  <c r="G1569" i="1"/>
  <c r="F1570" i="1"/>
  <c r="K1570" i="1" s="1"/>
  <c r="G1570" i="1"/>
  <c r="F1571" i="1"/>
  <c r="K1571" i="1" s="1"/>
  <c r="G1571" i="1"/>
  <c r="F1572" i="1"/>
  <c r="K1572" i="1" s="1"/>
  <c r="G1572" i="1"/>
  <c r="F1573" i="1"/>
  <c r="K1573" i="1" s="1"/>
  <c r="G1573" i="1"/>
  <c r="F1574" i="1"/>
  <c r="K1574" i="1" s="1"/>
  <c r="G1574" i="1"/>
  <c r="F1575" i="1"/>
  <c r="K1575" i="1" s="1"/>
  <c r="G1575" i="1"/>
  <c r="F1576" i="1"/>
  <c r="K1576" i="1" s="1"/>
  <c r="G1576" i="1"/>
  <c r="F1577" i="1"/>
  <c r="K1577" i="1" s="1"/>
  <c r="G1577" i="1"/>
  <c r="F1578" i="1"/>
  <c r="K1578" i="1" s="1"/>
  <c r="G1578" i="1"/>
  <c r="F1579" i="1"/>
  <c r="K1579" i="1" s="1"/>
  <c r="G1579" i="1"/>
  <c r="F1580" i="1"/>
  <c r="K1580" i="1" s="1"/>
  <c r="G1580" i="1"/>
  <c r="F1581" i="1"/>
  <c r="K1581" i="1" s="1"/>
  <c r="G1581" i="1"/>
  <c r="F1582" i="1"/>
  <c r="K1582" i="1" s="1"/>
  <c r="G1582" i="1"/>
  <c r="F1583" i="1"/>
  <c r="K1583" i="1" s="1"/>
  <c r="G1583" i="1"/>
  <c r="F1584" i="1"/>
  <c r="K1584" i="1" s="1"/>
  <c r="G1584" i="1"/>
  <c r="F1585" i="1"/>
  <c r="K1585" i="1" s="1"/>
  <c r="G1585" i="1"/>
  <c r="F1586" i="1"/>
  <c r="K1586" i="1" s="1"/>
  <c r="G1586" i="1"/>
  <c r="F1587" i="1"/>
  <c r="K1587" i="1" s="1"/>
  <c r="G1587" i="1"/>
  <c r="F1588" i="1"/>
  <c r="K1588" i="1" s="1"/>
  <c r="G1588" i="1"/>
  <c r="F1589" i="1"/>
  <c r="K1589" i="1" s="1"/>
  <c r="G1589" i="1"/>
  <c r="F1590" i="1"/>
  <c r="K1590" i="1" s="1"/>
  <c r="G1590" i="1"/>
  <c r="F1591" i="1"/>
  <c r="K1591" i="1" s="1"/>
  <c r="G1591" i="1"/>
  <c r="F1592" i="1"/>
  <c r="K1592" i="1" s="1"/>
  <c r="G1592" i="1"/>
  <c r="F1593" i="1"/>
  <c r="K1593" i="1" s="1"/>
  <c r="G1593" i="1"/>
  <c r="F1594" i="1"/>
  <c r="K1594" i="1" s="1"/>
  <c r="G1594" i="1"/>
  <c r="F1595" i="1"/>
  <c r="K1595" i="1" s="1"/>
  <c r="G1595" i="1"/>
  <c r="F1596" i="1"/>
  <c r="K1596" i="1" s="1"/>
  <c r="G1596" i="1"/>
  <c r="F1597" i="1"/>
  <c r="K1597" i="1" s="1"/>
  <c r="G1597" i="1"/>
  <c r="F1598" i="1"/>
  <c r="K1598" i="1" s="1"/>
  <c r="G1598" i="1"/>
  <c r="F1599" i="1"/>
  <c r="K1599" i="1" s="1"/>
  <c r="G1599" i="1"/>
  <c r="F1600" i="1"/>
  <c r="K1600" i="1" s="1"/>
  <c r="G1600" i="1"/>
  <c r="F1601" i="1"/>
  <c r="K1601" i="1" s="1"/>
  <c r="G1601" i="1"/>
  <c r="F1602" i="1"/>
  <c r="K1602" i="1" s="1"/>
  <c r="G1602" i="1"/>
  <c r="F1603" i="1"/>
  <c r="K1603" i="1" s="1"/>
  <c r="G1603" i="1"/>
  <c r="F1604" i="1"/>
  <c r="K1604" i="1" s="1"/>
  <c r="G1604" i="1"/>
  <c r="F1605" i="1"/>
  <c r="K1605" i="1" s="1"/>
  <c r="G1605" i="1"/>
  <c r="F1606" i="1"/>
  <c r="K1606" i="1" s="1"/>
  <c r="G1606" i="1"/>
  <c r="F1607" i="1"/>
  <c r="K1607" i="1" s="1"/>
  <c r="G1607" i="1"/>
  <c r="F1608" i="1"/>
  <c r="K1608" i="1" s="1"/>
  <c r="G1608" i="1"/>
  <c r="F1609" i="1"/>
  <c r="K1609" i="1" s="1"/>
  <c r="G1609" i="1"/>
  <c r="F1610" i="1"/>
  <c r="K1610" i="1" s="1"/>
  <c r="G1610" i="1"/>
  <c r="F1611" i="1"/>
  <c r="K1611" i="1" s="1"/>
  <c r="G1611" i="1"/>
  <c r="F1612" i="1"/>
  <c r="K1612" i="1" s="1"/>
  <c r="G1612" i="1"/>
  <c r="F1613" i="1"/>
  <c r="K1613" i="1" s="1"/>
  <c r="G1613" i="1"/>
  <c r="F1614" i="1"/>
  <c r="K1614" i="1" s="1"/>
  <c r="G1614" i="1"/>
  <c r="F1615" i="1"/>
  <c r="K1615" i="1" s="1"/>
  <c r="G1615" i="1"/>
  <c r="F1616" i="1"/>
  <c r="K1616" i="1" s="1"/>
  <c r="G1616" i="1"/>
  <c r="F1617" i="1"/>
  <c r="K1617" i="1" s="1"/>
  <c r="G1617" i="1"/>
  <c r="F1618" i="1"/>
  <c r="K1618" i="1" s="1"/>
  <c r="G1618" i="1"/>
  <c r="F1619" i="1"/>
  <c r="K1619" i="1" s="1"/>
  <c r="G1619" i="1"/>
  <c r="F1620" i="1"/>
  <c r="K1620" i="1" s="1"/>
  <c r="G1620" i="1"/>
  <c r="F1621" i="1"/>
  <c r="K1621" i="1" s="1"/>
  <c r="G1621" i="1"/>
  <c r="F1622" i="1"/>
  <c r="K1622" i="1" s="1"/>
  <c r="G1622" i="1"/>
  <c r="F1623" i="1"/>
  <c r="K1623" i="1" s="1"/>
  <c r="G1623" i="1"/>
  <c r="F1624" i="1"/>
  <c r="K1624" i="1" s="1"/>
  <c r="G1624" i="1"/>
  <c r="F1625" i="1"/>
  <c r="K1625" i="1" s="1"/>
  <c r="G1625" i="1"/>
  <c r="F1626" i="1"/>
  <c r="K1626" i="1" s="1"/>
  <c r="G1626" i="1"/>
  <c r="F1627" i="1"/>
  <c r="K1627" i="1" s="1"/>
  <c r="G1627" i="1"/>
  <c r="F1628" i="1"/>
  <c r="K1628" i="1" s="1"/>
  <c r="G1628" i="1"/>
  <c r="F1629" i="1"/>
  <c r="K1629" i="1" s="1"/>
  <c r="G1629" i="1"/>
  <c r="F1630" i="1"/>
  <c r="K1630" i="1" s="1"/>
  <c r="G1630" i="1"/>
  <c r="F1631" i="1"/>
  <c r="K1631" i="1" s="1"/>
  <c r="G1631" i="1"/>
  <c r="F1632" i="1"/>
  <c r="K1632" i="1" s="1"/>
  <c r="G1632" i="1"/>
  <c r="F1633" i="1"/>
  <c r="K1633" i="1" s="1"/>
  <c r="G1633" i="1"/>
  <c r="F1634" i="1"/>
  <c r="K1634" i="1" s="1"/>
  <c r="G1634" i="1"/>
  <c r="F1635" i="1"/>
  <c r="K1635" i="1" s="1"/>
  <c r="G1635" i="1"/>
  <c r="F1636" i="1"/>
  <c r="K1636" i="1" s="1"/>
  <c r="G1636" i="1"/>
  <c r="F1637" i="1"/>
  <c r="K1637" i="1" s="1"/>
  <c r="G1637" i="1"/>
  <c r="F1638" i="1"/>
  <c r="K1638" i="1" s="1"/>
  <c r="G1638" i="1"/>
  <c r="F1639" i="1"/>
  <c r="K1639" i="1" s="1"/>
  <c r="G1639" i="1"/>
  <c r="F1640" i="1"/>
  <c r="K1640" i="1" s="1"/>
  <c r="G1640" i="1"/>
  <c r="F1641" i="1"/>
  <c r="K1641" i="1" s="1"/>
  <c r="G1641" i="1"/>
  <c r="F1642" i="1"/>
  <c r="K1642" i="1" s="1"/>
  <c r="G1642" i="1"/>
  <c r="F1643" i="1"/>
  <c r="K1643" i="1" s="1"/>
  <c r="G1643" i="1"/>
  <c r="F1644" i="1"/>
  <c r="K1644" i="1" s="1"/>
  <c r="G1644" i="1"/>
  <c r="F1645" i="1"/>
  <c r="K1645" i="1" s="1"/>
  <c r="G1645" i="1"/>
  <c r="F1646" i="1"/>
  <c r="K1646" i="1" s="1"/>
  <c r="G1646" i="1"/>
  <c r="F1647" i="1"/>
  <c r="K1647" i="1" s="1"/>
  <c r="G1647" i="1"/>
  <c r="F1648" i="1"/>
  <c r="K1648" i="1" s="1"/>
  <c r="G1648" i="1"/>
  <c r="F1649" i="1"/>
  <c r="K1649" i="1" s="1"/>
  <c r="G1649" i="1"/>
  <c r="F1650" i="1"/>
  <c r="K1650" i="1" s="1"/>
  <c r="G1650" i="1"/>
  <c r="F1651" i="1"/>
  <c r="K1651" i="1" s="1"/>
  <c r="G1651" i="1"/>
  <c r="F1652" i="1"/>
  <c r="K1652" i="1" s="1"/>
  <c r="G1652" i="1"/>
  <c r="F1653" i="1"/>
  <c r="K1653" i="1" s="1"/>
  <c r="G1653" i="1"/>
  <c r="F1654" i="1"/>
  <c r="K1654" i="1" s="1"/>
  <c r="G1654" i="1"/>
  <c r="F1655" i="1"/>
  <c r="K1655" i="1" s="1"/>
  <c r="G1655" i="1"/>
  <c r="F1656" i="1"/>
  <c r="K1656" i="1" s="1"/>
  <c r="G1656" i="1"/>
  <c r="F1657" i="1"/>
  <c r="K1657" i="1" s="1"/>
  <c r="G1657" i="1"/>
  <c r="F1658" i="1"/>
  <c r="K1658" i="1" s="1"/>
  <c r="G1658" i="1"/>
  <c r="F1659" i="1"/>
  <c r="K1659" i="1" s="1"/>
  <c r="G1659" i="1"/>
  <c r="F1660" i="1"/>
  <c r="K1660" i="1" s="1"/>
  <c r="G1660" i="1"/>
  <c r="F1661" i="1"/>
  <c r="K1661" i="1" s="1"/>
  <c r="G1661" i="1"/>
  <c r="F1662" i="1"/>
  <c r="K1662" i="1" s="1"/>
  <c r="G1662" i="1"/>
  <c r="F1663" i="1"/>
  <c r="K1663" i="1" s="1"/>
  <c r="G1663" i="1"/>
  <c r="F1664" i="1"/>
  <c r="K1664" i="1" s="1"/>
  <c r="G1664" i="1"/>
  <c r="F1665" i="1"/>
  <c r="K1665" i="1" s="1"/>
  <c r="G1665" i="1"/>
  <c r="F1666" i="1"/>
  <c r="K1666" i="1" s="1"/>
  <c r="G1666" i="1"/>
  <c r="F1667" i="1"/>
  <c r="K1667" i="1" s="1"/>
  <c r="G1667" i="1"/>
  <c r="F1668" i="1"/>
  <c r="K1668" i="1" s="1"/>
  <c r="G1668" i="1"/>
  <c r="F1669" i="1"/>
  <c r="K1669" i="1" s="1"/>
  <c r="G1669" i="1"/>
  <c r="F1670" i="1"/>
  <c r="K1670" i="1" s="1"/>
  <c r="G1670" i="1"/>
  <c r="F1671" i="1"/>
  <c r="K1671" i="1" s="1"/>
  <c r="G1671" i="1"/>
  <c r="F1672" i="1"/>
  <c r="K1672" i="1" s="1"/>
  <c r="G1672" i="1"/>
  <c r="F1673" i="1"/>
  <c r="K1673" i="1" s="1"/>
  <c r="G1673" i="1"/>
  <c r="F1674" i="1"/>
  <c r="K1674" i="1" s="1"/>
  <c r="G1674" i="1"/>
  <c r="F1675" i="1"/>
  <c r="K1675" i="1" s="1"/>
  <c r="G1675" i="1"/>
  <c r="F1676" i="1"/>
  <c r="K1676" i="1" s="1"/>
  <c r="G1676" i="1"/>
  <c r="F1677" i="1"/>
  <c r="K1677" i="1" s="1"/>
  <c r="G1677" i="1"/>
  <c r="F1678" i="1"/>
  <c r="K1678" i="1" s="1"/>
  <c r="G1678" i="1"/>
  <c r="F1679" i="1"/>
  <c r="K1679" i="1" s="1"/>
  <c r="G1679" i="1"/>
  <c r="F1680" i="1"/>
  <c r="K1680" i="1" s="1"/>
  <c r="G1680" i="1"/>
  <c r="F1681" i="1"/>
  <c r="K1681" i="1" s="1"/>
  <c r="G1681" i="1"/>
  <c r="F1682" i="1"/>
  <c r="K1682" i="1" s="1"/>
  <c r="G1682" i="1"/>
  <c r="F1683" i="1"/>
  <c r="K1683" i="1" s="1"/>
  <c r="G1683" i="1"/>
  <c r="F1684" i="1"/>
  <c r="K1684" i="1" s="1"/>
  <c r="G1684" i="1"/>
  <c r="F1685" i="1"/>
  <c r="K1685" i="1" s="1"/>
  <c r="G1685" i="1"/>
  <c r="F1686" i="1"/>
  <c r="K1686" i="1" s="1"/>
  <c r="G1686" i="1"/>
  <c r="F1687" i="1"/>
  <c r="K1687" i="1" s="1"/>
  <c r="G1687" i="1"/>
  <c r="F1688" i="1"/>
  <c r="K1688" i="1" s="1"/>
  <c r="G1688" i="1"/>
  <c r="F1689" i="1"/>
  <c r="K1689" i="1" s="1"/>
  <c r="G1689" i="1"/>
  <c r="F1690" i="1"/>
  <c r="K1690" i="1" s="1"/>
  <c r="G1690" i="1"/>
  <c r="F1691" i="1"/>
  <c r="K1691" i="1" s="1"/>
  <c r="G1691" i="1"/>
  <c r="F1692" i="1"/>
  <c r="K1692" i="1" s="1"/>
  <c r="G1692" i="1"/>
  <c r="F1693" i="1"/>
  <c r="K1693" i="1" s="1"/>
  <c r="G1693" i="1"/>
  <c r="F1694" i="1"/>
  <c r="K1694" i="1" s="1"/>
  <c r="G1694" i="1"/>
  <c r="F1695" i="1"/>
  <c r="K1695" i="1" s="1"/>
  <c r="G1695" i="1"/>
  <c r="F1696" i="1"/>
  <c r="K1696" i="1" s="1"/>
  <c r="G1696" i="1"/>
  <c r="F1697" i="1"/>
  <c r="K1697" i="1" s="1"/>
  <c r="G1697" i="1"/>
  <c r="F1698" i="1"/>
  <c r="K1698" i="1" s="1"/>
  <c r="G1698" i="1"/>
  <c r="F1699" i="1"/>
  <c r="K1699" i="1" s="1"/>
  <c r="G1699" i="1"/>
  <c r="F1700" i="1"/>
  <c r="K1700" i="1" s="1"/>
  <c r="G1700" i="1"/>
  <c r="F1701" i="1"/>
  <c r="K1701" i="1" s="1"/>
  <c r="G1701" i="1"/>
  <c r="F1702" i="1"/>
  <c r="K1702" i="1" s="1"/>
  <c r="G1702" i="1"/>
  <c r="F1703" i="1"/>
  <c r="K1703" i="1" s="1"/>
  <c r="G1703" i="1"/>
  <c r="F1704" i="1"/>
  <c r="K1704" i="1" s="1"/>
  <c r="G1704" i="1"/>
  <c r="F1705" i="1"/>
  <c r="K1705" i="1" s="1"/>
  <c r="G1705" i="1"/>
  <c r="F1706" i="1"/>
  <c r="K1706" i="1" s="1"/>
  <c r="G1706" i="1"/>
  <c r="F1707" i="1"/>
  <c r="K1707" i="1" s="1"/>
  <c r="G1707" i="1"/>
  <c r="F1708" i="1"/>
  <c r="K1708" i="1" s="1"/>
  <c r="G1708" i="1"/>
  <c r="F1709" i="1"/>
  <c r="K1709" i="1" s="1"/>
  <c r="G1709" i="1"/>
  <c r="F1710" i="1"/>
  <c r="K1710" i="1" s="1"/>
  <c r="G1710" i="1"/>
  <c r="F1711" i="1"/>
  <c r="K1711" i="1" s="1"/>
  <c r="G1711" i="1"/>
  <c r="F1712" i="1"/>
  <c r="K1712" i="1" s="1"/>
  <c r="G1712" i="1"/>
  <c r="F1713" i="1"/>
  <c r="K1713" i="1" s="1"/>
  <c r="G1713" i="1"/>
  <c r="F1714" i="1"/>
  <c r="K1714" i="1" s="1"/>
  <c r="G1714" i="1"/>
  <c r="F1715" i="1"/>
  <c r="K1715" i="1" s="1"/>
  <c r="G1715" i="1"/>
  <c r="F1716" i="1"/>
  <c r="K1716" i="1" s="1"/>
  <c r="G1716" i="1"/>
  <c r="F1717" i="1"/>
  <c r="K1717" i="1" s="1"/>
  <c r="G1717" i="1"/>
  <c r="F1718" i="1"/>
  <c r="K1718" i="1" s="1"/>
  <c r="G1718" i="1"/>
  <c r="F1719" i="1"/>
  <c r="K1719" i="1" s="1"/>
  <c r="G1719" i="1"/>
  <c r="F1720" i="1"/>
  <c r="K1720" i="1" s="1"/>
  <c r="G1720" i="1"/>
  <c r="F1721" i="1"/>
  <c r="K1721" i="1" s="1"/>
  <c r="G1721" i="1"/>
  <c r="F1722" i="1"/>
  <c r="K1722" i="1" s="1"/>
  <c r="G1722" i="1"/>
  <c r="F1723" i="1"/>
  <c r="K1723" i="1" s="1"/>
  <c r="G1723" i="1"/>
  <c r="F1724" i="1"/>
  <c r="K1724" i="1" s="1"/>
  <c r="G1724" i="1"/>
  <c r="F1725" i="1"/>
  <c r="K1725" i="1" s="1"/>
  <c r="G1725" i="1"/>
  <c r="F1726" i="1"/>
  <c r="K1726" i="1" s="1"/>
  <c r="G1726" i="1"/>
  <c r="F1727" i="1"/>
  <c r="K1727" i="1" s="1"/>
  <c r="G1727" i="1"/>
  <c r="F1728" i="1"/>
  <c r="K1728" i="1" s="1"/>
  <c r="G1728" i="1"/>
  <c r="F1729" i="1"/>
  <c r="K1729" i="1" s="1"/>
  <c r="G1729" i="1"/>
  <c r="F1730" i="1"/>
  <c r="K1730" i="1" s="1"/>
  <c r="G1730" i="1"/>
  <c r="F1731" i="1"/>
  <c r="K1731" i="1" s="1"/>
  <c r="G1731" i="1"/>
  <c r="F1732" i="1"/>
  <c r="K1732" i="1" s="1"/>
  <c r="G1732" i="1"/>
  <c r="F1733" i="1"/>
  <c r="K1733" i="1" s="1"/>
  <c r="G1733" i="1"/>
  <c r="F1734" i="1"/>
  <c r="K1734" i="1" s="1"/>
  <c r="G1734" i="1"/>
  <c r="F1735" i="1"/>
  <c r="K1735" i="1" s="1"/>
  <c r="G1735" i="1"/>
  <c r="F1736" i="1"/>
  <c r="K1736" i="1" s="1"/>
  <c r="G1736" i="1"/>
  <c r="F1737" i="1"/>
  <c r="K1737" i="1" s="1"/>
  <c r="G1737" i="1"/>
  <c r="F1738" i="1"/>
  <c r="K1738" i="1" s="1"/>
  <c r="G1738" i="1"/>
  <c r="F1739" i="1"/>
  <c r="K1739" i="1" s="1"/>
  <c r="G1739" i="1"/>
  <c r="F1740" i="1"/>
  <c r="K1740" i="1" s="1"/>
  <c r="G1740" i="1"/>
  <c r="F1741" i="1"/>
  <c r="K1741" i="1" s="1"/>
  <c r="G1741" i="1"/>
  <c r="F1742" i="1"/>
  <c r="K1742" i="1" s="1"/>
  <c r="G1742" i="1"/>
  <c r="F1743" i="1"/>
  <c r="K1743" i="1" s="1"/>
  <c r="G1743" i="1"/>
  <c r="F1744" i="1"/>
  <c r="K1744" i="1" s="1"/>
  <c r="G1744" i="1"/>
  <c r="F1745" i="1"/>
  <c r="K1745" i="1" s="1"/>
  <c r="G1745" i="1"/>
  <c r="F1746" i="1"/>
  <c r="K1746" i="1" s="1"/>
  <c r="G1746" i="1"/>
  <c r="F1747" i="1"/>
  <c r="K1747" i="1" s="1"/>
  <c r="G1747" i="1"/>
  <c r="F1748" i="1"/>
  <c r="K1748" i="1" s="1"/>
  <c r="G1748" i="1"/>
  <c r="F1749" i="1"/>
  <c r="K1749" i="1" s="1"/>
  <c r="G1749" i="1"/>
  <c r="F1750" i="1"/>
  <c r="K1750" i="1" s="1"/>
  <c r="G1750" i="1"/>
  <c r="F1751" i="1"/>
  <c r="K1751" i="1" s="1"/>
  <c r="G1751" i="1"/>
  <c r="F1752" i="1"/>
  <c r="K1752" i="1" s="1"/>
  <c r="G1752" i="1"/>
  <c r="F1753" i="1"/>
  <c r="K1753" i="1" s="1"/>
  <c r="G1753" i="1"/>
  <c r="F1754" i="1"/>
  <c r="K1754" i="1" s="1"/>
  <c r="G1754" i="1"/>
  <c r="F1755" i="1"/>
  <c r="K1755" i="1" s="1"/>
  <c r="G1755" i="1"/>
  <c r="F1756" i="1"/>
  <c r="K1756" i="1" s="1"/>
  <c r="G1756" i="1"/>
  <c r="F1757" i="1"/>
  <c r="K1757" i="1" s="1"/>
  <c r="G1757" i="1"/>
  <c r="F1758" i="1"/>
  <c r="K1758" i="1" s="1"/>
  <c r="G1758" i="1"/>
  <c r="F1759" i="1"/>
  <c r="K1759" i="1" s="1"/>
  <c r="G1759" i="1"/>
  <c r="F1760" i="1"/>
  <c r="K1760" i="1" s="1"/>
  <c r="G1760" i="1"/>
  <c r="F1761" i="1"/>
  <c r="K1761" i="1" s="1"/>
  <c r="G1761" i="1"/>
  <c r="F1762" i="1"/>
  <c r="K1762" i="1" s="1"/>
  <c r="G1762" i="1"/>
  <c r="F1763" i="1"/>
  <c r="K1763" i="1" s="1"/>
  <c r="G1763" i="1"/>
  <c r="F1764" i="1"/>
  <c r="K1764" i="1" s="1"/>
  <c r="G1764" i="1"/>
  <c r="F1765" i="1"/>
  <c r="K1765" i="1" s="1"/>
  <c r="G1765" i="1"/>
  <c r="F1766" i="1"/>
  <c r="K1766" i="1" s="1"/>
  <c r="G1766" i="1"/>
  <c r="F1767" i="1"/>
  <c r="K1767" i="1" s="1"/>
  <c r="G1767" i="1"/>
  <c r="F1768" i="1"/>
  <c r="K1768" i="1" s="1"/>
  <c r="G1768" i="1"/>
  <c r="F1769" i="1"/>
  <c r="K1769" i="1" s="1"/>
  <c r="G1769" i="1"/>
  <c r="F1770" i="1"/>
  <c r="K1770" i="1" s="1"/>
  <c r="G1770" i="1"/>
  <c r="F1771" i="1"/>
  <c r="K1771" i="1" s="1"/>
  <c r="G1771" i="1"/>
  <c r="F1772" i="1"/>
  <c r="K1772" i="1" s="1"/>
  <c r="G1772" i="1"/>
  <c r="F1773" i="1"/>
  <c r="K1773" i="1" s="1"/>
  <c r="G1773" i="1"/>
  <c r="F1774" i="1"/>
  <c r="K1774" i="1" s="1"/>
  <c r="G1774" i="1"/>
  <c r="F1775" i="1"/>
  <c r="K1775" i="1" s="1"/>
  <c r="G1775" i="1"/>
  <c r="F1776" i="1"/>
  <c r="K1776" i="1" s="1"/>
  <c r="G1776" i="1"/>
  <c r="F1777" i="1"/>
  <c r="K1777" i="1" s="1"/>
  <c r="G1777" i="1"/>
  <c r="F1778" i="1"/>
  <c r="K1778" i="1" s="1"/>
  <c r="G1778" i="1"/>
  <c r="F1779" i="1"/>
  <c r="K1779" i="1" s="1"/>
  <c r="G1779" i="1"/>
  <c r="F1780" i="1"/>
  <c r="K1780" i="1" s="1"/>
  <c r="G1780" i="1"/>
  <c r="F1781" i="1"/>
  <c r="K1781" i="1" s="1"/>
  <c r="G1781" i="1"/>
  <c r="F1782" i="1"/>
  <c r="K1782" i="1" s="1"/>
  <c r="G1782" i="1"/>
  <c r="F1783" i="1"/>
  <c r="K1783" i="1" s="1"/>
  <c r="G1783" i="1"/>
  <c r="F1784" i="1"/>
  <c r="K1784" i="1" s="1"/>
  <c r="G1784" i="1"/>
  <c r="F1785" i="1"/>
  <c r="K1785" i="1" s="1"/>
  <c r="G1785" i="1"/>
  <c r="F1786" i="1"/>
  <c r="K1786" i="1" s="1"/>
  <c r="G1786" i="1"/>
  <c r="F1787" i="1"/>
  <c r="K1787" i="1" s="1"/>
  <c r="G1787" i="1"/>
  <c r="F1788" i="1"/>
  <c r="K1788" i="1" s="1"/>
  <c r="G1788" i="1"/>
  <c r="F1789" i="1"/>
  <c r="K1789" i="1" s="1"/>
  <c r="G1789" i="1"/>
  <c r="F1790" i="1"/>
  <c r="K1790" i="1" s="1"/>
  <c r="G1790" i="1"/>
  <c r="F1791" i="1"/>
  <c r="K1791" i="1" s="1"/>
  <c r="G1791" i="1"/>
  <c r="F1792" i="1"/>
  <c r="K1792" i="1" s="1"/>
  <c r="G1792" i="1"/>
  <c r="F1793" i="1"/>
  <c r="K1793" i="1" s="1"/>
  <c r="G1793" i="1"/>
  <c r="F1794" i="1"/>
  <c r="K1794" i="1" s="1"/>
  <c r="G1794" i="1"/>
  <c r="F1795" i="1"/>
  <c r="K1795" i="1" s="1"/>
  <c r="G1795" i="1"/>
  <c r="F1796" i="1"/>
  <c r="K1796" i="1" s="1"/>
  <c r="G1796" i="1"/>
  <c r="F1797" i="1"/>
  <c r="K1797" i="1" s="1"/>
  <c r="G1797" i="1"/>
  <c r="F1798" i="1"/>
  <c r="K1798" i="1" s="1"/>
  <c r="G1798" i="1"/>
  <c r="F1799" i="1"/>
  <c r="K1799" i="1" s="1"/>
  <c r="G1799" i="1"/>
  <c r="F1800" i="1"/>
  <c r="K1800" i="1" s="1"/>
  <c r="G1800" i="1"/>
  <c r="F1801" i="1"/>
  <c r="K1801" i="1" s="1"/>
  <c r="G1801" i="1"/>
  <c r="F1802" i="1"/>
  <c r="K1802" i="1" s="1"/>
  <c r="G1802" i="1"/>
  <c r="F1803" i="1"/>
  <c r="K1803" i="1" s="1"/>
  <c r="G1803" i="1"/>
  <c r="F1804" i="1"/>
  <c r="K1804" i="1" s="1"/>
  <c r="G1804" i="1"/>
  <c r="F1805" i="1"/>
  <c r="K1805" i="1" s="1"/>
  <c r="G1805" i="1"/>
  <c r="F1806" i="1"/>
  <c r="K1806" i="1" s="1"/>
  <c r="G1806" i="1"/>
  <c r="G7" i="1"/>
  <c r="F7" i="1"/>
  <c r="K7" i="1" s="1"/>
  <c r="G6" i="1"/>
  <c r="F6" i="1"/>
  <c r="K6" i="1" s="1"/>
  <c r="J7" i="1"/>
  <c r="M7" i="1" s="1"/>
  <c r="J8" i="1"/>
  <c r="M8" i="1" s="1"/>
  <c r="J9" i="1"/>
  <c r="M9" i="1" s="1"/>
  <c r="J10" i="1"/>
  <c r="M10" i="1" s="1"/>
  <c r="J11" i="1"/>
  <c r="M11" i="1" s="1"/>
  <c r="J12" i="1"/>
  <c r="M12" i="1" s="1"/>
  <c r="J13" i="1"/>
  <c r="M13" i="1" s="1"/>
  <c r="J14" i="1"/>
  <c r="M14" i="1" s="1"/>
  <c r="J15" i="1"/>
  <c r="M15" i="1" s="1"/>
  <c r="J16" i="1"/>
  <c r="M16" i="1" s="1"/>
  <c r="J17" i="1"/>
  <c r="M17" i="1" s="1"/>
  <c r="J18" i="1"/>
  <c r="M18" i="1" s="1"/>
  <c r="J19" i="1"/>
  <c r="M19" i="1" s="1"/>
  <c r="J20" i="1"/>
  <c r="M20" i="1" s="1"/>
  <c r="J21" i="1"/>
  <c r="M21" i="1" s="1"/>
  <c r="J22" i="1"/>
  <c r="M22" i="1" s="1"/>
  <c r="J23" i="1"/>
  <c r="M23" i="1" s="1"/>
  <c r="J24" i="1"/>
  <c r="M24" i="1" s="1"/>
  <c r="J25" i="1"/>
  <c r="M25" i="1" s="1"/>
  <c r="J26" i="1"/>
  <c r="M26" i="1" s="1"/>
  <c r="J27" i="1"/>
  <c r="M27" i="1" s="1"/>
  <c r="J28" i="1"/>
  <c r="M28" i="1" s="1"/>
  <c r="J29" i="1"/>
  <c r="M29" i="1" s="1"/>
  <c r="J30" i="1"/>
  <c r="M30" i="1" s="1"/>
  <c r="J31" i="1"/>
  <c r="M31" i="1" s="1"/>
  <c r="J32" i="1"/>
  <c r="M32" i="1" s="1"/>
  <c r="J33" i="1"/>
  <c r="M33" i="1" s="1"/>
  <c r="J34" i="1"/>
  <c r="M34" i="1" s="1"/>
  <c r="J35" i="1"/>
  <c r="M35" i="1" s="1"/>
  <c r="J36" i="1"/>
  <c r="M36" i="1" s="1"/>
  <c r="J37" i="1"/>
  <c r="M37" i="1" s="1"/>
  <c r="J38" i="1"/>
  <c r="M38" i="1" s="1"/>
  <c r="J39" i="1"/>
  <c r="M39" i="1" s="1"/>
  <c r="J40" i="1"/>
  <c r="M40" i="1" s="1"/>
  <c r="J41" i="1"/>
  <c r="M41" i="1" s="1"/>
  <c r="J42" i="1"/>
  <c r="M42" i="1" s="1"/>
  <c r="J43" i="1"/>
  <c r="M43" i="1" s="1"/>
  <c r="J44" i="1"/>
  <c r="M44" i="1" s="1"/>
  <c r="J45" i="1"/>
  <c r="M45" i="1" s="1"/>
  <c r="J46" i="1"/>
  <c r="M46" i="1" s="1"/>
  <c r="J47" i="1"/>
  <c r="M47" i="1" s="1"/>
  <c r="J48" i="1"/>
  <c r="M48" i="1" s="1"/>
  <c r="J49" i="1"/>
  <c r="M49" i="1" s="1"/>
  <c r="J50" i="1"/>
  <c r="M50" i="1" s="1"/>
  <c r="J51" i="1"/>
  <c r="M51" i="1" s="1"/>
  <c r="J52" i="1"/>
  <c r="M52" i="1" s="1"/>
  <c r="J53" i="1"/>
  <c r="M53" i="1" s="1"/>
  <c r="J54" i="1"/>
  <c r="M54" i="1" s="1"/>
  <c r="J55" i="1"/>
  <c r="M55" i="1" s="1"/>
  <c r="J56" i="1"/>
  <c r="M56" i="1" s="1"/>
  <c r="J57" i="1"/>
  <c r="M57" i="1" s="1"/>
  <c r="J58" i="1"/>
  <c r="M58" i="1" s="1"/>
  <c r="J59" i="1"/>
  <c r="M59" i="1" s="1"/>
  <c r="J60" i="1"/>
  <c r="M60" i="1" s="1"/>
  <c r="J61" i="1"/>
  <c r="M61" i="1" s="1"/>
  <c r="J62" i="1"/>
  <c r="M62" i="1" s="1"/>
  <c r="J63" i="1"/>
  <c r="M63" i="1" s="1"/>
  <c r="J64" i="1"/>
  <c r="M64" i="1" s="1"/>
  <c r="J65" i="1"/>
  <c r="M65" i="1" s="1"/>
  <c r="J66" i="1"/>
  <c r="M66" i="1" s="1"/>
  <c r="J67" i="1"/>
  <c r="M67" i="1" s="1"/>
  <c r="J68" i="1"/>
  <c r="M68" i="1" s="1"/>
  <c r="J69" i="1"/>
  <c r="M69" i="1" s="1"/>
  <c r="J70" i="1"/>
  <c r="M70" i="1" s="1"/>
  <c r="J71" i="1"/>
  <c r="M71" i="1" s="1"/>
  <c r="J72" i="1"/>
  <c r="M72" i="1" s="1"/>
  <c r="J73" i="1"/>
  <c r="M73" i="1" s="1"/>
  <c r="J74" i="1"/>
  <c r="M74" i="1" s="1"/>
  <c r="J75" i="1"/>
  <c r="M75" i="1" s="1"/>
  <c r="J76" i="1"/>
  <c r="M76" i="1" s="1"/>
  <c r="J77" i="1"/>
  <c r="M77" i="1" s="1"/>
  <c r="J78" i="1"/>
  <c r="M78" i="1" s="1"/>
  <c r="J79" i="1"/>
  <c r="M79" i="1" s="1"/>
  <c r="J80" i="1"/>
  <c r="M80" i="1" s="1"/>
  <c r="J81" i="1"/>
  <c r="M81" i="1" s="1"/>
  <c r="J82" i="1"/>
  <c r="M82" i="1" s="1"/>
  <c r="J83" i="1"/>
  <c r="M83" i="1" s="1"/>
  <c r="J84" i="1"/>
  <c r="M84" i="1" s="1"/>
  <c r="J85" i="1"/>
  <c r="M85" i="1" s="1"/>
  <c r="J86" i="1"/>
  <c r="M86" i="1" s="1"/>
  <c r="J87" i="1"/>
  <c r="M87" i="1" s="1"/>
  <c r="J88" i="1"/>
  <c r="M88" i="1" s="1"/>
  <c r="J89" i="1"/>
  <c r="M89" i="1" s="1"/>
  <c r="J90" i="1"/>
  <c r="M90" i="1" s="1"/>
  <c r="J91" i="1"/>
  <c r="M91" i="1" s="1"/>
  <c r="J92" i="1"/>
  <c r="M92" i="1" s="1"/>
  <c r="J93" i="1"/>
  <c r="M93" i="1" s="1"/>
  <c r="J94" i="1"/>
  <c r="M94" i="1" s="1"/>
  <c r="J95" i="1"/>
  <c r="M95" i="1" s="1"/>
  <c r="J96" i="1"/>
  <c r="M96" i="1" s="1"/>
  <c r="J97" i="1"/>
  <c r="M97" i="1" s="1"/>
  <c r="J98" i="1"/>
  <c r="M98" i="1" s="1"/>
  <c r="J99" i="1"/>
  <c r="M99" i="1" s="1"/>
  <c r="J100" i="1"/>
  <c r="M100" i="1" s="1"/>
  <c r="J101" i="1"/>
  <c r="M101" i="1" s="1"/>
  <c r="J102" i="1"/>
  <c r="M102" i="1" s="1"/>
  <c r="J103" i="1"/>
  <c r="M103" i="1" s="1"/>
  <c r="J104" i="1"/>
  <c r="M104" i="1" s="1"/>
  <c r="J105" i="1"/>
  <c r="M105" i="1" s="1"/>
  <c r="J106" i="1"/>
  <c r="M106" i="1" s="1"/>
  <c r="J107" i="1"/>
  <c r="M107" i="1" s="1"/>
  <c r="J108" i="1"/>
  <c r="M108" i="1" s="1"/>
  <c r="J109" i="1"/>
  <c r="M109" i="1" s="1"/>
  <c r="J110" i="1"/>
  <c r="M110" i="1" s="1"/>
  <c r="J111" i="1"/>
  <c r="M111" i="1" s="1"/>
  <c r="J112" i="1"/>
  <c r="M112" i="1" s="1"/>
  <c r="J113" i="1"/>
  <c r="M113" i="1" s="1"/>
  <c r="J114" i="1"/>
  <c r="M114" i="1" s="1"/>
  <c r="J115" i="1"/>
  <c r="M115" i="1" s="1"/>
  <c r="J116" i="1"/>
  <c r="M116" i="1" s="1"/>
  <c r="J117" i="1"/>
  <c r="M117" i="1" s="1"/>
  <c r="J118" i="1"/>
  <c r="M118" i="1" s="1"/>
  <c r="J119" i="1"/>
  <c r="M119" i="1" s="1"/>
  <c r="J120" i="1"/>
  <c r="M120" i="1" s="1"/>
  <c r="J121" i="1"/>
  <c r="M121" i="1" s="1"/>
  <c r="J122" i="1"/>
  <c r="M122" i="1" s="1"/>
  <c r="J123" i="1"/>
  <c r="M123" i="1" s="1"/>
  <c r="J124" i="1"/>
  <c r="M124" i="1" s="1"/>
  <c r="J125" i="1"/>
  <c r="M125" i="1" s="1"/>
  <c r="J126" i="1"/>
  <c r="M126" i="1" s="1"/>
  <c r="J127" i="1"/>
  <c r="M127" i="1" s="1"/>
  <c r="J128" i="1"/>
  <c r="M128" i="1" s="1"/>
  <c r="J129" i="1"/>
  <c r="M129" i="1" s="1"/>
  <c r="J130" i="1"/>
  <c r="M130" i="1" s="1"/>
  <c r="J131" i="1"/>
  <c r="M131" i="1" s="1"/>
  <c r="J132" i="1"/>
  <c r="M132" i="1" s="1"/>
  <c r="J133" i="1"/>
  <c r="M133" i="1" s="1"/>
  <c r="J134" i="1"/>
  <c r="M134" i="1" s="1"/>
  <c r="J135" i="1"/>
  <c r="M135" i="1" s="1"/>
  <c r="J136" i="1"/>
  <c r="M136" i="1" s="1"/>
  <c r="J137" i="1"/>
  <c r="M137" i="1" s="1"/>
  <c r="J138" i="1"/>
  <c r="M138" i="1" s="1"/>
  <c r="J139" i="1"/>
  <c r="M139" i="1" s="1"/>
  <c r="J140" i="1"/>
  <c r="M140" i="1" s="1"/>
  <c r="J141" i="1"/>
  <c r="M141" i="1" s="1"/>
  <c r="J142" i="1"/>
  <c r="M142" i="1" s="1"/>
  <c r="J143" i="1"/>
  <c r="M143" i="1" s="1"/>
  <c r="J144" i="1"/>
  <c r="M144" i="1" s="1"/>
  <c r="J145" i="1"/>
  <c r="M145" i="1" s="1"/>
  <c r="J146" i="1"/>
  <c r="M146" i="1" s="1"/>
  <c r="J147" i="1"/>
  <c r="M147" i="1" s="1"/>
  <c r="J148" i="1"/>
  <c r="M148" i="1" s="1"/>
  <c r="J149" i="1"/>
  <c r="M149" i="1" s="1"/>
  <c r="J150" i="1"/>
  <c r="M150" i="1" s="1"/>
  <c r="J151" i="1"/>
  <c r="M151" i="1" s="1"/>
  <c r="J152" i="1"/>
  <c r="M152" i="1" s="1"/>
  <c r="J153" i="1"/>
  <c r="M153" i="1" s="1"/>
  <c r="J154" i="1"/>
  <c r="M154" i="1" s="1"/>
  <c r="J155" i="1"/>
  <c r="M155" i="1" s="1"/>
  <c r="J156" i="1"/>
  <c r="M156" i="1" s="1"/>
  <c r="J157" i="1"/>
  <c r="M157" i="1" s="1"/>
  <c r="J158" i="1"/>
  <c r="M158" i="1" s="1"/>
  <c r="J159" i="1"/>
  <c r="M159" i="1" s="1"/>
  <c r="J160" i="1"/>
  <c r="M160" i="1" s="1"/>
  <c r="J161" i="1"/>
  <c r="M161" i="1" s="1"/>
  <c r="J162" i="1"/>
  <c r="M162" i="1" s="1"/>
  <c r="J163" i="1"/>
  <c r="M163" i="1" s="1"/>
  <c r="J164" i="1"/>
  <c r="M164" i="1" s="1"/>
  <c r="J165" i="1"/>
  <c r="M165" i="1" s="1"/>
  <c r="J166" i="1"/>
  <c r="M166" i="1" s="1"/>
  <c r="J167" i="1"/>
  <c r="M167" i="1" s="1"/>
  <c r="J168" i="1"/>
  <c r="M168" i="1" s="1"/>
  <c r="J169" i="1"/>
  <c r="M169" i="1" s="1"/>
  <c r="J170" i="1"/>
  <c r="M170" i="1" s="1"/>
  <c r="J171" i="1"/>
  <c r="M171" i="1" s="1"/>
  <c r="J172" i="1"/>
  <c r="M172" i="1" s="1"/>
  <c r="J173" i="1"/>
  <c r="M173" i="1" s="1"/>
  <c r="J174" i="1"/>
  <c r="M174" i="1" s="1"/>
  <c r="J175" i="1"/>
  <c r="M175" i="1" s="1"/>
  <c r="J176" i="1"/>
  <c r="M176" i="1" s="1"/>
  <c r="J177" i="1"/>
  <c r="M177" i="1" s="1"/>
  <c r="J178" i="1"/>
  <c r="M178" i="1" s="1"/>
  <c r="J179" i="1"/>
  <c r="M179" i="1" s="1"/>
  <c r="J180" i="1"/>
  <c r="M180" i="1" s="1"/>
  <c r="J181" i="1"/>
  <c r="M181" i="1" s="1"/>
  <c r="J182" i="1"/>
  <c r="M182" i="1" s="1"/>
  <c r="J183" i="1"/>
  <c r="M183" i="1" s="1"/>
  <c r="J184" i="1"/>
  <c r="M184" i="1" s="1"/>
  <c r="J185" i="1"/>
  <c r="M185" i="1" s="1"/>
  <c r="J186" i="1"/>
  <c r="M186" i="1" s="1"/>
  <c r="J187" i="1"/>
  <c r="M187" i="1" s="1"/>
  <c r="J188" i="1"/>
  <c r="M188" i="1" s="1"/>
  <c r="J189" i="1"/>
  <c r="M189" i="1" s="1"/>
  <c r="J190" i="1"/>
  <c r="M190" i="1" s="1"/>
  <c r="J191" i="1"/>
  <c r="M191" i="1" s="1"/>
  <c r="J192" i="1"/>
  <c r="M192" i="1" s="1"/>
  <c r="J193" i="1"/>
  <c r="M193" i="1" s="1"/>
  <c r="J194" i="1"/>
  <c r="M194" i="1" s="1"/>
  <c r="J195" i="1"/>
  <c r="M195" i="1" s="1"/>
  <c r="J196" i="1"/>
  <c r="M196" i="1" s="1"/>
  <c r="J197" i="1"/>
  <c r="M197" i="1" s="1"/>
  <c r="J198" i="1"/>
  <c r="M198" i="1" s="1"/>
  <c r="J199" i="1"/>
  <c r="M199" i="1" s="1"/>
  <c r="J200" i="1"/>
  <c r="M200" i="1" s="1"/>
  <c r="J201" i="1"/>
  <c r="M201" i="1" s="1"/>
  <c r="J202" i="1"/>
  <c r="M202" i="1" s="1"/>
  <c r="J203" i="1"/>
  <c r="M203" i="1" s="1"/>
  <c r="J204" i="1"/>
  <c r="M204" i="1" s="1"/>
  <c r="J205" i="1"/>
  <c r="M205" i="1" s="1"/>
  <c r="J206" i="1"/>
  <c r="M206" i="1" s="1"/>
  <c r="J207" i="1"/>
  <c r="M207" i="1" s="1"/>
  <c r="J208" i="1"/>
  <c r="M208" i="1" s="1"/>
  <c r="J209" i="1"/>
  <c r="M209" i="1" s="1"/>
  <c r="J210" i="1"/>
  <c r="M210" i="1" s="1"/>
  <c r="J211" i="1"/>
  <c r="M211" i="1" s="1"/>
  <c r="J212" i="1"/>
  <c r="M212" i="1" s="1"/>
  <c r="J213" i="1"/>
  <c r="M213" i="1" s="1"/>
  <c r="J214" i="1"/>
  <c r="M214" i="1" s="1"/>
  <c r="J215" i="1"/>
  <c r="M215" i="1" s="1"/>
  <c r="J216" i="1"/>
  <c r="M216" i="1" s="1"/>
  <c r="J217" i="1"/>
  <c r="M217" i="1" s="1"/>
  <c r="J218" i="1"/>
  <c r="M218" i="1" s="1"/>
  <c r="J219" i="1"/>
  <c r="M219" i="1" s="1"/>
  <c r="J220" i="1"/>
  <c r="M220" i="1" s="1"/>
  <c r="J221" i="1"/>
  <c r="M221" i="1" s="1"/>
  <c r="J222" i="1"/>
  <c r="M222" i="1" s="1"/>
  <c r="J223" i="1"/>
  <c r="M223" i="1" s="1"/>
  <c r="J224" i="1"/>
  <c r="M224" i="1" s="1"/>
  <c r="J225" i="1"/>
  <c r="M225" i="1" s="1"/>
  <c r="J226" i="1"/>
  <c r="M226" i="1" s="1"/>
  <c r="J227" i="1"/>
  <c r="M227" i="1" s="1"/>
  <c r="J228" i="1"/>
  <c r="M228" i="1" s="1"/>
  <c r="J229" i="1"/>
  <c r="M229" i="1" s="1"/>
  <c r="J230" i="1"/>
  <c r="M230" i="1" s="1"/>
  <c r="J231" i="1"/>
  <c r="M231" i="1" s="1"/>
  <c r="J232" i="1"/>
  <c r="M232" i="1" s="1"/>
  <c r="J233" i="1"/>
  <c r="M233" i="1" s="1"/>
  <c r="J234" i="1"/>
  <c r="M234" i="1" s="1"/>
  <c r="J235" i="1"/>
  <c r="M235" i="1" s="1"/>
  <c r="J236" i="1"/>
  <c r="M236" i="1" s="1"/>
  <c r="J237" i="1"/>
  <c r="M237" i="1" s="1"/>
  <c r="J238" i="1"/>
  <c r="M238" i="1" s="1"/>
  <c r="J239" i="1"/>
  <c r="M239" i="1" s="1"/>
  <c r="J240" i="1"/>
  <c r="M240" i="1" s="1"/>
  <c r="J241" i="1"/>
  <c r="M241" i="1" s="1"/>
  <c r="J242" i="1"/>
  <c r="M242" i="1" s="1"/>
  <c r="J243" i="1"/>
  <c r="M243" i="1" s="1"/>
  <c r="J244" i="1"/>
  <c r="M244" i="1" s="1"/>
  <c r="J245" i="1"/>
  <c r="M245" i="1" s="1"/>
  <c r="J246" i="1"/>
  <c r="M246" i="1" s="1"/>
  <c r="J247" i="1"/>
  <c r="M247" i="1" s="1"/>
  <c r="J248" i="1"/>
  <c r="M248" i="1" s="1"/>
  <c r="J249" i="1"/>
  <c r="M249" i="1" s="1"/>
  <c r="J250" i="1"/>
  <c r="M250" i="1" s="1"/>
  <c r="J251" i="1"/>
  <c r="M251" i="1" s="1"/>
  <c r="J252" i="1"/>
  <c r="M252" i="1" s="1"/>
  <c r="J253" i="1"/>
  <c r="M253" i="1" s="1"/>
  <c r="J254" i="1"/>
  <c r="M254" i="1" s="1"/>
  <c r="J255" i="1"/>
  <c r="M255" i="1" s="1"/>
  <c r="J256" i="1"/>
  <c r="M256" i="1" s="1"/>
  <c r="J257" i="1"/>
  <c r="M257" i="1" s="1"/>
  <c r="J258" i="1"/>
  <c r="M258" i="1" s="1"/>
  <c r="J259" i="1"/>
  <c r="M259" i="1" s="1"/>
  <c r="J260" i="1"/>
  <c r="M260" i="1" s="1"/>
  <c r="J261" i="1"/>
  <c r="M261" i="1" s="1"/>
  <c r="J262" i="1"/>
  <c r="M262" i="1" s="1"/>
  <c r="J263" i="1"/>
  <c r="M263" i="1" s="1"/>
  <c r="J264" i="1"/>
  <c r="M264" i="1" s="1"/>
  <c r="J265" i="1"/>
  <c r="M265" i="1" s="1"/>
  <c r="J266" i="1"/>
  <c r="M266" i="1" s="1"/>
  <c r="J267" i="1"/>
  <c r="M267" i="1" s="1"/>
  <c r="J268" i="1"/>
  <c r="M268" i="1" s="1"/>
  <c r="J269" i="1"/>
  <c r="M269" i="1" s="1"/>
  <c r="J270" i="1"/>
  <c r="M270" i="1" s="1"/>
  <c r="J271" i="1"/>
  <c r="M271" i="1" s="1"/>
  <c r="J272" i="1"/>
  <c r="M272" i="1" s="1"/>
  <c r="J273" i="1"/>
  <c r="M273" i="1" s="1"/>
  <c r="J274" i="1"/>
  <c r="M274" i="1" s="1"/>
  <c r="J275" i="1"/>
  <c r="M275" i="1" s="1"/>
  <c r="J276" i="1"/>
  <c r="M276" i="1" s="1"/>
  <c r="J277" i="1"/>
  <c r="M277" i="1" s="1"/>
  <c r="J278" i="1"/>
  <c r="M278" i="1" s="1"/>
  <c r="J279" i="1"/>
  <c r="M279" i="1" s="1"/>
  <c r="J280" i="1"/>
  <c r="M280" i="1" s="1"/>
  <c r="J281" i="1"/>
  <c r="M281" i="1" s="1"/>
  <c r="J282" i="1"/>
  <c r="M282" i="1" s="1"/>
  <c r="J283" i="1"/>
  <c r="M283" i="1" s="1"/>
  <c r="J284" i="1"/>
  <c r="M284" i="1" s="1"/>
  <c r="J285" i="1"/>
  <c r="M285" i="1" s="1"/>
  <c r="J286" i="1"/>
  <c r="M286" i="1" s="1"/>
  <c r="J287" i="1"/>
  <c r="M287" i="1" s="1"/>
  <c r="J288" i="1"/>
  <c r="M288" i="1" s="1"/>
  <c r="J289" i="1"/>
  <c r="M289" i="1" s="1"/>
  <c r="J290" i="1"/>
  <c r="M290" i="1" s="1"/>
  <c r="J291" i="1"/>
  <c r="M291" i="1" s="1"/>
  <c r="J292" i="1"/>
  <c r="M292" i="1" s="1"/>
  <c r="J293" i="1"/>
  <c r="M293" i="1" s="1"/>
  <c r="J294" i="1"/>
  <c r="M294" i="1" s="1"/>
  <c r="J295" i="1"/>
  <c r="M295" i="1" s="1"/>
  <c r="J296" i="1"/>
  <c r="M296" i="1" s="1"/>
  <c r="J297" i="1"/>
  <c r="M297" i="1" s="1"/>
  <c r="J298" i="1"/>
  <c r="M298" i="1" s="1"/>
  <c r="J299" i="1"/>
  <c r="M299" i="1" s="1"/>
  <c r="J300" i="1"/>
  <c r="M300" i="1" s="1"/>
  <c r="J301" i="1"/>
  <c r="M301" i="1" s="1"/>
  <c r="J302" i="1"/>
  <c r="M302" i="1" s="1"/>
  <c r="J303" i="1"/>
  <c r="M303" i="1" s="1"/>
  <c r="J304" i="1"/>
  <c r="M304" i="1" s="1"/>
  <c r="J305" i="1"/>
  <c r="M305" i="1" s="1"/>
  <c r="J306" i="1"/>
  <c r="M306" i="1" s="1"/>
  <c r="J307" i="1"/>
  <c r="M307" i="1" s="1"/>
  <c r="J308" i="1"/>
  <c r="M308" i="1" s="1"/>
  <c r="J309" i="1"/>
  <c r="M309" i="1" s="1"/>
  <c r="J310" i="1"/>
  <c r="M310" i="1" s="1"/>
  <c r="J311" i="1"/>
  <c r="M311" i="1" s="1"/>
  <c r="J312" i="1"/>
  <c r="M312" i="1" s="1"/>
  <c r="J313" i="1"/>
  <c r="M313" i="1" s="1"/>
  <c r="J314" i="1"/>
  <c r="M314" i="1" s="1"/>
  <c r="J315" i="1"/>
  <c r="M315" i="1" s="1"/>
  <c r="J316" i="1"/>
  <c r="M316" i="1" s="1"/>
  <c r="J317" i="1"/>
  <c r="M317" i="1" s="1"/>
  <c r="J318" i="1"/>
  <c r="M318" i="1" s="1"/>
  <c r="J319" i="1"/>
  <c r="M319" i="1" s="1"/>
  <c r="J320" i="1"/>
  <c r="M320" i="1" s="1"/>
  <c r="J321" i="1"/>
  <c r="M321" i="1" s="1"/>
  <c r="J322" i="1"/>
  <c r="M322" i="1" s="1"/>
  <c r="J323" i="1"/>
  <c r="M323" i="1" s="1"/>
  <c r="J324" i="1"/>
  <c r="M324" i="1" s="1"/>
  <c r="J325" i="1"/>
  <c r="M325" i="1" s="1"/>
  <c r="J326" i="1"/>
  <c r="M326" i="1" s="1"/>
  <c r="J327" i="1"/>
  <c r="M327" i="1" s="1"/>
  <c r="J328" i="1"/>
  <c r="M328" i="1" s="1"/>
  <c r="J329" i="1"/>
  <c r="M329" i="1" s="1"/>
  <c r="J330" i="1"/>
  <c r="M330" i="1" s="1"/>
  <c r="J331" i="1"/>
  <c r="M331" i="1" s="1"/>
  <c r="J332" i="1"/>
  <c r="M332" i="1" s="1"/>
  <c r="J333" i="1"/>
  <c r="M333" i="1" s="1"/>
  <c r="J334" i="1"/>
  <c r="M334" i="1" s="1"/>
  <c r="J335" i="1"/>
  <c r="M335" i="1" s="1"/>
  <c r="J336" i="1"/>
  <c r="M336" i="1" s="1"/>
  <c r="J337" i="1"/>
  <c r="M337" i="1" s="1"/>
  <c r="J338" i="1"/>
  <c r="M338" i="1" s="1"/>
  <c r="J339" i="1"/>
  <c r="M339" i="1" s="1"/>
  <c r="J340" i="1"/>
  <c r="M340" i="1" s="1"/>
  <c r="J341" i="1"/>
  <c r="M341" i="1" s="1"/>
  <c r="J342" i="1"/>
  <c r="M342" i="1" s="1"/>
  <c r="J343" i="1"/>
  <c r="M343" i="1" s="1"/>
  <c r="J344" i="1"/>
  <c r="M344" i="1" s="1"/>
  <c r="J345" i="1"/>
  <c r="M345" i="1" s="1"/>
  <c r="J346" i="1"/>
  <c r="M346" i="1" s="1"/>
  <c r="J347" i="1"/>
  <c r="M347" i="1" s="1"/>
  <c r="J348" i="1"/>
  <c r="M348" i="1" s="1"/>
  <c r="J349" i="1"/>
  <c r="M349" i="1" s="1"/>
  <c r="J350" i="1"/>
  <c r="M350" i="1" s="1"/>
  <c r="J351" i="1"/>
  <c r="M351" i="1" s="1"/>
  <c r="J352" i="1"/>
  <c r="M352" i="1" s="1"/>
  <c r="J353" i="1"/>
  <c r="M353" i="1" s="1"/>
  <c r="J354" i="1"/>
  <c r="M354" i="1" s="1"/>
  <c r="J355" i="1"/>
  <c r="M355" i="1" s="1"/>
  <c r="J356" i="1"/>
  <c r="M356" i="1" s="1"/>
  <c r="J357" i="1"/>
  <c r="M357" i="1" s="1"/>
  <c r="J358" i="1"/>
  <c r="M358" i="1" s="1"/>
  <c r="J359" i="1"/>
  <c r="M359" i="1" s="1"/>
  <c r="J360" i="1"/>
  <c r="M360" i="1" s="1"/>
  <c r="J361" i="1"/>
  <c r="M361" i="1" s="1"/>
  <c r="J362" i="1"/>
  <c r="M362" i="1" s="1"/>
  <c r="J363" i="1"/>
  <c r="M363" i="1" s="1"/>
  <c r="J364" i="1"/>
  <c r="M364" i="1" s="1"/>
  <c r="J365" i="1"/>
  <c r="M365" i="1" s="1"/>
  <c r="J366" i="1"/>
  <c r="M366" i="1" s="1"/>
  <c r="J367" i="1"/>
  <c r="M367" i="1" s="1"/>
  <c r="J368" i="1"/>
  <c r="M368" i="1" s="1"/>
  <c r="J369" i="1"/>
  <c r="M369" i="1" s="1"/>
  <c r="J370" i="1"/>
  <c r="M370" i="1" s="1"/>
  <c r="J371" i="1"/>
  <c r="M371" i="1" s="1"/>
  <c r="J372" i="1"/>
  <c r="M372" i="1" s="1"/>
  <c r="J373" i="1"/>
  <c r="M373" i="1" s="1"/>
  <c r="J374" i="1"/>
  <c r="M374" i="1" s="1"/>
  <c r="J375" i="1"/>
  <c r="M375" i="1" s="1"/>
  <c r="J376" i="1"/>
  <c r="M376" i="1" s="1"/>
  <c r="J377" i="1"/>
  <c r="M377" i="1" s="1"/>
  <c r="J378" i="1"/>
  <c r="M378" i="1" s="1"/>
  <c r="J379" i="1"/>
  <c r="M379" i="1" s="1"/>
  <c r="J380" i="1"/>
  <c r="M380" i="1" s="1"/>
  <c r="J381" i="1"/>
  <c r="M381" i="1" s="1"/>
  <c r="J382" i="1"/>
  <c r="M382" i="1" s="1"/>
  <c r="J383" i="1"/>
  <c r="M383" i="1" s="1"/>
  <c r="J384" i="1"/>
  <c r="M384" i="1" s="1"/>
  <c r="J385" i="1"/>
  <c r="M385" i="1" s="1"/>
  <c r="J386" i="1"/>
  <c r="M386" i="1" s="1"/>
  <c r="J387" i="1"/>
  <c r="M387" i="1" s="1"/>
  <c r="J388" i="1"/>
  <c r="M388" i="1" s="1"/>
  <c r="J389" i="1"/>
  <c r="M389" i="1" s="1"/>
  <c r="J390" i="1"/>
  <c r="M390" i="1" s="1"/>
  <c r="J391" i="1"/>
  <c r="M391" i="1" s="1"/>
  <c r="J392" i="1"/>
  <c r="M392" i="1" s="1"/>
  <c r="J393" i="1"/>
  <c r="M393" i="1" s="1"/>
  <c r="J394" i="1"/>
  <c r="M394" i="1" s="1"/>
  <c r="J395" i="1"/>
  <c r="M395" i="1" s="1"/>
  <c r="J396" i="1"/>
  <c r="M396" i="1" s="1"/>
  <c r="J397" i="1"/>
  <c r="M397" i="1" s="1"/>
  <c r="J398" i="1"/>
  <c r="M398" i="1" s="1"/>
  <c r="J399" i="1"/>
  <c r="M399" i="1" s="1"/>
  <c r="J400" i="1"/>
  <c r="M400" i="1" s="1"/>
  <c r="J401" i="1"/>
  <c r="M401" i="1" s="1"/>
  <c r="J402" i="1"/>
  <c r="M402" i="1" s="1"/>
  <c r="J403" i="1"/>
  <c r="M403" i="1" s="1"/>
  <c r="J404" i="1"/>
  <c r="M404" i="1" s="1"/>
  <c r="J405" i="1"/>
  <c r="M405" i="1" s="1"/>
  <c r="J406" i="1"/>
  <c r="M406" i="1" s="1"/>
  <c r="J407" i="1"/>
  <c r="M407" i="1" s="1"/>
  <c r="J408" i="1"/>
  <c r="M408" i="1" s="1"/>
  <c r="J409" i="1"/>
  <c r="M409" i="1" s="1"/>
  <c r="J410" i="1"/>
  <c r="M410" i="1" s="1"/>
  <c r="J411" i="1"/>
  <c r="M411" i="1" s="1"/>
  <c r="J412" i="1"/>
  <c r="M412" i="1" s="1"/>
  <c r="J413" i="1"/>
  <c r="M413" i="1" s="1"/>
  <c r="J414" i="1"/>
  <c r="M414" i="1" s="1"/>
  <c r="J415" i="1"/>
  <c r="M415" i="1" s="1"/>
  <c r="J416" i="1"/>
  <c r="M416" i="1" s="1"/>
  <c r="J417" i="1"/>
  <c r="M417" i="1" s="1"/>
  <c r="J418" i="1"/>
  <c r="M418" i="1" s="1"/>
  <c r="J419" i="1"/>
  <c r="M419" i="1" s="1"/>
  <c r="J420" i="1"/>
  <c r="M420" i="1" s="1"/>
  <c r="J421" i="1"/>
  <c r="M421" i="1" s="1"/>
  <c r="J422" i="1"/>
  <c r="M422" i="1" s="1"/>
  <c r="J423" i="1"/>
  <c r="M423" i="1" s="1"/>
  <c r="J424" i="1"/>
  <c r="M424" i="1" s="1"/>
  <c r="J425" i="1"/>
  <c r="M425" i="1" s="1"/>
  <c r="J426" i="1"/>
  <c r="M426" i="1" s="1"/>
  <c r="J427" i="1"/>
  <c r="M427" i="1" s="1"/>
  <c r="J428" i="1"/>
  <c r="M428" i="1" s="1"/>
  <c r="J429" i="1"/>
  <c r="M429" i="1" s="1"/>
  <c r="J430" i="1"/>
  <c r="M430" i="1" s="1"/>
  <c r="J431" i="1"/>
  <c r="M431" i="1" s="1"/>
  <c r="J432" i="1"/>
  <c r="M432" i="1" s="1"/>
  <c r="J433" i="1"/>
  <c r="M433" i="1" s="1"/>
  <c r="J434" i="1"/>
  <c r="M434" i="1" s="1"/>
  <c r="J435" i="1"/>
  <c r="M435" i="1" s="1"/>
  <c r="J436" i="1"/>
  <c r="M436" i="1" s="1"/>
  <c r="J437" i="1"/>
  <c r="M437" i="1" s="1"/>
  <c r="J438" i="1"/>
  <c r="M438" i="1" s="1"/>
  <c r="J439" i="1"/>
  <c r="M439" i="1" s="1"/>
  <c r="J440" i="1"/>
  <c r="M440" i="1" s="1"/>
  <c r="J441" i="1"/>
  <c r="M441" i="1" s="1"/>
  <c r="J442" i="1"/>
  <c r="M442" i="1" s="1"/>
  <c r="J443" i="1"/>
  <c r="M443" i="1" s="1"/>
  <c r="J444" i="1"/>
  <c r="M444" i="1" s="1"/>
  <c r="J445" i="1"/>
  <c r="M445" i="1" s="1"/>
  <c r="J446" i="1"/>
  <c r="M446" i="1" s="1"/>
  <c r="J447" i="1"/>
  <c r="M447" i="1" s="1"/>
  <c r="J448" i="1"/>
  <c r="M448" i="1" s="1"/>
  <c r="J449" i="1"/>
  <c r="M449" i="1" s="1"/>
  <c r="J450" i="1"/>
  <c r="M450" i="1" s="1"/>
  <c r="J451" i="1"/>
  <c r="M451" i="1" s="1"/>
  <c r="J452" i="1"/>
  <c r="M452" i="1" s="1"/>
  <c r="J453" i="1"/>
  <c r="M453" i="1" s="1"/>
  <c r="J454" i="1"/>
  <c r="M454" i="1" s="1"/>
  <c r="J455" i="1"/>
  <c r="M455" i="1" s="1"/>
  <c r="J456" i="1"/>
  <c r="M456" i="1" s="1"/>
  <c r="J457" i="1"/>
  <c r="M457" i="1" s="1"/>
  <c r="J458" i="1"/>
  <c r="M458" i="1" s="1"/>
  <c r="J459" i="1"/>
  <c r="M459" i="1" s="1"/>
  <c r="J460" i="1"/>
  <c r="M460" i="1" s="1"/>
  <c r="J461" i="1"/>
  <c r="M461" i="1" s="1"/>
  <c r="J462" i="1"/>
  <c r="M462" i="1" s="1"/>
  <c r="J463" i="1"/>
  <c r="M463" i="1" s="1"/>
  <c r="J464" i="1"/>
  <c r="M464" i="1" s="1"/>
  <c r="J465" i="1"/>
  <c r="M465" i="1" s="1"/>
  <c r="J466" i="1"/>
  <c r="M466" i="1" s="1"/>
  <c r="J467" i="1"/>
  <c r="M467" i="1" s="1"/>
  <c r="J468" i="1"/>
  <c r="M468" i="1" s="1"/>
  <c r="J469" i="1"/>
  <c r="M469" i="1" s="1"/>
  <c r="J470" i="1"/>
  <c r="M470" i="1" s="1"/>
  <c r="J471" i="1"/>
  <c r="M471" i="1" s="1"/>
  <c r="J472" i="1"/>
  <c r="M472" i="1" s="1"/>
  <c r="J473" i="1"/>
  <c r="M473" i="1" s="1"/>
  <c r="J474" i="1"/>
  <c r="M474" i="1" s="1"/>
  <c r="J475" i="1"/>
  <c r="M475" i="1" s="1"/>
  <c r="J476" i="1"/>
  <c r="M476" i="1" s="1"/>
  <c r="J477" i="1"/>
  <c r="M477" i="1" s="1"/>
  <c r="J478" i="1"/>
  <c r="M478" i="1" s="1"/>
  <c r="J479" i="1"/>
  <c r="M479" i="1" s="1"/>
  <c r="J480" i="1"/>
  <c r="M480" i="1" s="1"/>
  <c r="J481" i="1"/>
  <c r="M481" i="1" s="1"/>
  <c r="J482" i="1"/>
  <c r="M482" i="1" s="1"/>
  <c r="J483" i="1"/>
  <c r="M483" i="1" s="1"/>
  <c r="J484" i="1"/>
  <c r="M484" i="1" s="1"/>
  <c r="J485" i="1"/>
  <c r="M485" i="1" s="1"/>
  <c r="J486" i="1"/>
  <c r="M486" i="1" s="1"/>
  <c r="J487" i="1"/>
  <c r="M487" i="1" s="1"/>
  <c r="J488" i="1"/>
  <c r="M488" i="1" s="1"/>
  <c r="J489" i="1"/>
  <c r="M489" i="1" s="1"/>
  <c r="J490" i="1"/>
  <c r="M490" i="1" s="1"/>
  <c r="J491" i="1"/>
  <c r="M491" i="1" s="1"/>
  <c r="J492" i="1"/>
  <c r="M492" i="1" s="1"/>
  <c r="J493" i="1"/>
  <c r="M493" i="1" s="1"/>
  <c r="J494" i="1"/>
  <c r="M494" i="1" s="1"/>
  <c r="J495" i="1"/>
  <c r="M495" i="1" s="1"/>
  <c r="J496" i="1"/>
  <c r="M496" i="1" s="1"/>
  <c r="J497" i="1"/>
  <c r="M497" i="1" s="1"/>
  <c r="J498" i="1"/>
  <c r="M498" i="1" s="1"/>
  <c r="J499" i="1"/>
  <c r="M499" i="1" s="1"/>
  <c r="J500" i="1"/>
  <c r="M500" i="1" s="1"/>
  <c r="J501" i="1"/>
  <c r="M501" i="1" s="1"/>
  <c r="J502" i="1"/>
  <c r="M502" i="1" s="1"/>
  <c r="J503" i="1"/>
  <c r="M503" i="1" s="1"/>
  <c r="J504" i="1"/>
  <c r="M504" i="1" s="1"/>
  <c r="J505" i="1"/>
  <c r="M505" i="1" s="1"/>
  <c r="J506" i="1"/>
  <c r="M506" i="1" s="1"/>
  <c r="J507" i="1"/>
  <c r="M507" i="1" s="1"/>
  <c r="J508" i="1"/>
  <c r="M508" i="1" s="1"/>
  <c r="J509" i="1"/>
  <c r="M509" i="1" s="1"/>
  <c r="J510" i="1"/>
  <c r="M510" i="1" s="1"/>
  <c r="J511" i="1"/>
  <c r="M511" i="1" s="1"/>
  <c r="J512" i="1"/>
  <c r="M512" i="1" s="1"/>
  <c r="J513" i="1"/>
  <c r="M513" i="1" s="1"/>
  <c r="J514" i="1"/>
  <c r="M514" i="1" s="1"/>
  <c r="J515" i="1"/>
  <c r="M515" i="1" s="1"/>
  <c r="J516" i="1"/>
  <c r="M516" i="1" s="1"/>
  <c r="J517" i="1"/>
  <c r="M517" i="1" s="1"/>
  <c r="J518" i="1"/>
  <c r="M518" i="1" s="1"/>
  <c r="J519" i="1"/>
  <c r="M519" i="1" s="1"/>
  <c r="J520" i="1"/>
  <c r="M520" i="1" s="1"/>
  <c r="J521" i="1"/>
  <c r="M521" i="1" s="1"/>
  <c r="J522" i="1"/>
  <c r="M522" i="1" s="1"/>
  <c r="J523" i="1"/>
  <c r="M523" i="1" s="1"/>
  <c r="J524" i="1"/>
  <c r="M524" i="1" s="1"/>
  <c r="J525" i="1"/>
  <c r="M525" i="1" s="1"/>
  <c r="J526" i="1"/>
  <c r="M526" i="1" s="1"/>
  <c r="J527" i="1"/>
  <c r="M527" i="1" s="1"/>
  <c r="J528" i="1"/>
  <c r="M528" i="1" s="1"/>
  <c r="J529" i="1"/>
  <c r="M529" i="1" s="1"/>
  <c r="J530" i="1"/>
  <c r="M530" i="1" s="1"/>
  <c r="J531" i="1"/>
  <c r="M531" i="1" s="1"/>
  <c r="J532" i="1"/>
  <c r="M532" i="1" s="1"/>
  <c r="J533" i="1"/>
  <c r="M533" i="1" s="1"/>
  <c r="J534" i="1"/>
  <c r="M534" i="1" s="1"/>
  <c r="J535" i="1"/>
  <c r="M535" i="1" s="1"/>
  <c r="J536" i="1"/>
  <c r="M536" i="1" s="1"/>
  <c r="J537" i="1"/>
  <c r="M537" i="1" s="1"/>
  <c r="J538" i="1"/>
  <c r="M538" i="1" s="1"/>
  <c r="J539" i="1"/>
  <c r="M539" i="1" s="1"/>
  <c r="J540" i="1"/>
  <c r="M540" i="1" s="1"/>
  <c r="J541" i="1"/>
  <c r="M541" i="1" s="1"/>
  <c r="J542" i="1"/>
  <c r="M542" i="1" s="1"/>
  <c r="J543" i="1"/>
  <c r="M543" i="1" s="1"/>
  <c r="J544" i="1"/>
  <c r="M544" i="1" s="1"/>
  <c r="J545" i="1"/>
  <c r="M545" i="1" s="1"/>
  <c r="J546" i="1"/>
  <c r="M546" i="1" s="1"/>
  <c r="J547" i="1"/>
  <c r="M547" i="1" s="1"/>
  <c r="J548" i="1"/>
  <c r="M548" i="1" s="1"/>
  <c r="J549" i="1"/>
  <c r="M549" i="1" s="1"/>
  <c r="J550" i="1"/>
  <c r="M550" i="1" s="1"/>
  <c r="J551" i="1"/>
  <c r="M551" i="1" s="1"/>
  <c r="J552" i="1"/>
  <c r="M552" i="1" s="1"/>
  <c r="J553" i="1"/>
  <c r="M553" i="1" s="1"/>
  <c r="J554" i="1"/>
  <c r="M554" i="1" s="1"/>
  <c r="J555" i="1"/>
  <c r="M555" i="1" s="1"/>
  <c r="J556" i="1"/>
  <c r="M556" i="1" s="1"/>
  <c r="J557" i="1"/>
  <c r="M557" i="1" s="1"/>
  <c r="J558" i="1"/>
  <c r="M558" i="1" s="1"/>
  <c r="J559" i="1"/>
  <c r="M559" i="1" s="1"/>
  <c r="J560" i="1"/>
  <c r="M560" i="1" s="1"/>
  <c r="J561" i="1"/>
  <c r="M561" i="1" s="1"/>
  <c r="J562" i="1"/>
  <c r="M562" i="1" s="1"/>
  <c r="J563" i="1"/>
  <c r="M563" i="1" s="1"/>
  <c r="J564" i="1"/>
  <c r="M564" i="1" s="1"/>
  <c r="J565" i="1"/>
  <c r="M565" i="1" s="1"/>
  <c r="J566" i="1"/>
  <c r="M566" i="1" s="1"/>
  <c r="J567" i="1"/>
  <c r="M567" i="1" s="1"/>
  <c r="J568" i="1"/>
  <c r="M568" i="1" s="1"/>
  <c r="J569" i="1"/>
  <c r="M569" i="1" s="1"/>
  <c r="J570" i="1"/>
  <c r="M570" i="1" s="1"/>
  <c r="J571" i="1"/>
  <c r="M571" i="1" s="1"/>
  <c r="J572" i="1"/>
  <c r="M572" i="1" s="1"/>
  <c r="J573" i="1"/>
  <c r="M573" i="1" s="1"/>
  <c r="J574" i="1"/>
  <c r="M574" i="1" s="1"/>
  <c r="J575" i="1"/>
  <c r="M575" i="1" s="1"/>
  <c r="J576" i="1"/>
  <c r="M576" i="1" s="1"/>
  <c r="J577" i="1"/>
  <c r="M577" i="1" s="1"/>
  <c r="J578" i="1"/>
  <c r="M578" i="1" s="1"/>
  <c r="J579" i="1"/>
  <c r="M579" i="1" s="1"/>
  <c r="J580" i="1"/>
  <c r="M580" i="1" s="1"/>
  <c r="J581" i="1"/>
  <c r="M581" i="1" s="1"/>
  <c r="J582" i="1"/>
  <c r="M582" i="1" s="1"/>
  <c r="J583" i="1"/>
  <c r="M583" i="1" s="1"/>
  <c r="J584" i="1"/>
  <c r="M584" i="1" s="1"/>
  <c r="J585" i="1"/>
  <c r="M585" i="1" s="1"/>
  <c r="J586" i="1"/>
  <c r="M586" i="1" s="1"/>
  <c r="J587" i="1"/>
  <c r="M587" i="1" s="1"/>
  <c r="J588" i="1"/>
  <c r="M588" i="1" s="1"/>
  <c r="J589" i="1"/>
  <c r="M589" i="1" s="1"/>
  <c r="J590" i="1"/>
  <c r="M590" i="1" s="1"/>
  <c r="J591" i="1"/>
  <c r="M591" i="1" s="1"/>
  <c r="J592" i="1"/>
  <c r="M592" i="1" s="1"/>
  <c r="J593" i="1"/>
  <c r="M593" i="1" s="1"/>
  <c r="J594" i="1"/>
  <c r="M594" i="1" s="1"/>
  <c r="J595" i="1"/>
  <c r="M595" i="1" s="1"/>
  <c r="J596" i="1"/>
  <c r="M596" i="1" s="1"/>
  <c r="J597" i="1"/>
  <c r="M597" i="1" s="1"/>
  <c r="J598" i="1"/>
  <c r="M598" i="1" s="1"/>
  <c r="J599" i="1"/>
  <c r="M599" i="1" s="1"/>
  <c r="J600" i="1"/>
  <c r="M600" i="1" s="1"/>
  <c r="J601" i="1"/>
  <c r="M601" i="1" s="1"/>
  <c r="J602" i="1"/>
  <c r="M602" i="1" s="1"/>
  <c r="J603" i="1"/>
  <c r="M603" i="1" s="1"/>
  <c r="J604" i="1"/>
  <c r="M604" i="1" s="1"/>
  <c r="J605" i="1"/>
  <c r="M605" i="1" s="1"/>
  <c r="J606" i="1"/>
  <c r="M606" i="1" s="1"/>
  <c r="J607" i="1"/>
  <c r="M607" i="1" s="1"/>
  <c r="J608" i="1"/>
  <c r="M608" i="1" s="1"/>
  <c r="J609" i="1"/>
  <c r="M609" i="1" s="1"/>
  <c r="J610" i="1"/>
  <c r="M610" i="1" s="1"/>
  <c r="J611" i="1"/>
  <c r="M611" i="1" s="1"/>
  <c r="J612" i="1"/>
  <c r="M612" i="1" s="1"/>
  <c r="J613" i="1"/>
  <c r="M613" i="1" s="1"/>
  <c r="J614" i="1"/>
  <c r="M614" i="1" s="1"/>
  <c r="J615" i="1"/>
  <c r="M615" i="1" s="1"/>
  <c r="J616" i="1"/>
  <c r="M616" i="1" s="1"/>
  <c r="J617" i="1"/>
  <c r="M617" i="1" s="1"/>
  <c r="J618" i="1"/>
  <c r="M618" i="1" s="1"/>
  <c r="J619" i="1"/>
  <c r="M619" i="1" s="1"/>
  <c r="J620" i="1"/>
  <c r="M620" i="1" s="1"/>
  <c r="J621" i="1"/>
  <c r="M621" i="1" s="1"/>
  <c r="J622" i="1"/>
  <c r="M622" i="1" s="1"/>
  <c r="J623" i="1"/>
  <c r="M623" i="1" s="1"/>
  <c r="J624" i="1"/>
  <c r="M624" i="1" s="1"/>
  <c r="J625" i="1"/>
  <c r="M625" i="1" s="1"/>
  <c r="J626" i="1"/>
  <c r="M626" i="1" s="1"/>
  <c r="J627" i="1"/>
  <c r="M627" i="1" s="1"/>
  <c r="J628" i="1"/>
  <c r="M628" i="1" s="1"/>
  <c r="J629" i="1"/>
  <c r="M629" i="1" s="1"/>
  <c r="J630" i="1"/>
  <c r="M630" i="1" s="1"/>
  <c r="J631" i="1"/>
  <c r="M631" i="1" s="1"/>
  <c r="J632" i="1"/>
  <c r="M632" i="1" s="1"/>
  <c r="J633" i="1"/>
  <c r="M633" i="1" s="1"/>
  <c r="J634" i="1"/>
  <c r="M634" i="1" s="1"/>
  <c r="J635" i="1"/>
  <c r="M635" i="1" s="1"/>
  <c r="J636" i="1"/>
  <c r="M636" i="1" s="1"/>
  <c r="J637" i="1"/>
  <c r="M637" i="1" s="1"/>
  <c r="J638" i="1"/>
  <c r="M638" i="1" s="1"/>
  <c r="J639" i="1"/>
  <c r="M639" i="1" s="1"/>
  <c r="J640" i="1"/>
  <c r="M640" i="1" s="1"/>
  <c r="J641" i="1"/>
  <c r="M641" i="1" s="1"/>
  <c r="J642" i="1"/>
  <c r="M642" i="1" s="1"/>
  <c r="J643" i="1"/>
  <c r="M643" i="1" s="1"/>
  <c r="J644" i="1"/>
  <c r="M644" i="1" s="1"/>
  <c r="J645" i="1"/>
  <c r="M645" i="1" s="1"/>
  <c r="J646" i="1"/>
  <c r="M646" i="1" s="1"/>
  <c r="J647" i="1"/>
  <c r="M647" i="1" s="1"/>
  <c r="J648" i="1"/>
  <c r="M648" i="1" s="1"/>
  <c r="J649" i="1"/>
  <c r="M649" i="1" s="1"/>
  <c r="J650" i="1"/>
  <c r="M650" i="1" s="1"/>
  <c r="J651" i="1"/>
  <c r="M651" i="1" s="1"/>
  <c r="J652" i="1"/>
  <c r="M652" i="1" s="1"/>
  <c r="J653" i="1"/>
  <c r="M653" i="1" s="1"/>
  <c r="J654" i="1"/>
  <c r="M654" i="1" s="1"/>
  <c r="J655" i="1"/>
  <c r="M655" i="1" s="1"/>
  <c r="J656" i="1"/>
  <c r="M656" i="1" s="1"/>
  <c r="J657" i="1"/>
  <c r="M657" i="1" s="1"/>
  <c r="J658" i="1"/>
  <c r="M658" i="1" s="1"/>
  <c r="J659" i="1"/>
  <c r="M659" i="1" s="1"/>
  <c r="J660" i="1"/>
  <c r="M660" i="1" s="1"/>
  <c r="J661" i="1"/>
  <c r="M661" i="1" s="1"/>
  <c r="J662" i="1"/>
  <c r="M662" i="1" s="1"/>
  <c r="J663" i="1"/>
  <c r="M663" i="1" s="1"/>
  <c r="J664" i="1"/>
  <c r="M664" i="1" s="1"/>
  <c r="J665" i="1"/>
  <c r="M665" i="1" s="1"/>
  <c r="J666" i="1"/>
  <c r="M666" i="1" s="1"/>
  <c r="J667" i="1"/>
  <c r="M667" i="1" s="1"/>
  <c r="J668" i="1"/>
  <c r="M668" i="1" s="1"/>
  <c r="J669" i="1"/>
  <c r="M669" i="1" s="1"/>
  <c r="J670" i="1"/>
  <c r="M670" i="1" s="1"/>
  <c r="J671" i="1"/>
  <c r="M671" i="1" s="1"/>
  <c r="J672" i="1"/>
  <c r="M672" i="1" s="1"/>
  <c r="J673" i="1"/>
  <c r="M673" i="1" s="1"/>
  <c r="J674" i="1"/>
  <c r="M674" i="1" s="1"/>
  <c r="J675" i="1"/>
  <c r="M675" i="1" s="1"/>
  <c r="J676" i="1"/>
  <c r="M676" i="1" s="1"/>
  <c r="J677" i="1"/>
  <c r="M677" i="1" s="1"/>
  <c r="J678" i="1"/>
  <c r="M678" i="1" s="1"/>
  <c r="J679" i="1"/>
  <c r="M679" i="1" s="1"/>
  <c r="J680" i="1"/>
  <c r="M680" i="1" s="1"/>
  <c r="J681" i="1"/>
  <c r="M681" i="1" s="1"/>
  <c r="J682" i="1"/>
  <c r="M682" i="1" s="1"/>
  <c r="J683" i="1"/>
  <c r="M683" i="1" s="1"/>
  <c r="J684" i="1"/>
  <c r="M684" i="1" s="1"/>
  <c r="J685" i="1"/>
  <c r="M685" i="1" s="1"/>
  <c r="J686" i="1"/>
  <c r="M686" i="1" s="1"/>
  <c r="J687" i="1"/>
  <c r="M687" i="1" s="1"/>
  <c r="J688" i="1"/>
  <c r="M688" i="1" s="1"/>
  <c r="J689" i="1"/>
  <c r="M689" i="1" s="1"/>
  <c r="J690" i="1"/>
  <c r="M690" i="1" s="1"/>
  <c r="J691" i="1"/>
  <c r="M691" i="1" s="1"/>
  <c r="J692" i="1"/>
  <c r="M692" i="1" s="1"/>
  <c r="J693" i="1"/>
  <c r="M693" i="1" s="1"/>
  <c r="J694" i="1"/>
  <c r="M694" i="1" s="1"/>
  <c r="J695" i="1"/>
  <c r="M695" i="1" s="1"/>
  <c r="J696" i="1"/>
  <c r="M696" i="1" s="1"/>
  <c r="J697" i="1"/>
  <c r="M697" i="1" s="1"/>
  <c r="J698" i="1"/>
  <c r="M698" i="1" s="1"/>
  <c r="J699" i="1"/>
  <c r="M699" i="1" s="1"/>
  <c r="J700" i="1"/>
  <c r="M700" i="1" s="1"/>
  <c r="J701" i="1"/>
  <c r="M701" i="1" s="1"/>
  <c r="J702" i="1"/>
  <c r="M702" i="1" s="1"/>
  <c r="J703" i="1"/>
  <c r="M703" i="1" s="1"/>
  <c r="J704" i="1"/>
  <c r="M704" i="1" s="1"/>
  <c r="J705" i="1"/>
  <c r="M705" i="1" s="1"/>
  <c r="J706" i="1"/>
  <c r="M706" i="1" s="1"/>
  <c r="J707" i="1"/>
  <c r="M707" i="1" s="1"/>
  <c r="J708" i="1"/>
  <c r="M708" i="1" s="1"/>
  <c r="J709" i="1"/>
  <c r="M709" i="1" s="1"/>
  <c r="J710" i="1"/>
  <c r="M710" i="1" s="1"/>
  <c r="J711" i="1"/>
  <c r="M711" i="1" s="1"/>
  <c r="J712" i="1"/>
  <c r="M712" i="1" s="1"/>
  <c r="J713" i="1"/>
  <c r="M713" i="1" s="1"/>
  <c r="J714" i="1"/>
  <c r="M714" i="1" s="1"/>
  <c r="J715" i="1"/>
  <c r="M715" i="1" s="1"/>
  <c r="J716" i="1"/>
  <c r="M716" i="1" s="1"/>
  <c r="J717" i="1"/>
  <c r="M717" i="1" s="1"/>
  <c r="J718" i="1"/>
  <c r="M718" i="1" s="1"/>
  <c r="J719" i="1"/>
  <c r="M719" i="1" s="1"/>
  <c r="J720" i="1"/>
  <c r="M720" i="1" s="1"/>
  <c r="J721" i="1"/>
  <c r="M721" i="1" s="1"/>
  <c r="J722" i="1"/>
  <c r="M722" i="1" s="1"/>
  <c r="J723" i="1"/>
  <c r="M723" i="1" s="1"/>
  <c r="J724" i="1"/>
  <c r="M724" i="1" s="1"/>
  <c r="J725" i="1"/>
  <c r="M725" i="1" s="1"/>
  <c r="J726" i="1"/>
  <c r="M726" i="1" s="1"/>
  <c r="J727" i="1"/>
  <c r="M727" i="1" s="1"/>
  <c r="J728" i="1"/>
  <c r="M728" i="1" s="1"/>
  <c r="J729" i="1"/>
  <c r="M729" i="1" s="1"/>
  <c r="J730" i="1"/>
  <c r="M730" i="1" s="1"/>
  <c r="J731" i="1"/>
  <c r="M731" i="1" s="1"/>
  <c r="J732" i="1"/>
  <c r="M732" i="1" s="1"/>
  <c r="J733" i="1"/>
  <c r="M733" i="1" s="1"/>
  <c r="J734" i="1"/>
  <c r="M734" i="1" s="1"/>
  <c r="J735" i="1"/>
  <c r="M735" i="1" s="1"/>
  <c r="J736" i="1"/>
  <c r="M736" i="1" s="1"/>
  <c r="J737" i="1"/>
  <c r="M737" i="1" s="1"/>
  <c r="J738" i="1"/>
  <c r="M738" i="1" s="1"/>
  <c r="J739" i="1"/>
  <c r="M739" i="1" s="1"/>
  <c r="J740" i="1"/>
  <c r="M740" i="1" s="1"/>
  <c r="J741" i="1"/>
  <c r="M741" i="1" s="1"/>
  <c r="J742" i="1"/>
  <c r="M742" i="1" s="1"/>
  <c r="J743" i="1"/>
  <c r="M743" i="1" s="1"/>
  <c r="J744" i="1"/>
  <c r="M744" i="1" s="1"/>
  <c r="J745" i="1"/>
  <c r="M745" i="1" s="1"/>
  <c r="J746" i="1"/>
  <c r="M746" i="1" s="1"/>
  <c r="J747" i="1"/>
  <c r="M747" i="1" s="1"/>
  <c r="J748" i="1"/>
  <c r="M748" i="1" s="1"/>
  <c r="J749" i="1"/>
  <c r="M749" i="1" s="1"/>
  <c r="J750" i="1"/>
  <c r="M750" i="1" s="1"/>
  <c r="J751" i="1"/>
  <c r="M751" i="1" s="1"/>
  <c r="J752" i="1"/>
  <c r="M752" i="1" s="1"/>
  <c r="J753" i="1"/>
  <c r="M753" i="1" s="1"/>
  <c r="J754" i="1"/>
  <c r="M754" i="1" s="1"/>
  <c r="J755" i="1"/>
  <c r="M755" i="1" s="1"/>
  <c r="J756" i="1"/>
  <c r="M756" i="1" s="1"/>
  <c r="J757" i="1"/>
  <c r="M757" i="1" s="1"/>
  <c r="J758" i="1"/>
  <c r="M758" i="1" s="1"/>
  <c r="J759" i="1"/>
  <c r="M759" i="1" s="1"/>
  <c r="J760" i="1"/>
  <c r="M760" i="1" s="1"/>
  <c r="J761" i="1"/>
  <c r="M761" i="1" s="1"/>
  <c r="J762" i="1"/>
  <c r="M762" i="1" s="1"/>
  <c r="J763" i="1"/>
  <c r="M763" i="1" s="1"/>
  <c r="J764" i="1"/>
  <c r="M764" i="1" s="1"/>
  <c r="J765" i="1"/>
  <c r="M765" i="1" s="1"/>
  <c r="J766" i="1"/>
  <c r="M766" i="1" s="1"/>
  <c r="J767" i="1"/>
  <c r="M767" i="1" s="1"/>
  <c r="J768" i="1"/>
  <c r="M768" i="1" s="1"/>
  <c r="J769" i="1"/>
  <c r="M769" i="1" s="1"/>
  <c r="J770" i="1"/>
  <c r="M770" i="1" s="1"/>
  <c r="J771" i="1"/>
  <c r="M771" i="1" s="1"/>
  <c r="J772" i="1"/>
  <c r="M772" i="1" s="1"/>
  <c r="J773" i="1"/>
  <c r="M773" i="1" s="1"/>
  <c r="J774" i="1"/>
  <c r="M774" i="1" s="1"/>
  <c r="J775" i="1"/>
  <c r="M775" i="1" s="1"/>
  <c r="J776" i="1"/>
  <c r="M776" i="1" s="1"/>
  <c r="J777" i="1"/>
  <c r="M777" i="1" s="1"/>
  <c r="J778" i="1"/>
  <c r="M778" i="1" s="1"/>
  <c r="J779" i="1"/>
  <c r="M779" i="1" s="1"/>
  <c r="J780" i="1"/>
  <c r="M780" i="1" s="1"/>
  <c r="J781" i="1"/>
  <c r="M781" i="1" s="1"/>
  <c r="J782" i="1"/>
  <c r="M782" i="1" s="1"/>
  <c r="J783" i="1"/>
  <c r="M783" i="1" s="1"/>
  <c r="J784" i="1"/>
  <c r="M784" i="1" s="1"/>
  <c r="J785" i="1"/>
  <c r="M785" i="1" s="1"/>
  <c r="J786" i="1"/>
  <c r="M786" i="1" s="1"/>
  <c r="J787" i="1"/>
  <c r="M787" i="1" s="1"/>
  <c r="J788" i="1"/>
  <c r="M788" i="1" s="1"/>
  <c r="J789" i="1"/>
  <c r="M789" i="1" s="1"/>
  <c r="J790" i="1"/>
  <c r="M790" i="1" s="1"/>
  <c r="J791" i="1"/>
  <c r="M791" i="1" s="1"/>
  <c r="J792" i="1"/>
  <c r="M792" i="1" s="1"/>
  <c r="J793" i="1"/>
  <c r="M793" i="1" s="1"/>
  <c r="J794" i="1"/>
  <c r="M794" i="1" s="1"/>
  <c r="J795" i="1"/>
  <c r="M795" i="1" s="1"/>
  <c r="J796" i="1"/>
  <c r="M796" i="1" s="1"/>
  <c r="J797" i="1"/>
  <c r="M797" i="1" s="1"/>
  <c r="J798" i="1"/>
  <c r="M798" i="1" s="1"/>
  <c r="J799" i="1"/>
  <c r="M799" i="1" s="1"/>
  <c r="J800" i="1"/>
  <c r="M800" i="1" s="1"/>
  <c r="J801" i="1"/>
  <c r="M801" i="1" s="1"/>
  <c r="J802" i="1"/>
  <c r="M802" i="1" s="1"/>
  <c r="J803" i="1"/>
  <c r="M803" i="1" s="1"/>
  <c r="J804" i="1"/>
  <c r="M804" i="1" s="1"/>
  <c r="J805" i="1"/>
  <c r="M805" i="1" s="1"/>
  <c r="J806" i="1"/>
  <c r="M806" i="1" s="1"/>
  <c r="J807" i="1"/>
  <c r="M807" i="1" s="1"/>
  <c r="J808" i="1"/>
  <c r="M808" i="1" s="1"/>
  <c r="J809" i="1"/>
  <c r="M809" i="1" s="1"/>
  <c r="J810" i="1"/>
  <c r="M810" i="1" s="1"/>
  <c r="J811" i="1"/>
  <c r="M811" i="1" s="1"/>
  <c r="J812" i="1"/>
  <c r="M812" i="1" s="1"/>
  <c r="J813" i="1"/>
  <c r="M813" i="1" s="1"/>
  <c r="J814" i="1"/>
  <c r="M814" i="1" s="1"/>
  <c r="J815" i="1"/>
  <c r="M815" i="1" s="1"/>
  <c r="J816" i="1"/>
  <c r="M816" i="1" s="1"/>
  <c r="J817" i="1"/>
  <c r="M817" i="1" s="1"/>
  <c r="J818" i="1"/>
  <c r="M818" i="1" s="1"/>
  <c r="J819" i="1"/>
  <c r="M819" i="1" s="1"/>
  <c r="J820" i="1"/>
  <c r="M820" i="1" s="1"/>
  <c r="J821" i="1"/>
  <c r="M821" i="1" s="1"/>
  <c r="J822" i="1"/>
  <c r="M822" i="1" s="1"/>
  <c r="J823" i="1"/>
  <c r="M823" i="1" s="1"/>
  <c r="J824" i="1"/>
  <c r="M824" i="1" s="1"/>
  <c r="J825" i="1"/>
  <c r="M825" i="1" s="1"/>
  <c r="J826" i="1"/>
  <c r="M826" i="1" s="1"/>
  <c r="J827" i="1"/>
  <c r="M827" i="1" s="1"/>
  <c r="J828" i="1"/>
  <c r="M828" i="1" s="1"/>
  <c r="J829" i="1"/>
  <c r="M829" i="1" s="1"/>
  <c r="J830" i="1"/>
  <c r="M830" i="1" s="1"/>
  <c r="J831" i="1"/>
  <c r="M831" i="1" s="1"/>
  <c r="J832" i="1"/>
  <c r="M832" i="1" s="1"/>
  <c r="J833" i="1"/>
  <c r="M833" i="1" s="1"/>
  <c r="J834" i="1"/>
  <c r="M834" i="1" s="1"/>
  <c r="J835" i="1"/>
  <c r="M835" i="1" s="1"/>
  <c r="J836" i="1"/>
  <c r="M836" i="1" s="1"/>
  <c r="J837" i="1"/>
  <c r="M837" i="1" s="1"/>
  <c r="J838" i="1"/>
  <c r="M838" i="1" s="1"/>
  <c r="J839" i="1"/>
  <c r="M839" i="1" s="1"/>
  <c r="J840" i="1"/>
  <c r="M840" i="1" s="1"/>
  <c r="J841" i="1"/>
  <c r="M841" i="1" s="1"/>
  <c r="J842" i="1"/>
  <c r="M842" i="1" s="1"/>
  <c r="J843" i="1"/>
  <c r="M843" i="1" s="1"/>
  <c r="J844" i="1"/>
  <c r="M844" i="1" s="1"/>
  <c r="J845" i="1"/>
  <c r="M845" i="1" s="1"/>
  <c r="J846" i="1"/>
  <c r="M846" i="1" s="1"/>
  <c r="J847" i="1"/>
  <c r="M847" i="1" s="1"/>
  <c r="J848" i="1"/>
  <c r="M848" i="1" s="1"/>
  <c r="J849" i="1"/>
  <c r="M849" i="1" s="1"/>
  <c r="J850" i="1"/>
  <c r="M850" i="1" s="1"/>
  <c r="J851" i="1"/>
  <c r="M851" i="1" s="1"/>
  <c r="J852" i="1"/>
  <c r="M852" i="1" s="1"/>
  <c r="J853" i="1"/>
  <c r="M853" i="1" s="1"/>
  <c r="J854" i="1"/>
  <c r="M854" i="1" s="1"/>
  <c r="J855" i="1"/>
  <c r="M855" i="1" s="1"/>
  <c r="J856" i="1"/>
  <c r="M856" i="1" s="1"/>
  <c r="J857" i="1"/>
  <c r="M857" i="1" s="1"/>
  <c r="J858" i="1"/>
  <c r="M858" i="1" s="1"/>
  <c r="J859" i="1"/>
  <c r="M859" i="1" s="1"/>
  <c r="J860" i="1"/>
  <c r="M860" i="1" s="1"/>
  <c r="J861" i="1"/>
  <c r="M861" i="1" s="1"/>
  <c r="J862" i="1"/>
  <c r="M862" i="1" s="1"/>
  <c r="J863" i="1"/>
  <c r="M863" i="1" s="1"/>
  <c r="J864" i="1"/>
  <c r="M864" i="1" s="1"/>
  <c r="J865" i="1"/>
  <c r="M865" i="1" s="1"/>
  <c r="J866" i="1"/>
  <c r="M866" i="1" s="1"/>
  <c r="J867" i="1"/>
  <c r="M867" i="1" s="1"/>
  <c r="J868" i="1"/>
  <c r="M868" i="1" s="1"/>
  <c r="J869" i="1"/>
  <c r="M869" i="1" s="1"/>
  <c r="J870" i="1"/>
  <c r="M870" i="1" s="1"/>
  <c r="J871" i="1"/>
  <c r="M871" i="1" s="1"/>
  <c r="J872" i="1"/>
  <c r="M872" i="1" s="1"/>
  <c r="J873" i="1"/>
  <c r="M873" i="1" s="1"/>
  <c r="J874" i="1"/>
  <c r="M874" i="1" s="1"/>
  <c r="J875" i="1"/>
  <c r="M875" i="1" s="1"/>
  <c r="J876" i="1"/>
  <c r="M876" i="1" s="1"/>
  <c r="J877" i="1"/>
  <c r="M877" i="1" s="1"/>
  <c r="J878" i="1"/>
  <c r="M878" i="1" s="1"/>
  <c r="J879" i="1"/>
  <c r="M879" i="1" s="1"/>
  <c r="J880" i="1"/>
  <c r="M880" i="1" s="1"/>
  <c r="J881" i="1"/>
  <c r="M881" i="1" s="1"/>
  <c r="J882" i="1"/>
  <c r="M882" i="1" s="1"/>
  <c r="J883" i="1"/>
  <c r="M883" i="1" s="1"/>
  <c r="J884" i="1"/>
  <c r="M884" i="1" s="1"/>
  <c r="J885" i="1"/>
  <c r="M885" i="1" s="1"/>
  <c r="J886" i="1"/>
  <c r="M886" i="1" s="1"/>
  <c r="J887" i="1"/>
  <c r="M887" i="1" s="1"/>
  <c r="J888" i="1"/>
  <c r="M888" i="1" s="1"/>
  <c r="J889" i="1"/>
  <c r="M889" i="1" s="1"/>
  <c r="J890" i="1"/>
  <c r="M890" i="1" s="1"/>
  <c r="J891" i="1"/>
  <c r="M891" i="1" s="1"/>
  <c r="J892" i="1"/>
  <c r="M892" i="1" s="1"/>
  <c r="J893" i="1"/>
  <c r="M893" i="1" s="1"/>
  <c r="J894" i="1"/>
  <c r="M894" i="1" s="1"/>
  <c r="J895" i="1"/>
  <c r="M895" i="1" s="1"/>
  <c r="J896" i="1"/>
  <c r="M896" i="1" s="1"/>
  <c r="J897" i="1"/>
  <c r="M897" i="1" s="1"/>
  <c r="J898" i="1"/>
  <c r="M898" i="1" s="1"/>
  <c r="J899" i="1"/>
  <c r="M899" i="1" s="1"/>
  <c r="J900" i="1"/>
  <c r="M900" i="1" s="1"/>
  <c r="J901" i="1"/>
  <c r="M901" i="1" s="1"/>
  <c r="J902" i="1"/>
  <c r="M902" i="1" s="1"/>
  <c r="J903" i="1"/>
  <c r="M903" i="1" s="1"/>
  <c r="J904" i="1"/>
  <c r="M904" i="1" s="1"/>
  <c r="J905" i="1"/>
  <c r="M905" i="1" s="1"/>
  <c r="J906" i="1"/>
  <c r="M906" i="1" s="1"/>
  <c r="J907" i="1"/>
  <c r="M907" i="1" s="1"/>
  <c r="J908" i="1"/>
  <c r="M908" i="1" s="1"/>
  <c r="J909" i="1"/>
  <c r="M909" i="1" s="1"/>
  <c r="J910" i="1"/>
  <c r="M910" i="1" s="1"/>
  <c r="J911" i="1"/>
  <c r="M911" i="1" s="1"/>
  <c r="J912" i="1"/>
  <c r="M912" i="1" s="1"/>
  <c r="J913" i="1"/>
  <c r="M913" i="1" s="1"/>
  <c r="J914" i="1"/>
  <c r="M914" i="1" s="1"/>
  <c r="J915" i="1"/>
  <c r="M915" i="1" s="1"/>
  <c r="J916" i="1"/>
  <c r="M916" i="1" s="1"/>
  <c r="J917" i="1"/>
  <c r="M917" i="1" s="1"/>
  <c r="J918" i="1"/>
  <c r="M918" i="1" s="1"/>
  <c r="J919" i="1"/>
  <c r="M919" i="1" s="1"/>
  <c r="J920" i="1"/>
  <c r="M920" i="1" s="1"/>
  <c r="J921" i="1"/>
  <c r="M921" i="1" s="1"/>
  <c r="J922" i="1"/>
  <c r="M922" i="1" s="1"/>
  <c r="J923" i="1"/>
  <c r="M923" i="1" s="1"/>
  <c r="J924" i="1"/>
  <c r="M924" i="1" s="1"/>
  <c r="J925" i="1"/>
  <c r="M925" i="1" s="1"/>
  <c r="J926" i="1"/>
  <c r="M926" i="1" s="1"/>
  <c r="J927" i="1"/>
  <c r="M927" i="1" s="1"/>
  <c r="J928" i="1"/>
  <c r="M928" i="1" s="1"/>
  <c r="J929" i="1"/>
  <c r="M929" i="1" s="1"/>
  <c r="J930" i="1"/>
  <c r="M930" i="1" s="1"/>
  <c r="J931" i="1"/>
  <c r="M931" i="1" s="1"/>
  <c r="J932" i="1"/>
  <c r="M932" i="1" s="1"/>
  <c r="J933" i="1"/>
  <c r="M933" i="1" s="1"/>
  <c r="J934" i="1"/>
  <c r="M934" i="1" s="1"/>
  <c r="J935" i="1"/>
  <c r="M935" i="1" s="1"/>
  <c r="J936" i="1"/>
  <c r="M936" i="1" s="1"/>
  <c r="J937" i="1"/>
  <c r="M937" i="1" s="1"/>
  <c r="J938" i="1"/>
  <c r="M938" i="1" s="1"/>
  <c r="J939" i="1"/>
  <c r="M939" i="1" s="1"/>
  <c r="J940" i="1"/>
  <c r="M940" i="1" s="1"/>
  <c r="J941" i="1"/>
  <c r="M941" i="1" s="1"/>
  <c r="J942" i="1"/>
  <c r="M942" i="1" s="1"/>
  <c r="J943" i="1"/>
  <c r="M943" i="1" s="1"/>
  <c r="J944" i="1"/>
  <c r="M944" i="1" s="1"/>
  <c r="J945" i="1"/>
  <c r="M945" i="1" s="1"/>
  <c r="J946" i="1"/>
  <c r="M946" i="1" s="1"/>
  <c r="J947" i="1"/>
  <c r="M947" i="1" s="1"/>
  <c r="J948" i="1"/>
  <c r="M948" i="1" s="1"/>
  <c r="J949" i="1"/>
  <c r="M949" i="1" s="1"/>
  <c r="J950" i="1"/>
  <c r="M950" i="1" s="1"/>
  <c r="J951" i="1"/>
  <c r="M951" i="1" s="1"/>
  <c r="J952" i="1"/>
  <c r="M952" i="1" s="1"/>
  <c r="J953" i="1"/>
  <c r="M953" i="1" s="1"/>
  <c r="J954" i="1"/>
  <c r="M954" i="1" s="1"/>
  <c r="J955" i="1"/>
  <c r="M955" i="1" s="1"/>
  <c r="J956" i="1"/>
  <c r="M956" i="1" s="1"/>
  <c r="J957" i="1"/>
  <c r="M957" i="1" s="1"/>
  <c r="J958" i="1"/>
  <c r="M958" i="1" s="1"/>
  <c r="J959" i="1"/>
  <c r="M959" i="1" s="1"/>
  <c r="J960" i="1"/>
  <c r="M960" i="1" s="1"/>
  <c r="J961" i="1"/>
  <c r="M961" i="1" s="1"/>
  <c r="J962" i="1"/>
  <c r="M962" i="1" s="1"/>
  <c r="J963" i="1"/>
  <c r="M963" i="1" s="1"/>
  <c r="J964" i="1"/>
  <c r="M964" i="1" s="1"/>
  <c r="J965" i="1"/>
  <c r="M965" i="1" s="1"/>
  <c r="J966" i="1"/>
  <c r="M966" i="1" s="1"/>
  <c r="J967" i="1"/>
  <c r="M967" i="1" s="1"/>
  <c r="J968" i="1"/>
  <c r="M968" i="1" s="1"/>
  <c r="J969" i="1"/>
  <c r="M969" i="1" s="1"/>
  <c r="J970" i="1"/>
  <c r="M970" i="1" s="1"/>
  <c r="J971" i="1"/>
  <c r="M971" i="1" s="1"/>
  <c r="J972" i="1"/>
  <c r="M972" i="1" s="1"/>
  <c r="J973" i="1"/>
  <c r="M973" i="1" s="1"/>
  <c r="J974" i="1"/>
  <c r="M974" i="1" s="1"/>
  <c r="J975" i="1"/>
  <c r="M975" i="1" s="1"/>
  <c r="J976" i="1"/>
  <c r="M976" i="1" s="1"/>
  <c r="J977" i="1"/>
  <c r="M977" i="1" s="1"/>
  <c r="J978" i="1"/>
  <c r="M978" i="1" s="1"/>
  <c r="J979" i="1"/>
  <c r="M979" i="1" s="1"/>
  <c r="J980" i="1"/>
  <c r="M980" i="1" s="1"/>
  <c r="J981" i="1"/>
  <c r="M981" i="1" s="1"/>
  <c r="J982" i="1"/>
  <c r="M982" i="1" s="1"/>
  <c r="J983" i="1"/>
  <c r="M983" i="1" s="1"/>
  <c r="J984" i="1"/>
  <c r="M984" i="1" s="1"/>
  <c r="J985" i="1"/>
  <c r="M985" i="1" s="1"/>
  <c r="J986" i="1"/>
  <c r="M986" i="1" s="1"/>
  <c r="J987" i="1"/>
  <c r="M987" i="1" s="1"/>
  <c r="J988" i="1"/>
  <c r="M988" i="1" s="1"/>
  <c r="J989" i="1"/>
  <c r="M989" i="1" s="1"/>
  <c r="J990" i="1"/>
  <c r="M990" i="1" s="1"/>
  <c r="J991" i="1"/>
  <c r="M991" i="1" s="1"/>
  <c r="J992" i="1"/>
  <c r="M992" i="1" s="1"/>
  <c r="J993" i="1"/>
  <c r="M993" i="1" s="1"/>
  <c r="J994" i="1"/>
  <c r="M994" i="1" s="1"/>
  <c r="J995" i="1"/>
  <c r="M995" i="1" s="1"/>
  <c r="J996" i="1"/>
  <c r="M996" i="1" s="1"/>
  <c r="J997" i="1"/>
  <c r="M997" i="1" s="1"/>
  <c r="J998" i="1"/>
  <c r="M998" i="1" s="1"/>
  <c r="J999" i="1"/>
  <c r="M999" i="1" s="1"/>
  <c r="J1000" i="1"/>
  <c r="M1000" i="1" s="1"/>
  <c r="J1001" i="1"/>
  <c r="M1001" i="1" s="1"/>
  <c r="J1002" i="1"/>
  <c r="M1002" i="1" s="1"/>
  <c r="J1003" i="1"/>
  <c r="M1003" i="1" s="1"/>
  <c r="J1004" i="1"/>
  <c r="M1004" i="1" s="1"/>
  <c r="J1005" i="1"/>
  <c r="M1005" i="1" s="1"/>
  <c r="J1006" i="1"/>
  <c r="M1006" i="1" s="1"/>
  <c r="J1007" i="1"/>
  <c r="M1007" i="1" s="1"/>
  <c r="J1008" i="1"/>
  <c r="M1008" i="1" s="1"/>
  <c r="J1009" i="1"/>
  <c r="M1009" i="1" s="1"/>
  <c r="J1010" i="1"/>
  <c r="M1010" i="1" s="1"/>
  <c r="J1011" i="1"/>
  <c r="M1011" i="1" s="1"/>
  <c r="J1012" i="1"/>
  <c r="M1012" i="1" s="1"/>
  <c r="J1013" i="1"/>
  <c r="M1013" i="1" s="1"/>
  <c r="J1014" i="1"/>
  <c r="M1014" i="1" s="1"/>
  <c r="J1015" i="1"/>
  <c r="M1015" i="1" s="1"/>
  <c r="J1016" i="1"/>
  <c r="M1016" i="1" s="1"/>
  <c r="J1017" i="1"/>
  <c r="M1017" i="1" s="1"/>
  <c r="J1018" i="1"/>
  <c r="M1018" i="1" s="1"/>
  <c r="J1019" i="1"/>
  <c r="M1019" i="1" s="1"/>
  <c r="J1020" i="1"/>
  <c r="M1020" i="1" s="1"/>
  <c r="J1021" i="1"/>
  <c r="M1021" i="1" s="1"/>
  <c r="J1022" i="1"/>
  <c r="M1022" i="1" s="1"/>
  <c r="J1023" i="1"/>
  <c r="M1023" i="1" s="1"/>
  <c r="J1024" i="1"/>
  <c r="M1024" i="1" s="1"/>
  <c r="J1025" i="1"/>
  <c r="M1025" i="1" s="1"/>
  <c r="J1026" i="1"/>
  <c r="M1026" i="1" s="1"/>
  <c r="J1027" i="1"/>
  <c r="M1027" i="1" s="1"/>
  <c r="J1028" i="1"/>
  <c r="M1028" i="1" s="1"/>
  <c r="J1029" i="1"/>
  <c r="M1029" i="1" s="1"/>
  <c r="J1030" i="1"/>
  <c r="M1030" i="1" s="1"/>
  <c r="J1031" i="1"/>
  <c r="M1031" i="1" s="1"/>
  <c r="J1032" i="1"/>
  <c r="M1032" i="1" s="1"/>
  <c r="J1033" i="1"/>
  <c r="M1033" i="1" s="1"/>
  <c r="J1034" i="1"/>
  <c r="M1034" i="1" s="1"/>
  <c r="J1035" i="1"/>
  <c r="M1035" i="1" s="1"/>
  <c r="J1036" i="1"/>
  <c r="M1036" i="1" s="1"/>
  <c r="J1037" i="1"/>
  <c r="M1037" i="1" s="1"/>
  <c r="J1038" i="1"/>
  <c r="M1038" i="1" s="1"/>
  <c r="J1039" i="1"/>
  <c r="M1039" i="1" s="1"/>
  <c r="J1040" i="1"/>
  <c r="M1040" i="1" s="1"/>
  <c r="J1041" i="1"/>
  <c r="M1041" i="1" s="1"/>
  <c r="J1042" i="1"/>
  <c r="M1042" i="1" s="1"/>
  <c r="J1043" i="1"/>
  <c r="M1043" i="1" s="1"/>
  <c r="J1044" i="1"/>
  <c r="M1044" i="1" s="1"/>
  <c r="J1045" i="1"/>
  <c r="M1045" i="1" s="1"/>
  <c r="J1046" i="1"/>
  <c r="M1046" i="1" s="1"/>
  <c r="J1047" i="1"/>
  <c r="M1047" i="1" s="1"/>
  <c r="J1048" i="1"/>
  <c r="M1048" i="1" s="1"/>
  <c r="J1049" i="1"/>
  <c r="M1049" i="1" s="1"/>
  <c r="J1050" i="1"/>
  <c r="M1050" i="1" s="1"/>
  <c r="J1051" i="1"/>
  <c r="M1051" i="1" s="1"/>
  <c r="J1052" i="1"/>
  <c r="M1052" i="1" s="1"/>
  <c r="J1053" i="1"/>
  <c r="M1053" i="1" s="1"/>
  <c r="J1054" i="1"/>
  <c r="M1054" i="1" s="1"/>
  <c r="J1055" i="1"/>
  <c r="M1055" i="1" s="1"/>
  <c r="J1056" i="1"/>
  <c r="M1056" i="1" s="1"/>
  <c r="J1057" i="1"/>
  <c r="M1057" i="1" s="1"/>
  <c r="J1058" i="1"/>
  <c r="M1058" i="1" s="1"/>
  <c r="J1059" i="1"/>
  <c r="M1059" i="1" s="1"/>
  <c r="J1060" i="1"/>
  <c r="M1060" i="1" s="1"/>
  <c r="J1061" i="1"/>
  <c r="M1061" i="1" s="1"/>
  <c r="J1062" i="1"/>
  <c r="M1062" i="1" s="1"/>
  <c r="J1063" i="1"/>
  <c r="M1063" i="1" s="1"/>
  <c r="J1064" i="1"/>
  <c r="M1064" i="1" s="1"/>
  <c r="J1065" i="1"/>
  <c r="M1065" i="1" s="1"/>
  <c r="J1066" i="1"/>
  <c r="M1066" i="1" s="1"/>
  <c r="J1067" i="1"/>
  <c r="M1067" i="1" s="1"/>
  <c r="J1068" i="1"/>
  <c r="M1068" i="1" s="1"/>
  <c r="J1069" i="1"/>
  <c r="M1069" i="1" s="1"/>
  <c r="J1070" i="1"/>
  <c r="M1070" i="1" s="1"/>
  <c r="J1071" i="1"/>
  <c r="M1071" i="1" s="1"/>
  <c r="J1072" i="1"/>
  <c r="M1072" i="1" s="1"/>
  <c r="J1073" i="1"/>
  <c r="M1073" i="1" s="1"/>
  <c r="J1074" i="1"/>
  <c r="M1074" i="1" s="1"/>
  <c r="J1075" i="1"/>
  <c r="M1075" i="1" s="1"/>
  <c r="J1076" i="1"/>
  <c r="M1076" i="1" s="1"/>
  <c r="J1077" i="1"/>
  <c r="M1077" i="1" s="1"/>
  <c r="J1078" i="1"/>
  <c r="M1078" i="1" s="1"/>
  <c r="J1079" i="1"/>
  <c r="M1079" i="1" s="1"/>
  <c r="J1080" i="1"/>
  <c r="M1080" i="1" s="1"/>
  <c r="J1081" i="1"/>
  <c r="M1081" i="1" s="1"/>
  <c r="J1082" i="1"/>
  <c r="M1082" i="1" s="1"/>
  <c r="J1083" i="1"/>
  <c r="M1083" i="1" s="1"/>
  <c r="J1084" i="1"/>
  <c r="M1084" i="1" s="1"/>
  <c r="J1085" i="1"/>
  <c r="M1085" i="1" s="1"/>
  <c r="J1086" i="1"/>
  <c r="M1086" i="1" s="1"/>
  <c r="J1087" i="1"/>
  <c r="M1087" i="1" s="1"/>
  <c r="J1088" i="1"/>
  <c r="M1088" i="1" s="1"/>
  <c r="J1089" i="1"/>
  <c r="M1089" i="1" s="1"/>
  <c r="J1090" i="1"/>
  <c r="M1090" i="1" s="1"/>
  <c r="J1091" i="1"/>
  <c r="M1091" i="1" s="1"/>
  <c r="J1092" i="1"/>
  <c r="M1092" i="1" s="1"/>
  <c r="J1093" i="1"/>
  <c r="M1093" i="1" s="1"/>
  <c r="J1094" i="1"/>
  <c r="M1094" i="1" s="1"/>
  <c r="J1095" i="1"/>
  <c r="M1095" i="1" s="1"/>
  <c r="J1096" i="1"/>
  <c r="M1096" i="1" s="1"/>
  <c r="J1097" i="1"/>
  <c r="M1097" i="1" s="1"/>
  <c r="J1098" i="1"/>
  <c r="M1098" i="1" s="1"/>
  <c r="J1099" i="1"/>
  <c r="M1099" i="1" s="1"/>
  <c r="J1100" i="1"/>
  <c r="M1100" i="1" s="1"/>
  <c r="J1101" i="1"/>
  <c r="M1101" i="1" s="1"/>
  <c r="J1102" i="1"/>
  <c r="M1102" i="1" s="1"/>
  <c r="J1103" i="1"/>
  <c r="M1103" i="1" s="1"/>
  <c r="J1104" i="1"/>
  <c r="M1104" i="1" s="1"/>
  <c r="J1105" i="1"/>
  <c r="M1105" i="1" s="1"/>
  <c r="J1106" i="1"/>
  <c r="M1106" i="1" s="1"/>
  <c r="J1107" i="1"/>
  <c r="M1107" i="1" s="1"/>
  <c r="J1108" i="1"/>
  <c r="M1108" i="1" s="1"/>
  <c r="J1109" i="1"/>
  <c r="M1109" i="1" s="1"/>
  <c r="J1110" i="1"/>
  <c r="M1110" i="1" s="1"/>
  <c r="J1111" i="1"/>
  <c r="M1111" i="1" s="1"/>
  <c r="J1112" i="1"/>
  <c r="M1112" i="1" s="1"/>
  <c r="J1113" i="1"/>
  <c r="M1113" i="1" s="1"/>
  <c r="J1114" i="1"/>
  <c r="M1114" i="1" s="1"/>
  <c r="J1115" i="1"/>
  <c r="M1115" i="1" s="1"/>
  <c r="J1116" i="1"/>
  <c r="M1116" i="1" s="1"/>
  <c r="J1117" i="1"/>
  <c r="M1117" i="1" s="1"/>
  <c r="J1118" i="1"/>
  <c r="M1118" i="1" s="1"/>
  <c r="J1119" i="1"/>
  <c r="M1119" i="1" s="1"/>
  <c r="J1120" i="1"/>
  <c r="M1120" i="1" s="1"/>
  <c r="J1121" i="1"/>
  <c r="M1121" i="1" s="1"/>
  <c r="J1122" i="1"/>
  <c r="M1122" i="1" s="1"/>
  <c r="J1123" i="1"/>
  <c r="M1123" i="1" s="1"/>
  <c r="J1124" i="1"/>
  <c r="M1124" i="1" s="1"/>
  <c r="J1125" i="1"/>
  <c r="M1125" i="1" s="1"/>
  <c r="J1126" i="1"/>
  <c r="M1126" i="1" s="1"/>
  <c r="J1127" i="1"/>
  <c r="M1127" i="1" s="1"/>
  <c r="J1128" i="1"/>
  <c r="M1128" i="1" s="1"/>
  <c r="J1129" i="1"/>
  <c r="M1129" i="1" s="1"/>
  <c r="J1130" i="1"/>
  <c r="M1130" i="1" s="1"/>
  <c r="J1131" i="1"/>
  <c r="M1131" i="1" s="1"/>
  <c r="J1132" i="1"/>
  <c r="M1132" i="1" s="1"/>
  <c r="J1133" i="1"/>
  <c r="M1133" i="1" s="1"/>
  <c r="J1134" i="1"/>
  <c r="M1134" i="1" s="1"/>
  <c r="J1135" i="1"/>
  <c r="M1135" i="1" s="1"/>
  <c r="J1136" i="1"/>
  <c r="M1136" i="1" s="1"/>
  <c r="J1137" i="1"/>
  <c r="M1137" i="1" s="1"/>
  <c r="J1138" i="1"/>
  <c r="M1138" i="1" s="1"/>
  <c r="J1139" i="1"/>
  <c r="M1139" i="1" s="1"/>
  <c r="J1140" i="1"/>
  <c r="M1140" i="1" s="1"/>
  <c r="J1141" i="1"/>
  <c r="M1141" i="1" s="1"/>
  <c r="J1142" i="1"/>
  <c r="M1142" i="1" s="1"/>
  <c r="J1143" i="1"/>
  <c r="M1143" i="1" s="1"/>
  <c r="J1144" i="1"/>
  <c r="M1144" i="1" s="1"/>
  <c r="J1145" i="1"/>
  <c r="M1145" i="1" s="1"/>
  <c r="J1146" i="1"/>
  <c r="M1146" i="1" s="1"/>
  <c r="J1147" i="1"/>
  <c r="M1147" i="1" s="1"/>
  <c r="J1148" i="1"/>
  <c r="M1148" i="1" s="1"/>
  <c r="J1149" i="1"/>
  <c r="M1149" i="1" s="1"/>
  <c r="J1150" i="1"/>
  <c r="M1150" i="1" s="1"/>
  <c r="J1151" i="1"/>
  <c r="M1151" i="1" s="1"/>
  <c r="J1152" i="1"/>
  <c r="M1152" i="1" s="1"/>
  <c r="J1153" i="1"/>
  <c r="M1153" i="1" s="1"/>
  <c r="J1154" i="1"/>
  <c r="M1154" i="1" s="1"/>
  <c r="J1155" i="1"/>
  <c r="M1155" i="1" s="1"/>
  <c r="J1156" i="1"/>
  <c r="M1156" i="1" s="1"/>
  <c r="J1157" i="1"/>
  <c r="M1157" i="1" s="1"/>
  <c r="J1158" i="1"/>
  <c r="M1158" i="1" s="1"/>
  <c r="J1159" i="1"/>
  <c r="M1159" i="1" s="1"/>
  <c r="J1160" i="1"/>
  <c r="M1160" i="1" s="1"/>
  <c r="J1161" i="1"/>
  <c r="M1161" i="1" s="1"/>
  <c r="J1162" i="1"/>
  <c r="M1162" i="1" s="1"/>
  <c r="J1163" i="1"/>
  <c r="M1163" i="1" s="1"/>
  <c r="J1164" i="1"/>
  <c r="M1164" i="1" s="1"/>
  <c r="J1165" i="1"/>
  <c r="M1165" i="1" s="1"/>
  <c r="J1166" i="1"/>
  <c r="M1166" i="1" s="1"/>
  <c r="J1167" i="1"/>
  <c r="M1167" i="1" s="1"/>
  <c r="J1168" i="1"/>
  <c r="M1168" i="1" s="1"/>
  <c r="J1169" i="1"/>
  <c r="M1169" i="1" s="1"/>
  <c r="J1170" i="1"/>
  <c r="M1170" i="1" s="1"/>
  <c r="J1171" i="1"/>
  <c r="M1171" i="1" s="1"/>
  <c r="J1172" i="1"/>
  <c r="M1172" i="1" s="1"/>
  <c r="J1173" i="1"/>
  <c r="M1173" i="1" s="1"/>
  <c r="J1174" i="1"/>
  <c r="M1174" i="1" s="1"/>
  <c r="J1175" i="1"/>
  <c r="M1175" i="1" s="1"/>
  <c r="J1176" i="1"/>
  <c r="M1176" i="1" s="1"/>
  <c r="J1177" i="1"/>
  <c r="M1177" i="1" s="1"/>
  <c r="J1178" i="1"/>
  <c r="M1178" i="1" s="1"/>
  <c r="J1179" i="1"/>
  <c r="M1179" i="1" s="1"/>
  <c r="J1180" i="1"/>
  <c r="M1180" i="1" s="1"/>
  <c r="J1181" i="1"/>
  <c r="M1181" i="1" s="1"/>
  <c r="J1182" i="1"/>
  <c r="M1182" i="1" s="1"/>
  <c r="J1183" i="1"/>
  <c r="M1183" i="1" s="1"/>
  <c r="J1184" i="1"/>
  <c r="M1184" i="1" s="1"/>
  <c r="J1185" i="1"/>
  <c r="M1185" i="1" s="1"/>
  <c r="J1186" i="1"/>
  <c r="M1186" i="1" s="1"/>
  <c r="J1187" i="1"/>
  <c r="M1187" i="1" s="1"/>
  <c r="J1188" i="1"/>
  <c r="M1188" i="1" s="1"/>
  <c r="J1189" i="1"/>
  <c r="M1189" i="1" s="1"/>
  <c r="J1190" i="1"/>
  <c r="M1190" i="1" s="1"/>
  <c r="J1191" i="1"/>
  <c r="M1191" i="1" s="1"/>
  <c r="J1192" i="1"/>
  <c r="M1192" i="1" s="1"/>
  <c r="J1193" i="1"/>
  <c r="M1193" i="1" s="1"/>
  <c r="J1194" i="1"/>
  <c r="M1194" i="1" s="1"/>
  <c r="J1195" i="1"/>
  <c r="M1195" i="1" s="1"/>
  <c r="J1196" i="1"/>
  <c r="M1196" i="1" s="1"/>
  <c r="J1197" i="1"/>
  <c r="M1197" i="1" s="1"/>
  <c r="J1198" i="1"/>
  <c r="M1198" i="1" s="1"/>
  <c r="J1199" i="1"/>
  <c r="M1199" i="1" s="1"/>
  <c r="J1200" i="1"/>
  <c r="M1200" i="1" s="1"/>
  <c r="J1201" i="1"/>
  <c r="M1201" i="1" s="1"/>
  <c r="J1202" i="1"/>
  <c r="M1202" i="1" s="1"/>
  <c r="J1203" i="1"/>
  <c r="M1203" i="1" s="1"/>
  <c r="J1204" i="1"/>
  <c r="M1204" i="1" s="1"/>
  <c r="J1205" i="1"/>
  <c r="M1205" i="1" s="1"/>
  <c r="J1206" i="1"/>
  <c r="M1206" i="1" s="1"/>
  <c r="J1207" i="1"/>
  <c r="M1207" i="1" s="1"/>
  <c r="J1208" i="1"/>
  <c r="M1208" i="1" s="1"/>
  <c r="J1209" i="1"/>
  <c r="M1209" i="1" s="1"/>
  <c r="J1210" i="1"/>
  <c r="M1210" i="1" s="1"/>
  <c r="J1211" i="1"/>
  <c r="M1211" i="1" s="1"/>
  <c r="J1212" i="1"/>
  <c r="M1212" i="1" s="1"/>
  <c r="J1213" i="1"/>
  <c r="M1213" i="1" s="1"/>
  <c r="J1214" i="1"/>
  <c r="M1214" i="1" s="1"/>
  <c r="J1215" i="1"/>
  <c r="M1215" i="1" s="1"/>
  <c r="J1216" i="1"/>
  <c r="M1216" i="1" s="1"/>
  <c r="J1217" i="1"/>
  <c r="M1217" i="1" s="1"/>
  <c r="J1218" i="1"/>
  <c r="M1218" i="1" s="1"/>
  <c r="J1219" i="1"/>
  <c r="M1219" i="1" s="1"/>
  <c r="J1220" i="1"/>
  <c r="M1220" i="1" s="1"/>
  <c r="J1221" i="1"/>
  <c r="M1221" i="1" s="1"/>
  <c r="J1222" i="1"/>
  <c r="M1222" i="1" s="1"/>
  <c r="J1223" i="1"/>
  <c r="M1223" i="1" s="1"/>
  <c r="J1224" i="1"/>
  <c r="M1224" i="1" s="1"/>
  <c r="J1225" i="1"/>
  <c r="M1225" i="1" s="1"/>
  <c r="J1226" i="1"/>
  <c r="M1226" i="1" s="1"/>
  <c r="J1227" i="1"/>
  <c r="M1227" i="1" s="1"/>
  <c r="J1228" i="1"/>
  <c r="M1228" i="1" s="1"/>
  <c r="J1229" i="1"/>
  <c r="M1229" i="1" s="1"/>
  <c r="J1230" i="1"/>
  <c r="M1230" i="1" s="1"/>
  <c r="J1231" i="1"/>
  <c r="M1231" i="1" s="1"/>
  <c r="J1232" i="1"/>
  <c r="M1232" i="1" s="1"/>
  <c r="J1233" i="1"/>
  <c r="M1233" i="1" s="1"/>
  <c r="J1234" i="1"/>
  <c r="M1234" i="1" s="1"/>
  <c r="J1235" i="1"/>
  <c r="M1235" i="1" s="1"/>
  <c r="J1236" i="1"/>
  <c r="M1236" i="1" s="1"/>
  <c r="J1237" i="1"/>
  <c r="M1237" i="1" s="1"/>
  <c r="J1238" i="1"/>
  <c r="M1238" i="1" s="1"/>
  <c r="J1239" i="1"/>
  <c r="M1239" i="1" s="1"/>
  <c r="J1240" i="1"/>
  <c r="M1240" i="1" s="1"/>
  <c r="J1241" i="1"/>
  <c r="M1241" i="1" s="1"/>
  <c r="J1242" i="1"/>
  <c r="M1242" i="1" s="1"/>
  <c r="J1243" i="1"/>
  <c r="M1243" i="1" s="1"/>
  <c r="J1244" i="1"/>
  <c r="M1244" i="1" s="1"/>
  <c r="J1245" i="1"/>
  <c r="M1245" i="1" s="1"/>
  <c r="J1246" i="1"/>
  <c r="M1246" i="1" s="1"/>
  <c r="J1247" i="1"/>
  <c r="M1247" i="1" s="1"/>
  <c r="J1248" i="1"/>
  <c r="M1248" i="1" s="1"/>
  <c r="J1249" i="1"/>
  <c r="M1249" i="1" s="1"/>
  <c r="J1250" i="1"/>
  <c r="M1250" i="1" s="1"/>
  <c r="J1251" i="1"/>
  <c r="M1251" i="1" s="1"/>
  <c r="J1252" i="1"/>
  <c r="M1252" i="1" s="1"/>
  <c r="J1253" i="1"/>
  <c r="M1253" i="1" s="1"/>
  <c r="J1254" i="1"/>
  <c r="M1254" i="1" s="1"/>
  <c r="J1255" i="1"/>
  <c r="M1255" i="1" s="1"/>
  <c r="J1256" i="1"/>
  <c r="M1256" i="1" s="1"/>
  <c r="J1257" i="1"/>
  <c r="M1257" i="1" s="1"/>
  <c r="J1258" i="1"/>
  <c r="M1258" i="1" s="1"/>
  <c r="J1259" i="1"/>
  <c r="M1259" i="1" s="1"/>
  <c r="J1260" i="1"/>
  <c r="M1260" i="1" s="1"/>
  <c r="J1261" i="1"/>
  <c r="M1261" i="1" s="1"/>
  <c r="J1262" i="1"/>
  <c r="M1262" i="1" s="1"/>
  <c r="J1263" i="1"/>
  <c r="M1263" i="1" s="1"/>
  <c r="J1264" i="1"/>
  <c r="M1264" i="1" s="1"/>
  <c r="J1265" i="1"/>
  <c r="M1265" i="1" s="1"/>
  <c r="J1266" i="1"/>
  <c r="M1266" i="1" s="1"/>
  <c r="J1267" i="1"/>
  <c r="M1267" i="1" s="1"/>
  <c r="J1268" i="1"/>
  <c r="M1268" i="1" s="1"/>
  <c r="J1269" i="1"/>
  <c r="M1269" i="1" s="1"/>
  <c r="J1270" i="1"/>
  <c r="M1270" i="1" s="1"/>
  <c r="J1271" i="1"/>
  <c r="M1271" i="1" s="1"/>
  <c r="J1272" i="1"/>
  <c r="M1272" i="1" s="1"/>
  <c r="J1273" i="1"/>
  <c r="M1273" i="1" s="1"/>
  <c r="J1274" i="1"/>
  <c r="M1274" i="1" s="1"/>
  <c r="J1275" i="1"/>
  <c r="M1275" i="1" s="1"/>
  <c r="J1276" i="1"/>
  <c r="M1276" i="1" s="1"/>
  <c r="J1277" i="1"/>
  <c r="M1277" i="1" s="1"/>
  <c r="J1278" i="1"/>
  <c r="M1278" i="1" s="1"/>
  <c r="J1279" i="1"/>
  <c r="M1279" i="1" s="1"/>
  <c r="J1280" i="1"/>
  <c r="M1280" i="1" s="1"/>
  <c r="J1281" i="1"/>
  <c r="M1281" i="1" s="1"/>
  <c r="J1282" i="1"/>
  <c r="M1282" i="1" s="1"/>
  <c r="J1283" i="1"/>
  <c r="M1283" i="1" s="1"/>
  <c r="J1284" i="1"/>
  <c r="M1284" i="1" s="1"/>
  <c r="J1285" i="1"/>
  <c r="M1285" i="1" s="1"/>
  <c r="J1286" i="1"/>
  <c r="M1286" i="1" s="1"/>
  <c r="J1287" i="1"/>
  <c r="M1287" i="1" s="1"/>
  <c r="J1288" i="1"/>
  <c r="M1288" i="1" s="1"/>
  <c r="J1289" i="1"/>
  <c r="M1289" i="1" s="1"/>
  <c r="J1290" i="1"/>
  <c r="M1290" i="1" s="1"/>
  <c r="J1291" i="1"/>
  <c r="M1291" i="1" s="1"/>
  <c r="J1292" i="1"/>
  <c r="M1292" i="1" s="1"/>
  <c r="J1293" i="1"/>
  <c r="M1293" i="1" s="1"/>
  <c r="J1294" i="1"/>
  <c r="M1294" i="1" s="1"/>
  <c r="J1295" i="1"/>
  <c r="M1295" i="1" s="1"/>
  <c r="J1296" i="1"/>
  <c r="M1296" i="1" s="1"/>
  <c r="J1297" i="1"/>
  <c r="M1297" i="1" s="1"/>
  <c r="J1298" i="1"/>
  <c r="M1298" i="1" s="1"/>
  <c r="J1299" i="1"/>
  <c r="M1299" i="1" s="1"/>
  <c r="J1300" i="1"/>
  <c r="M1300" i="1" s="1"/>
  <c r="J1301" i="1"/>
  <c r="M1301" i="1" s="1"/>
  <c r="J1302" i="1"/>
  <c r="M1302" i="1" s="1"/>
  <c r="J1303" i="1"/>
  <c r="M1303" i="1" s="1"/>
  <c r="J1304" i="1"/>
  <c r="M1304" i="1" s="1"/>
  <c r="J1305" i="1"/>
  <c r="M1305" i="1" s="1"/>
  <c r="J1306" i="1"/>
  <c r="M1306" i="1" s="1"/>
  <c r="J1307" i="1"/>
  <c r="M1307" i="1" s="1"/>
  <c r="J1308" i="1"/>
  <c r="M1308" i="1" s="1"/>
  <c r="J1309" i="1"/>
  <c r="M1309" i="1" s="1"/>
  <c r="J1310" i="1"/>
  <c r="M1310" i="1" s="1"/>
  <c r="J1311" i="1"/>
  <c r="M1311" i="1" s="1"/>
  <c r="J1312" i="1"/>
  <c r="M1312" i="1" s="1"/>
  <c r="J1313" i="1"/>
  <c r="M1313" i="1" s="1"/>
  <c r="J1314" i="1"/>
  <c r="M1314" i="1" s="1"/>
  <c r="J1315" i="1"/>
  <c r="M1315" i="1" s="1"/>
  <c r="J1316" i="1"/>
  <c r="M1316" i="1" s="1"/>
  <c r="J1317" i="1"/>
  <c r="M1317" i="1" s="1"/>
  <c r="J1318" i="1"/>
  <c r="M1318" i="1" s="1"/>
  <c r="J1319" i="1"/>
  <c r="M1319" i="1" s="1"/>
  <c r="J1320" i="1"/>
  <c r="M1320" i="1" s="1"/>
  <c r="J1321" i="1"/>
  <c r="M1321" i="1" s="1"/>
  <c r="J1322" i="1"/>
  <c r="M1322" i="1" s="1"/>
  <c r="J1323" i="1"/>
  <c r="M1323" i="1" s="1"/>
  <c r="J1324" i="1"/>
  <c r="M1324" i="1" s="1"/>
  <c r="J1325" i="1"/>
  <c r="M1325" i="1" s="1"/>
  <c r="J1326" i="1"/>
  <c r="M1326" i="1" s="1"/>
  <c r="J1327" i="1"/>
  <c r="M1327" i="1" s="1"/>
  <c r="J1328" i="1"/>
  <c r="M1328" i="1" s="1"/>
  <c r="J1329" i="1"/>
  <c r="M1329" i="1" s="1"/>
  <c r="J1330" i="1"/>
  <c r="M1330" i="1" s="1"/>
  <c r="J1331" i="1"/>
  <c r="M1331" i="1" s="1"/>
  <c r="J1332" i="1"/>
  <c r="M1332" i="1" s="1"/>
  <c r="J1333" i="1"/>
  <c r="M1333" i="1" s="1"/>
  <c r="J1334" i="1"/>
  <c r="M1334" i="1" s="1"/>
  <c r="J1335" i="1"/>
  <c r="M1335" i="1" s="1"/>
  <c r="J1336" i="1"/>
  <c r="M1336" i="1" s="1"/>
  <c r="J1337" i="1"/>
  <c r="M1337" i="1" s="1"/>
  <c r="J1338" i="1"/>
  <c r="M1338" i="1" s="1"/>
  <c r="J1339" i="1"/>
  <c r="M1339" i="1" s="1"/>
  <c r="J1340" i="1"/>
  <c r="M1340" i="1" s="1"/>
  <c r="J1341" i="1"/>
  <c r="M1341" i="1" s="1"/>
  <c r="J1342" i="1"/>
  <c r="M1342" i="1" s="1"/>
  <c r="J1343" i="1"/>
  <c r="M1343" i="1" s="1"/>
  <c r="J1344" i="1"/>
  <c r="M1344" i="1" s="1"/>
  <c r="J1345" i="1"/>
  <c r="M1345" i="1" s="1"/>
  <c r="J1346" i="1"/>
  <c r="M1346" i="1" s="1"/>
  <c r="J1347" i="1"/>
  <c r="M1347" i="1" s="1"/>
  <c r="J1348" i="1"/>
  <c r="M1348" i="1" s="1"/>
  <c r="J1349" i="1"/>
  <c r="M1349" i="1" s="1"/>
  <c r="J1350" i="1"/>
  <c r="M1350" i="1" s="1"/>
  <c r="J1351" i="1"/>
  <c r="M1351" i="1" s="1"/>
  <c r="J1352" i="1"/>
  <c r="M1352" i="1" s="1"/>
  <c r="J1353" i="1"/>
  <c r="M1353" i="1" s="1"/>
  <c r="J1354" i="1"/>
  <c r="M1354" i="1" s="1"/>
  <c r="J1355" i="1"/>
  <c r="M1355" i="1" s="1"/>
  <c r="J1356" i="1"/>
  <c r="M1356" i="1" s="1"/>
  <c r="J1357" i="1"/>
  <c r="M1357" i="1" s="1"/>
  <c r="J1358" i="1"/>
  <c r="M1358" i="1" s="1"/>
  <c r="J1359" i="1"/>
  <c r="M1359" i="1" s="1"/>
  <c r="J1360" i="1"/>
  <c r="M1360" i="1" s="1"/>
  <c r="J1361" i="1"/>
  <c r="M1361" i="1" s="1"/>
  <c r="J1362" i="1"/>
  <c r="M1362" i="1" s="1"/>
  <c r="J1363" i="1"/>
  <c r="M1363" i="1" s="1"/>
  <c r="J1364" i="1"/>
  <c r="M1364" i="1" s="1"/>
  <c r="J1365" i="1"/>
  <c r="M1365" i="1" s="1"/>
  <c r="J1366" i="1"/>
  <c r="M1366" i="1" s="1"/>
  <c r="J1367" i="1"/>
  <c r="M1367" i="1" s="1"/>
  <c r="J1368" i="1"/>
  <c r="M1368" i="1" s="1"/>
  <c r="J1369" i="1"/>
  <c r="M1369" i="1" s="1"/>
  <c r="J1370" i="1"/>
  <c r="M1370" i="1" s="1"/>
  <c r="J1371" i="1"/>
  <c r="M1371" i="1" s="1"/>
  <c r="J1372" i="1"/>
  <c r="M1372" i="1" s="1"/>
  <c r="J1373" i="1"/>
  <c r="M1373" i="1" s="1"/>
  <c r="J1374" i="1"/>
  <c r="M1374" i="1" s="1"/>
  <c r="J1375" i="1"/>
  <c r="M1375" i="1" s="1"/>
  <c r="J1376" i="1"/>
  <c r="M1376" i="1" s="1"/>
  <c r="J1377" i="1"/>
  <c r="M1377" i="1" s="1"/>
  <c r="J1378" i="1"/>
  <c r="M1378" i="1" s="1"/>
  <c r="J1379" i="1"/>
  <c r="M1379" i="1" s="1"/>
  <c r="J1380" i="1"/>
  <c r="M1380" i="1" s="1"/>
  <c r="J1381" i="1"/>
  <c r="M1381" i="1" s="1"/>
  <c r="J1382" i="1"/>
  <c r="M1382" i="1" s="1"/>
  <c r="J1383" i="1"/>
  <c r="M1383" i="1" s="1"/>
  <c r="J1384" i="1"/>
  <c r="M1384" i="1" s="1"/>
  <c r="J1385" i="1"/>
  <c r="M1385" i="1" s="1"/>
  <c r="J1386" i="1"/>
  <c r="M1386" i="1" s="1"/>
  <c r="J1387" i="1"/>
  <c r="M1387" i="1" s="1"/>
  <c r="J1388" i="1"/>
  <c r="M1388" i="1" s="1"/>
  <c r="J1389" i="1"/>
  <c r="M1389" i="1" s="1"/>
  <c r="J1390" i="1"/>
  <c r="M1390" i="1" s="1"/>
  <c r="J1391" i="1"/>
  <c r="M1391" i="1" s="1"/>
  <c r="J1392" i="1"/>
  <c r="M1392" i="1" s="1"/>
  <c r="J1393" i="1"/>
  <c r="M1393" i="1" s="1"/>
  <c r="J1394" i="1"/>
  <c r="M1394" i="1" s="1"/>
  <c r="J1395" i="1"/>
  <c r="M1395" i="1" s="1"/>
  <c r="J1396" i="1"/>
  <c r="M1396" i="1" s="1"/>
  <c r="J1397" i="1"/>
  <c r="M1397" i="1" s="1"/>
  <c r="J1398" i="1"/>
  <c r="M1398" i="1" s="1"/>
  <c r="J1399" i="1"/>
  <c r="M1399" i="1" s="1"/>
  <c r="J1400" i="1"/>
  <c r="M1400" i="1" s="1"/>
  <c r="J1401" i="1"/>
  <c r="M1401" i="1" s="1"/>
  <c r="J1402" i="1"/>
  <c r="M1402" i="1" s="1"/>
  <c r="J1403" i="1"/>
  <c r="M1403" i="1" s="1"/>
  <c r="J1404" i="1"/>
  <c r="M1404" i="1" s="1"/>
  <c r="J1405" i="1"/>
  <c r="M1405" i="1" s="1"/>
  <c r="J1406" i="1"/>
  <c r="M1406" i="1" s="1"/>
  <c r="J1407" i="1"/>
  <c r="M1407" i="1" s="1"/>
  <c r="J1408" i="1"/>
  <c r="M1408" i="1" s="1"/>
  <c r="J1409" i="1"/>
  <c r="M1409" i="1" s="1"/>
  <c r="J1410" i="1"/>
  <c r="M1410" i="1" s="1"/>
  <c r="J1411" i="1"/>
  <c r="M1411" i="1" s="1"/>
  <c r="J1412" i="1"/>
  <c r="M1412" i="1" s="1"/>
  <c r="J1413" i="1"/>
  <c r="M1413" i="1" s="1"/>
  <c r="J1414" i="1"/>
  <c r="M1414" i="1" s="1"/>
  <c r="J1415" i="1"/>
  <c r="M1415" i="1" s="1"/>
  <c r="J1416" i="1"/>
  <c r="M1416" i="1" s="1"/>
  <c r="J1417" i="1"/>
  <c r="M1417" i="1" s="1"/>
  <c r="J1418" i="1"/>
  <c r="M1418" i="1" s="1"/>
  <c r="J1419" i="1"/>
  <c r="M1419" i="1" s="1"/>
  <c r="J1420" i="1"/>
  <c r="M1420" i="1" s="1"/>
  <c r="J1421" i="1"/>
  <c r="M1421" i="1" s="1"/>
  <c r="J1422" i="1"/>
  <c r="M1422" i="1" s="1"/>
  <c r="J1423" i="1"/>
  <c r="M1423" i="1" s="1"/>
  <c r="J1424" i="1"/>
  <c r="M1424" i="1" s="1"/>
  <c r="J1425" i="1"/>
  <c r="M1425" i="1" s="1"/>
  <c r="J1426" i="1"/>
  <c r="M1426" i="1" s="1"/>
  <c r="J1427" i="1"/>
  <c r="M1427" i="1" s="1"/>
  <c r="J1428" i="1"/>
  <c r="M1428" i="1" s="1"/>
  <c r="J1429" i="1"/>
  <c r="M1429" i="1" s="1"/>
  <c r="J1430" i="1"/>
  <c r="M1430" i="1" s="1"/>
  <c r="J1431" i="1"/>
  <c r="M1431" i="1" s="1"/>
  <c r="J1432" i="1"/>
  <c r="M1432" i="1" s="1"/>
  <c r="J1433" i="1"/>
  <c r="M1433" i="1" s="1"/>
  <c r="J1434" i="1"/>
  <c r="M1434" i="1" s="1"/>
  <c r="J1435" i="1"/>
  <c r="M1435" i="1" s="1"/>
  <c r="J1436" i="1"/>
  <c r="M1436" i="1" s="1"/>
  <c r="J1437" i="1"/>
  <c r="M1437" i="1" s="1"/>
  <c r="J1438" i="1"/>
  <c r="M1438" i="1" s="1"/>
  <c r="J1439" i="1"/>
  <c r="M1439" i="1" s="1"/>
  <c r="J1440" i="1"/>
  <c r="M1440" i="1" s="1"/>
  <c r="J1441" i="1"/>
  <c r="M1441" i="1" s="1"/>
  <c r="J1442" i="1"/>
  <c r="M1442" i="1" s="1"/>
  <c r="J1443" i="1"/>
  <c r="M1443" i="1" s="1"/>
  <c r="J1444" i="1"/>
  <c r="M1444" i="1" s="1"/>
  <c r="J1445" i="1"/>
  <c r="M1445" i="1" s="1"/>
  <c r="J1446" i="1"/>
  <c r="M1446" i="1" s="1"/>
  <c r="J1447" i="1"/>
  <c r="M1447" i="1" s="1"/>
  <c r="J1448" i="1"/>
  <c r="M1448" i="1" s="1"/>
  <c r="J1449" i="1"/>
  <c r="M1449" i="1" s="1"/>
  <c r="J1450" i="1"/>
  <c r="M1450" i="1" s="1"/>
  <c r="J1451" i="1"/>
  <c r="M1451" i="1" s="1"/>
  <c r="J1452" i="1"/>
  <c r="M1452" i="1" s="1"/>
  <c r="J1453" i="1"/>
  <c r="M1453" i="1" s="1"/>
  <c r="J1454" i="1"/>
  <c r="M1454" i="1" s="1"/>
  <c r="J1455" i="1"/>
  <c r="M1455" i="1" s="1"/>
  <c r="J1456" i="1"/>
  <c r="M1456" i="1" s="1"/>
  <c r="J1457" i="1"/>
  <c r="M1457" i="1" s="1"/>
  <c r="J1458" i="1"/>
  <c r="M1458" i="1" s="1"/>
  <c r="J1459" i="1"/>
  <c r="M1459" i="1" s="1"/>
  <c r="J1460" i="1"/>
  <c r="M1460" i="1" s="1"/>
  <c r="J1461" i="1"/>
  <c r="M1461" i="1" s="1"/>
  <c r="J1462" i="1"/>
  <c r="M1462" i="1" s="1"/>
  <c r="J1463" i="1"/>
  <c r="M1463" i="1" s="1"/>
  <c r="J1464" i="1"/>
  <c r="M1464" i="1" s="1"/>
  <c r="J1465" i="1"/>
  <c r="M1465" i="1" s="1"/>
  <c r="J1466" i="1"/>
  <c r="M1466" i="1" s="1"/>
  <c r="J1467" i="1"/>
  <c r="M1467" i="1" s="1"/>
  <c r="J1468" i="1"/>
  <c r="M1468" i="1" s="1"/>
  <c r="J1469" i="1"/>
  <c r="M1469" i="1" s="1"/>
  <c r="J1470" i="1"/>
  <c r="M1470" i="1" s="1"/>
  <c r="J1471" i="1"/>
  <c r="M1471" i="1" s="1"/>
  <c r="J1472" i="1"/>
  <c r="M1472" i="1" s="1"/>
  <c r="J1473" i="1"/>
  <c r="M1473" i="1" s="1"/>
  <c r="J1474" i="1"/>
  <c r="M1474" i="1" s="1"/>
  <c r="J1475" i="1"/>
  <c r="M1475" i="1" s="1"/>
  <c r="J1476" i="1"/>
  <c r="M1476" i="1" s="1"/>
  <c r="J1477" i="1"/>
  <c r="M1477" i="1" s="1"/>
  <c r="J1478" i="1"/>
  <c r="M1478" i="1" s="1"/>
  <c r="J1479" i="1"/>
  <c r="M1479" i="1" s="1"/>
  <c r="J1480" i="1"/>
  <c r="M1480" i="1" s="1"/>
  <c r="J1481" i="1"/>
  <c r="M1481" i="1" s="1"/>
  <c r="J1482" i="1"/>
  <c r="M1482" i="1" s="1"/>
  <c r="J1483" i="1"/>
  <c r="M1483" i="1" s="1"/>
  <c r="J1484" i="1"/>
  <c r="M1484" i="1" s="1"/>
  <c r="J1485" i="1"/>
  <c r="M1485" i="1" s="1"/>
  <c r="J1486" i="1"/>
  <c r="M1486" i="1" s="1"/>
  <c r="J1487" i="1"/>
  <c r="M1487" i="1" s="1"/>
  <c r="J1488" i="1"/>
  <c r="M1488" i="1" s="1"/>
  <c r="J1489" i="1"/>
  <c r="M1489" i="1" s="1"/>
  <c r="J1490" i="1"/>
  <c r="M1490" i="1" s="1"/>
  <c r="J1491" i="1"/>
  <c r="M1491" i="1" s="1"/>
  <c r="J1492" i="1"/>
  <c r="M1492" i="1" s="1"/>
  <c r="J1493" i="1"/>
  <c r="M1493" i="1" s="1"/>
  <c r="J1494" i="1"/>
  <c r="M1494" i="1" s="1"/>
  <c r="J1495" i="1"/>
  <c r="M1495" i="1" s="1"/>
  <c r="J1496" i="1"/>
  <c r="M1496" i="1" s="1"/>
  <c r="J1497" i="1"/>
  <c r="M1497" i="1" s="1"/>
  <c r="J1498" i="1"/>
  <c r="M1498" i="1" s="1"/>
  <c r="J1499" i="1"/>
  <c r="M1499" i="1" s="1"/>
  <c r="J1500" i="1"/>
  <c r="M1500" i="1" s="1"/>
  <c r="J1501" i="1"/>
  <c r="M1501" i="1" s="1"/>
  <c r="J1502" i="1"/>
  <c r="M1502" i="1" s="1"/>
  <c r="J1503" i="1"/>
  <c r="M1503" i="1" s="1"/>
  <c r="J1504" i="1"/>
  <c r="M1504" i="1" s="1"/>
  <c r="J1505" i="1"/>
  <c r="M1505" i="1" s="1"/>
  <c r="J1506" i="1"/>
  <c r="M1506" i="1" s="1"/>
  <c r="J1507" i="1"/>
  <c r="M1507" i="1" s="1"/>
  <c r="J1508" i="1"/>
  <c r="M1508" i="1" s="1"/>
  <c r="J1509" i="1"/>
  <c r="M1509" i="1" s="1"/>
  <c r="J1510" i="1"/>
  <c r="M1510" i="1" s="1"/>
  <c r="J1511" i="1"/>
  <c r="M1511" i="1" s="1"/>
  <c r="J1512" i="1"/>
  <c r="M1512" i="1" s="1"/>
  <c r="J1513" i="1"/>
  <c r="M1513" i="1" s="1"/>
  <c r="J1514" i="1"/>
  <c r="M1514" i="1" s="1"/>
  <c r="J1515" i="1"/>
  <c r="M1515" i="1" s="1"/>
  <c r="J1516" i="1"/>
  <c r="M1516" i="1" s="1"/>
  <c r="J1517" i="1"/>
  <c r="M1517" i="1" s="1"/>
  <c r="J1518" i="1"/>
  <c r="M1518" i="1" s="1"/>
  <c r="J1519" i="1"/>
  <c r="M1519" i="1" s="1"/>
  <c r="J1520" i="1"/>
  <c r="M1520" i="1" s="1"/>
  <c r="J1521" i="1"/>
  <c r="M1521" i="1" s="1"/>
  <c r="J1522" i="1"/>
  <c r="M1522" i="1" s="1"/>
  <c r="J1523" i="1"/>
  <c r="M1523" i="1" s="1"/>
  <c r="J1524" i="1"/>
  <c r="M1524" i="1" s="1"/>
  <c r="J1525" i="1"/>
  <c r="M1525" i="1" s="1"/>
  <c r="J1526" i="1"/>
  <c r="M1526" i="1" s="1"/>
  <c r="J1527" i="1"/>
  <c r="M1527" i="1" s="1"/>
  <c r="J1528" i="1"/>
  <c r="M1528" i="1" s="1"/>
  <c r="J1529" i="1"/>
  <c r="M1529" i="1" s="1"/>
  <c r="J1530" i="1"/>
  <c r="M1530" i="1" s="1"/>
  <c r="J1531" i="1"/>
  <c r="M1531" i="1" s="1"/>
  <c r="J1532" i="1"/>
  <c r="M1532" i="1" s="1"/>
  <c r="J1533" i="1"/>
  <c r="M1533" i="1" s="1"/>
  <c r="J1534" i="1"/>
  <c r="M1534" i="1" s="1"/>
  <c r="J1535" i="1"/>
  <c r="M1535" i="1" s="1"/>
  <c r="J1536" i="1"/>
  <c r="M1536" i="1" s="1"/>
  <c r="J1537" i="1"/>
  <c r="M1537" i="1" s="1"/>
  <c r="J1538" i="1"/>
  <c r="M1538" i="1" s="1"/>
  <c r="J1539" i="1"/>
  <c r="M1539" i="1" s="1"/>
  <c r="J1540" i="1"/>
  <c r="M1540" i="1" s="1"/>
  <c r="J1541" i="1"/>
  <c r="M1541" i="1" s="1"/>
  <c r="J1542" i="1"/>
  <c r="M1542" i="1" s="1"/>
  <c r="J1543" i="1"/>
  <c r="M1543" i="1" s="1"/>
  <c r="J1544" i="1"/>
  <c r="M1544" i="1" s="1"/>
  <c r="J1545" i="1"/>
  <c r="M1545" i="1" s="1"/>
  <c r="J1546" i="1"/>
  <c r="M1546" i="1" s="1"/>
  <c r="J1547" i="1"/>
  <c r="M1547" i="1" s="1"/>
  <c r="J1548" i="1"/>
  <c r="M1548" i="1" s="1"/>
  <c r="J1549" i="1"/>
  <c r="M1549" i="1" s="1"/>
  <c r="J1550" i="1"/>
  <c r="M1550" i="1" s="1"/>
  <c r="J1551" i="1"/>
  <c r="M1551" i="1" s="1"/>
  <c r="J1552" i="1"/>
  <c r="M1552" i="1" s="1"/>
  <c r="J1553" i="1"/>
  <c r="M1553" i="1" s="1"/>
  <c r="J1554" i="1"/>
  <c r="M1554" i="1" s="1"/>
  <c r="J1555" i="1"/>
  <c r="M1555" i="1" s="1"/>
  <c r="J1556" i="1"/>
  <c r="M1556" i="1" s="1"/>
  <c r="J1557" i="1"/>
  <c r="M1557" i="1" s="1"/>
  <c r="J1558" i="1"/>
  <c r="M1558" i="1" s="1"/>
  <c r="J1559" i="1"/>
  <c r="M1559" i="1" s="1"/>
  <c r="J1560" i="1"/>
  <c r="M1560" i="1" s="1"/>
  <c r="J1561" i="1"/>
  <c r="M1561" i="1" s="1"/>
  <c r="J1562" i="1"/>
  <c r="M1562" i="1" s="1"/>
  <c r="J1563" i="1"/>
  <c r="M1563" i="1" s="1"/>
  <c r="J1564" i="1"/>
  <c r="M1564" i="1" s="1"/>
  <c r="J1565" i="1"/>
  <c r="M1565" i="1" s="1"/>
  <c r="J1566" i="1"/>
  <c r="M1566" i="1" s="1"/>
  <c r="J1567" i="1"/>
  <c r="M1567" i="1" s="1"/>
  <c r="J1568" i="1"/>
  <c r="M1568" i="1" s="1"/>
  <c r="J1569" i="1"/>
  <c r="M1569" i="1" s="1"/>
  <c r="J1570" i="1"/>
  <c r="M1570" i="1" s="1"/>
  <c r="J1571" i="1"/>
  <c r="M1571" i="1" s="1"/>
  <c r="J1572" i="1"/>
  <c r="M1572" i="1" s="1"/>
  <c r="J1573" i="1"/>
  <c r="M1573" i="1" s="1"/>
  <c r="J1574" i="1"/>
  <c r="M1574" i="1" s="1"/>
  <c r="J1575" i="1"/>
  <c r="M1575" i="1" s="1"/>
  <c r="J1576" i="1"/>
  <c r="M1576" i="1" s="1"/>
  <c r="J1577" i="1"/>
  <c r="M1577" i="1" s="1"/>
  <c r="J1578" i="1"/>
  <c r="M1578" i="1" s="1"/>
  <c r="J1579" i="1"/>
  <c r="M1579" i="1" s="1"/>
  <c r="J1580" i="1"/>
  <c r="M1580" i="1" s="1"/>
  <c r="J1581" i="1"/>
  <c r="M1581" i="1" s="1"/>
  <c r="J1582" i="1"/>
  <c r="M1582" i="1" s="1"/>
  <c r="J1583" i="1"/>
  <c r="M1583" i="1" s="1"/>
  <c r="J1584" i="1"/>
  <c r="M1584" i="1" s="1"/>
  <c r="J1585" i="1"/>
  <c r="M1585" i="1" s="1"/>
  <c r="J1586" i="1"/>
  <c r="M1586" i="1" s="1"/>
  <c r="J1587" i="1"/>
  <c r="M1587" i="1" s="1"/>
  <c r="J1588" i="1"/>
  <c r="M1588" i="1" s="1"/>
  <c r="J1589" i="1"/>
  <c r="M1589" i="1" s="1"/>
  <c r="J1590" i="1"/>
  <c r="M1590" i="1" s="1"/>
  <c r="J1591" i="1"/>
  <c r="M1591" i="1" s="1"/>
  <c r="J1592" i="1"/>
  <c r="M1592" i="1" s="1"/>
  <c r="J1593" i="1"/>
  <c r="M1593" i="1" s="1"/>
  <c r="J1594" i="1"/>
  <c r="M1594" i="1" s="1"/>
  <c r="J1595" i="1"/>
  <c r="M1595" i="1" s="1"/>
  <c r="J1596" i="1"/>
  <c r="M1596" i="1" s="1"/>
  <c r="J1597" i="1"/>
  <c r="M1597" i="1" s="1"/>
  <c r="J1598" i="1"/>
  <c r="M1598" i="1" s="1"/>
  <c r="J1599" i="1"/>
  <c r="M1599" i="1" s="1"/>
  <c r="J1600" i="1"/>
  <c r="M1600" i="1" s="1"/>
  <c r="J1601" i="1"/>
  <c r="M1601" i="1" s="1"/>
  <c r="J1602" i="1"/>
  <c r="M1602" i="1" s="1"/>
  <c r="J1603" i="1"/>
  <c r="M1603" i="1" s="1"/>
  <c r="J1604" i="1"/>
  <c r="M1604" i="1" s="1"/>
  <c r="J1605" i="1"/>
  <c r="M1605" i="1" s="1"/>
  <c r="J1606" i="1"/>
  <c r="M1606" i="1" s="1"/>
  <c r="J1607" i="1"/>
  <c r="M1607" i="1" s="1"/>
  <c r="J1608" i="1"/>
  <c r="M1608" i="1" s="1"/>
  <c r="J1609" i="1"/>
  <c r="M1609" i="1" s="1"/>
  <c r="J1610" i="1"/>
  <c r="M1610" i="1" s="1"/>
  <c r="J1611" i="1"/>
  <c r="M1611" i="1" s="1"/>
  <c r="J1612" i="1"/>
  <c r="M1612" i="1" s="1"/>
  <c r="J1613" i="1"/>
  <c r="M1613" i="1" s="1"/>
  <c r="J1614" i="1"/>
  <c r="M1614" i="1" s="1"/>
  <c r="J1615" i="1"/>
  <c r="M1615" i="1" s="1"/>
  <c r="J1616" i="1"/>
  <c r="M1616" i="1" s="1"/>
  <c r="J1617" i="1"/>
  <c r="M1617" i="1" s="1"/>
  <c r="J1618" i="1"/>
  <c r="M1618" i="1" s="1"/>
  <c r="J1619" i="1"/>
  <c r="M1619" i="1" s="1"/>
  <c r="J1620" i="1"/>
  <c r="M1620" i="1" s="1"/>
  <c r="J1621" i="1"/>
  <c r="M1621" i="1" s="1"/>
  <c r="J1622" i="1"/>
  <c r="M1622" i="1" s="1"/>
  <c r="J1623" i="1"/>
  <c r="M1623" i="1" s="1"/>
  <c r="J1624" i="1"/>
  <c r="M1624" i="1" s="1"/>
  <c r="J1625" i="1"/>
  <c r="M1625" i="1" s="1"/>
  <c r="J1626" i="1"/>
  <c r="M1626" i="1" s="1"/>
  <c r="J1627" i="1"/>
  <c r="M1627" i="1" s="1"/>
  <c r="J1628" i="1"/>
  <c r="M1628" i="1" s="1"/>
  <c r="J1629" i="1"/>
  <c r="M1629" i="1" s="1"/>
  <c r="J1630" i="1"/>
  <c r="M1630" i="1" s="1"/>
  <c r="J1631" i="1"/>
  <c r="M1631" i="1" s="1"/>
  <c r="J1632" i="1"/>
  <c r="M1632" i="1" s="1"/>
  <c r="J1633" i="1"/>
  <c r="M1633" i="1" s="1"/>
  <c r="J1634" i="1"/>
  <c r="M1634" i="1" s="1"/>
  <c r="J1635" i="1"/>
  <c r="M1635" i="1" s="1"/>
  <c r="J1636" i="1"/>
  <c r="M1636" i="1" s="1"/>
  <c r="J1637" i="1"/>
  <c r="M1637" i="1" s="1"/>
  <c r="J1638" i="1"/>
  <c r="M1638" i="1" s="1"/>
  <c r="J1639" i="1"/>
  <c r="M1639" i="1" s="1"/>
  <c r="J1640" i="1"/>
  <c r="M1640" i="1" s="1"/>
  <c r="J1641" i="1"/>
  <c r="M1641" i="1" s="1"/>
  <c r="J1642" i="1"/>
  <c r="M1642" i="1" s="1"/>
  <c r="J1643" i="1"/>
  <c r="M1643" i="1" s="1"/>
  <c r="J1644" i="1"/>
  <c r="M1644" i="1" s="1"/>
  <c r="J1645" i="1"/>
  <c r="M1645" i="1" s="1"/>
  <c r="J1646" i="1"/>
  <c r="M1646" i="1" s="1"/>
  <c r="J1647" i="1"/>
  <c r="M1647" i="1" s="1"/>
  <c r="J1648" i="1"/>
  <c r="M1648" i="1" s="1"/>
  <c r="J1649" i="1"/>
  <c r="M1649" i="1" s="1"/>
  <c r="J1650" i="1"/>
  <c r="M1650" i="1" s="1"/>
  <c r="J1651" i="1"/>
  <c r="M1651" i="1" s="1"/>
  <c r="J1652" i="1"/>
  <c r="M1652" i="1" s="1"/>
  <c r="J1653" i="1"/>
  <c r="M1653" i="1" s="1"/>
  <c r="J1654" i="1"/>
  <c r="M1654" i="1" s="1"/>
  <c r="J1655" i="1"/>
  <c r="M1655" i="1" s="1"/>
  <c r="J1656" i="1"/>
  <c r="M1656" i="1" s="1"/>
  <c r="J1657" i="1"/>
  <c r="M1657" i="1" s="1"/>
  <c r="J1658" i="1"/>
  <c r="M1658" i="1" s="1"/>
  <c r="J1659" i="1"/>
  <c r="M1659" i="1" s="1"/>
  <c r="J1660" i="1"/>
  <c r="M1660" i="1" s="1"/>
  <c r="J1661" i="1"/>
  <c r="M1661" i="1" s="1"/>
  <c r="J1662" i="1"/>
  <c r="M1662" i="1" s="1"/>
  <c r="J1663" i="1"/>
  <c r="M1663" i="1" s="1"/>
  <c r="J1664" i="1"/>
  <c r="M1664" i="1" s="1"/>
  <c r="J1665" i="1"/>
  <c r="M1665" i="1" s="1"/>
  <c r="J1666" i="1"/>
  <c r="M1666" i="1" s="1"/>
  <c r="J1667" i="1"/>
  <c r="M1667" i="1" s="1"/>
  <c r="J1668" i="1"/>
  <c r="M1668" i="1" s="1"/>
  <c r="J1669" i="1"/>
  <c r="M1669" i="1" s="1"/>
  <c r="J1670" i="1"/>
  <c r="M1670" i="1" s="1"/>
  <c r="J1671" i="1"/>
  <c r="M1671" i="1" s="1"/>
  <c r="J1672" i="1"/>
  <c r="M1672" i="1" s="1"/>
  <c r="J1673" i="1"/>
  <c r="M1673" i="1" s="1"/>
  <c r="J1674" i="1"/>
  <c r="M1674" i="1" s="1"/>
  <c r="J1675" i="1"/>
  <c r="M1675" i="1" s="1"/>
  <c r="J1676" i="1"/>
  <c r="M1676" i="1" s="1"/>
  <c r="J1677" i="1"/>
  <c r="M1677" i="1" s="1"/>
  <c r="J1678" i="1"/>
  <c r="M1678" i="1" s="1"/>
  <c r="J1679" i="1"/>
  <c r="M1679" i="1" s="1"/>
  <c r="J1680" i="1"/>
  <c r="M1680" i="1" s="1"/>
  <c r="J1681" i="1"/>
  <c r="M1681" i="1" s="1"/>
  <c r="J1682" i="1"/>
  <c r="M1682" i="1" s="1"/>
  <c r="J1683" i="1"/>
  <c r="M1683" i="1" s="1"/>
  <c r="J1684" i="1"/>
  <c r="M1684" i="1" s="1"/>
  <c r="J1685" i="1"/>
  <c r="M1685" i="1" s="1"/>
  <c r="J1686" i="1"/>
  <c r="M1686" i="1" s="1"/>
  <c r="J1687" i="1"/>
  <c r="M1687" i="1" s="1"/>
  <c r="J1688" i="1"/>
  <c r="M1688" i="1" s="1"/>
  <c r="J1689" i="1"/>
  <c r="M1689" i="1" s="1"/>
  <c r="J1690" i="1"/>
  <c r="M1690" i="1" s="1"/>
  <c r="J1691" i="1"/>
  <c r="M1691" i="1" s="1"/>
  <c r="J1692" i="1"/>
  <c r="M1692" i="1" s="1"/>
  <c r="J1693" i="1"/>
  <c r="M1693" i="1" s="1"/>
  <c r="J1694" i="1"/>
  <c r="M1694" i="1" s="1"/>
  <c r="J1695" i="1"/>
  <c r="M1695" i="1" s="1"/>
  <c r="J1696" i="1"/>
  <c r="M1696" i="1" s="1"/>
  <c r="J1697" i="1"/>
  <c r="M1697" i="1" s="1"/>
  <c r="J1698" i="1"/>
  <c r="M1698" i="1" s="1"/>
  <c r="J1699" i="1"/>
  <c r="M1699" i="1" s="1"/>
  <c r="J1700" i="1"/>
  <c r="M1700" i="1" s="1"/>
  <c r="J1701" i="1"/>
  <c r="M1701" i="1" s="1"/>
  <c r="J1702" i="1"/>
  <c r="M1702" i="1" s="1"/>
  <c r="J1703" i="1"/>
  <c r="M1703" i="1" s="1"/>
  <c r="J1704" i="1"/>
  <c r="M1704" i="1" s="1"/>
  <c r="J1705" i="1"/>
  <c r="M1705" i="1" s="1"/>
  <c r="J1706" i="1"/>
  <c r="M1706" i="1" s="1"/>
  <c r="J1707" i="1"/>
  <c r="M1707" i="1" s="1"/>
  <c r="J1708" i="1"/>
  <c r="M1708" i="1" s="1"/>
  <c r="J1709" i="1"/>
  <c r="M1709" i="1" s="1"/>
  <c r="J1710" i="1"/>
  <c r="M1710" i="1" s="1"/>
  <c r="J1711" i="1"/>
  <c r="M1711" i="1" s="1"/>
  <c r="J1712" i="1"/>
  <c r="M1712" i="1" s="1"/>
  <c r="J1713" i="1"/>
  <c r="M1713" i="1" s="1"/>
  <c r="J1714" i="1"/>
  <c r="M1714" i="1" s="1"/>
  <c r="J1715" i="1"/>
  <c r="M1715" i="1" s="1"/>
  <c r="J1716" i="1"/>
  <c r="M1716" i="1" s="1"/>
  <c r="J1717" i="1"/>
  <c r="M1717" i="1" s="1"/>
  <c r="J1718" i="1"/>
  <c r="M1718" i="1" s="1"/>
  <c r="J1719" i="1"/>
  <c r="M1719" i="1" s="1"/>
  <c r="J1720" i="1"/>
  <c r="M1720" i="1" s="1"/>
  <c r="J1721" i="1"/>
  <c r="M1721" i="1" s="1"/>
  <c r="J1722" i="1"/>
  <c r="M1722" i="1" s="1"/>
  <c r="J1723" i="1"/>
  <c r="M1723" i="1" s="1"/>
  <c r="J1724" i="1"/>
  <c r="M1724" i="1" s="1"/>
  <c r="J1725" i="1"/>
  <c r="M1725" i="1" s="1"/>
  <c r="J1726" i="1"/>
  <c r="M1726" i="1" s="1"/>
  <c r="J1727" i="1"/>
  <c r="M1727" i="1" s="1"/>
  <c r="J1728" i="1"/>
  <c r="M1728" i="1" s="1"/>
  <c r="J1729" i="1"/>
  <c r="M1729" i="1" s="1"/>
  <c r="J1730" i="1"/>
  <c r="M1730" i="1" s="1"/>
  <c r="J1731" i="1"/>
  <c r="M1731" i="1" s="1"/>
  <c r="J1732" i="1"/>
  <c r="M1732" i="1" s="1"/>
  <c r="J1733" i="1"/>
  <c r="M1733" i="1" s="1"/>
  <c r="J1734" i="1"/>
  <c r="M1734" i="1" s="1"/>
  <c r="J1735" i="1"/>
  <c r="M1735" i="1" s="1"/>
  <c r="J1736" i="1"/>
  <c r="M1736" i="1" s="1"/>
  <c r="J1737" i="1"/>
  <c r="M1737" i="1" s="1"/>
  <c r="J1738" i="1"/>
  <c r="M1738" i="1" s="1"/>
  <c r="J1739" i="1"/>
  <c r="M1739" i="1" s="1"/>
  <c r="J1740" i="1"/>
  <c r="M1740" i="1" s="1"/>
  <c r="J1741" i="1"/>
  <c r="M1741" i="1" s="1"/>
  <c r="J1742" i="1"/>
  <c r="M1742" i="1" s="1"/>
  <c r="J1743" i="1"/>
  <c r="M1743" i="1" s="1"/>
  <c r="J1744" i="1"/>
  <c r="M1744" i="1" s="1"/>
  <c r="J1745" i="1"/>
  <c r="M1745" i="1" s="1"/>
  <c r="J1746" i="1"/>
  <c r="M1746" i="1" s="1"/>
  <c r="J1747" i="1"/>
  <c r="M1747" i="1" s="1"/>
  <c r="J1748" i="1"/>
  <c r="M1748" i="1" s="1"/>
  <c r="J1749" i="1"/>
  <c r="M1749" i="1" s="1"/>
  <c r="J1750" i="1"/>
  <c r="M1750" i="1" s="1"/>
  <c r="J1751" i="1"/>
  <c r="M1751" i="1" s="1"/>
  <c r="J1752" i="1"/>
  <c r="M1752" i="1" s="1"/>
  <c r="J1753" i="1"/>
  <c r="M1753" i="1" s="1"/>
  <c r="J1754" i="1"/>
  <c r="M1754" i="1" s="1"/>
  <c r="J1755" i="1"/>
  <c r="M1755" i="1" s="1"/>
  <c r="J1756" i="1"/>
  <c r="M1756" i="1" s="1"/>
  <c r="J1757" i="1"/>
  <c r="M1757" i="1" s="1"/>
  <c r="J1758" i="1"/>
  <c r="M1758" i="1" s="1"/>
  <c r="J1759" i="1"/>
  <c r="M1759" i="1" s="1"/>
  <c r="J1760" i="1"/>
  <c r="M1760" i="1" s="1"/>
  <c r="J1761" i="1"/>
  <c r="M1761" i="1" s="1"/>
  <c r="J1762" i="1"/>
  <c r="M1762" i="1" s="1"/>
  <c r="J1763" i="1"/>
  <c r="M1763" i="1" s="1"/>
  <c r="J1764" i="1"/>
  <c r="M1764" i="1" s="1"/>
  <c r="J1765" i="1"/>
  <c r="M1765" i="1" s="1"/>
  <c r="J1766" i="1"/>
  <c r="M1766" i="1" s="1"/>
  <c r="J1767" i="1"/>
  <c r="M1767" i="1" s="1"/>
  <c r="J1768" i="1"/>
  <c r="M1768" i="1" s="1"/>
  <c r="J1769" i="1"/>
  <c r="M1769" i="1" s="1"/>
  <c r="J1770" i="1"/>
  <c r="M1770" i="1" s="1"/>
  <c r="J1771" i="1"/>
  <c r="M1771" i="1" s="1"/>
  <c r="J1772" i="1"/>
  <c r="M1772" i="1" s="1"/>
  <c r="J1773" i="1"/>
  <c r="M1773" i="1" s="1"/>
  <c r="J1774" i="1"/>
  <c r="M1774" i="1" s="1"/>
  <c r="J1775" i="1"/>
  <c r="M1775" i="1" s="1"/>
  <c r="J1776" i="1"/>
  <c r="M1776" i="1" s="1"/>
  <c r="J1777" i="1"/>
  <c r="M1777" i="1" s="1"/>
  <c r="J1778" i="1"/>
  <c r="M1778" i="1" s="1"/>
  <c r="J1779" i="1"/>
  <c r="M1779" i="1" s="1"/>
  <c r="J1780" i="1"/>
  <c r="M1780" i="1" s="1"/>
  <c r="J1781" i="1"/>
  <c r="M1781" i="1" s="1"/>
  <c r="J1782" i="1"/>
  <c r="M1782" i="1" s="1"/>
  <c r="J1783" i="1"/>
  <c r="M1783" i="1" s="1"/>
  <c r="J1784" i="1"/>
  <c r="M1784" i="1" s="1"/>
  <c r="J1785" i="1"/>
  <c r="M1785" i="1" s="1"/>
  <c r="J1786" i="1"/>
  <c r="M1786" i="1" s="1"/>
  <c r="J1787" i="1"/>
  <c r="M1787" i="1" s="1"/>
  <c r="J1788" i="1"/>
  <c r="M1788" i="1" s="1"/>
  <c r="J1789" i="1"/>
  <c r="M1789" i="1" s="1"/>
  <c r="J1790" i="1"/>
  <c r="M1790" i="1" s="1"/>
  <c r="J1791" i="1"/>
  <c r="M1791" i="1" s="1"/>
  <c r="J1792" i="1"/>
  <c r="M1792" i="1" s="1"/>
  <c r="J1793" i="1"/>
  <c r="M1793" i="1" s="1"/>
  <c r="J1794" i="1"/>
  <c r="M1794" i="1" s="1"/>
  <c r="J1795" i="1"/>
  <c r="M1795" i="1" s="1"/>
  <c r="J1796" i="1"/>
  <c r="M1796" i="1" s="1"/>
  <c r="J1797" i="1"/>
  <c r="M1797" i="1" s="1"/>
  <c r="J1798" i="1"/>
  <c r="M1798" i="1" s="1"/>
  <c r="J1799" i="1"/>
  <c r="M1799" i="1" s="1"/>
  <c r="J1800" i="1"/>
  <c r="M1800" i="1" s="1"/>
  <c r="J1801" i="1"/>
  <c r="M1801" i="1" s="1"/>
  <c r="J1802" i="1"/>
  <c r="M1802" i="1" s="1"/>
  <c r="J1803" i="1"/>
  <c r="M1803" i="1" s="1"/>
  <c r="J1804" i="1"/>
  <c r="M1804" i="1" s="1"/>
  <c r="J1805" i="1"/>
  <c r="M1805" i="1" s="1"/>
  <c r="J1806" i="1"/>
  <c r="M1806" i="1" s="1"/>
  <c r="J6" i="1"/>
  <c r="M6" i="1" s="1"/>
  <c r="H7" i="1"/>
  <c r="I7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1001" i="1"/>
  <c r="I1001" i="1" s="1"/>
  <c r="H1002" i="1"/>
  <c r="I1002" i="1" s="1"/>
  <c r="H1003" i="1"/>
  <c r="I1003" i="1" s="1"/>
  <c r="H1004" i="1"/>
  <c r="I1004" i="1" s="1"/>
  <c r="H1005" i="1"/>
  <c r="I1005" i="1" s="1"/>
  <c r="H1006" i="1"/>
  <c r="I1006" i="1" s="1"/>
  <c r="H1007" i="1"/>
  <c r="I1007" i="1" s="1"/>
  <c r="H1008" i="1"/>
  <c r="I1008" i="1" s="1"/>
  <c r="H1009" i="1"/>
  <c r="I1009" i="1" s="1"/>
  <c r="H1010" i="1"/>
  <c r="I1010" i="1" s="1"/>
  <c r="H1011" i="1"/>
  <c r="I1011" i="1" s="1"/>
  <c r="H1012" i="1"/>
  <c r="I1012" i="1" s="1"/>
  <c r="H1013" i="1"/>
  <c r="I1013" i="1" s="1"/>
  <c r="H1014" i="1"/>
  <c r="I1014" i="1" s="1"/>
  <c r="H1015" i="1"/>
  <c r="I1015" i="1" s="1"/>
  <c r="H1016" i="1"/>
  <c r="I1016" i="1" s="1"/>
  <c r="H1017" i="1"/>
  <c r="I1017" i="1" s="1"/>
  <c r="H1018" i="1"/>
  <c r="I1018" i="1" s="1"/>
  <c r="H1019" i="1"/>
  <c r="I1019" i="1" s="1"/>
  <c r="H1020" i="1"/>
  <c r="I1020" i="1" s="1"/>
  <c r="H1021" i="1"/>
  <c r="I1021" i="1" s="1"/>
  <c r="H1022" i="1"/>
  <c r="I1022" i="1" s="1"/>
  <c r="H1023" i="1"/>
  <c r="I1023" i="1" s="1"/>
  <c r="H1024" i="1"/>
  <c r="I1024" i="1" s="1"/>
  <c r="H1025" i="1"/>
  <c r="I1025" i="1" s="1"/>
  <c r="H1026" i="1"/>
  <c r="I1026" i="1" s="1"/>
  <c r="H1027" i="1"/>
  <c r="I1027" i="1" s="1"/>
  <c r="H1028" i="1"/>
  <c r="I1028" i="1" s="1"/>
  <c r="H1029" i="1"/>
  <c r="I1029" i="1" s="1"/>
  <c r="H1030" i="1"/>
  <c r="I1030" i="1" s="1"/>
  <c r="H1031" i="1"/>
  <c r="I1031" i="1" s="1"/>
  <c r="H1032" i="1"/>
  <c r="I1032" i="1" s="1"/>
  <c r="H1033" i="1"/>
  <c r="I1033" i="1" s="1"/>
  <c r="H1034" i="1"/>
  <c r="I1034" i="1" s="1"/>
  <c r="H1035" i="1"/>
  <c r="I1035" i="1" s="1"/>
  <c r="H1036" i="1"/>
  <c r="I1036" i="1" s="1"/>
  <c r="H1037" i="1"/>
  <c r="I1037" i="1" s="1"/>
  <c r="H1038" i="1"/>
  <c r="I1038" i="1" s="1"/>
  <c r="H1039" i="1"/>
  <c r="I1039" i="1" s="1"/>
  <c r="H1040" i="1"/>
  <c r="I1040" i="1" s="1"/>
  <c r="H1041" i="1"/>
  <c r="I1041" i="1" s="1"/>
  <c r="H1042" i="1"/>
  <c r="I1042" i="1" s="1"/>
  <c r="H1043" i="1"/>
  <c r="I1043" i="1" s="1"/>
  <c r="H1044" i="1"/>
  <c r="I1044" i="1" s="1"/>
  <c r="H1045" i="1"/>
  <c r="I1045" i="1" s="1"/>
  <c r="H1046" i="1"/>
  <c r="I1046" i="1" s="1"/>
  <c r="H1047" i="1"/>
  <c r="I1047" i="1" s="1"/>
  <c r="H1048" i="1"/>
  <c r="I1048" i="1" s="1"/>
  <c r="H1049" i="1"/>
  <c r="I1049" i="1" s="1"/>
  <c r="H1050" i="1"/>
  <c r="I1050" i="1" s="1"/>
  <c r="H1051" i="1"/>
  <c r="I1051" i="1" s="1"/>
  <c r="H1052" i="1"/>
  <c r="I1052" i="1" s="1"/>
  <c r="H1053" i="1"/>
  <c r="I1053" i="1" s="1"/>
  <c r="H1054" i="1"/>
  <c r="I1054" i="1" s="1"/>
  <c r="H1055" i="1"/>
  <c r="I1055" i="1" s="1"/>
  <c r="H1056" i="1"/>
  <c r="I1056" i="1" s="1"/>
  <c r="H1057" i="1"/>
  <c r="I1057" i="1" s="1"/>
  <c r="H1058" i="1"/>
  <c r="I1058" i="1" s="1"/>
  <c r="H1059" i="1"/>
  <c r="I1059" i="1" s="1"/>
  <c r="H1060" i="1"/>
  <c r="I1060" i="1" s="1"/>
  <c r="H1061" i="1"/>
  <c r="I1061" i="1" s="1"/>
  <c r="H1062" i="1"/>
  <c r="I1062" i="1" s="1"/>
  <c r="H1063" i="1"/>
  <c r="I1063" i="1" s="1"/>
  <c r="H1064" i="1"/>
  <c r="I1064" i="1" s="1"/>
  <c r="H1065" i="1"/>
  <c r="I1065" i="1" s="1"/>
  <c r="H1066" i="1"/>
  <c r="I1066" i="1" s="1"/>
  <c r="H1067" i="1"/>
  <c r="I1067" i="1" s="1"/>
  <c r="H1068" i="1"/>
  <c r="I1068" i="1" s="1"/>
  <c r="H1069" i="1"/>
  <c r="I1069" i="1" s="1"/>
  <c r="H1070" i="1"/>
  <c r="I1070" i="1" s="1"/>
  <c r="H1071" i="1"/>
  <c r="I1071" i="1" s="1"/>
  <c r="H1072" i="1"/>
  <c r="I1072" i="1" s="1"/>
  <c r="H1073" i="1"/>
  <c r="I1073" i="1" s="1"/>
  <c r="H1074" i="1"/>
  <c r="I1074" i="1" s="1"/>
  <c r="H1075" i="1"/>
  <c r="I1075" i="1" s="1"/>
  <c r="H1076" i="1"/>
  <c r="I1076" i="1" s="1"/>
  <c r="H1077" i="1"/>
  <c r="I1077" i="1" s="1"/>
  <c r="H1078" i="1"/>
  <c r="I1078" i="1" s="1"/>
  <c r="H1079" i="1"/>
  <c r="I1079" i="1" s="1"/>
  <c r="H1080" i="1"/>
  <c r="I1080" i="1" s="1"/>
  <c r="H1081" i="1"/>
  <c r="I1081" i="1" s="1"/>
  <c r="H1082" i="1"/>
  <c r="I1082" i="1" s="1"/>
  <c r="H1083" i="1"/>
  <c r="I1083" i="1" s="1"/>
  <c r="H1084" i="1"/>
  <c r="I1084" i="1" s="1"/>
  <c r="H1085" i="1"/>
  <c r="I1085" i="1" s="1"/>
  <c r="H1086" i="1"/>
  <c r="I1086" i="1" s="1"/>
  <c r="H1087" i="1"/>
  <c r="I1087" i="1" s="1"/>
  <c r="H1088" i="1"/>
  <c r="I1088" i="1" s="1"/>
  <c r="H1089" i="1"/>
  <c r="I1089" i="1" s="1"/>
  <c r="H1090" i="1"/>
  <c r="I1090" i="1" s="1"/>
  <c r="H1091" i="1"/>
  <c r="I1091" i="1" s="1"/>
  <c r="H1092" i="1"/>
  <c r="I1092" i="1" s="1"/>
  <c r="H1093" i="1"/>
  <c r="I1093" i="1" s="1"/>
  <c r="H1094" i="1"/>
  <c r="I1094" i="1" s="1"/>
  <c r="H1095" i="1"/>
  <c r="I1095" i="1" s="1"/>
  <c r="H1096" i="1"/>
  <c r="I1096" i="1" s="1"/>
  <c r="H1097" i="1"/>
  <c r="I1097" i="1" s="1"/>
  <c r="H1098" i="1"/>
  <c r="I1098" i="1" s="1"/>
  <c r="H1099" i="1"/>
  <c r="I1099" i="1" s="1"/>
  <c r="H1100" i="1"/>
  <c r="I1100" i="1" s="1"/>
  <c r="H1101" i="1"/>
  <c r="I1101" i="1" s="1"/>
  <c r="H1102" i="1"/>
  <c r="I1102" i="1" s="1"/>
  <c r="H1103" i="1"/>
  <c r="I1103" i="1" s="1"/>
  <c r="H1104" i="1"/>
  <c r="I1104" i="1" s="1"/>
  <c r="H1105" i="1"/>
  <c r="I1105" i="1" s="1"/>
  <c r="H1106" i="1"/>
  <c r="I1106" i="1" s="1"/>
  <c r="H1107" i="1"/>
  <c r="I1107" i="1" s="1"/>
  <c r="H1108" i="1"/>
  <c r="I1108" i="1" s="1"/>
  <c r="H1109" i="1"/>
  <c r="I1109" i="1" s="1"/>
  <c r="H1110" i="1"/>
  <c r="I1110" i="1" s="1"/>
  <c r="H1111" i="1"/>
  <c r="I1111" i="1" s="1"/>
  <c r="H1112" i="1"/>
  <c r="I1112" i="1" s="1"/>
  <c r="H1113" i="1"/>
  <c r="I1113" i="1" s="1"/>
  <c r="H1114" i="1"/>
  <c r="I1114" i="1" s="1"/>
  <c r="H1115" i="1"/>
  <c r="I1115" i="1" s="1"/>
  <c r="H1116" i="1"/>
  <c r="I1116" i="1" s="1"/>
  <c r="H1117" i="1"/>
  <c r="I1117" i="1" s="1"/>
  <c r="H1118" i="1"/>
  <c r="I1118" i="1" s="1"/>
  <c r="H1119" i="1"/>
  <c r="I1119" i="1" s="1"/>
  <c r="H1120" i="1"/>
  <c r="I1120" i="1" s="1"/>
  <c r="H1121" i="1"/>
  <c r="I1121" i="1" s="1"/>
  <c r="H1122" i="1"/>
  <c r="I1122" i="1" s="1"/>
  <c r="H1123" i="1"/>
  <c r="I1123" i="1" s="1"/>
  <c r="H1124" i="1"/>
  <c r="I1124" i="1" s="1"/>
  <c r="H1125" i="1"/>
  <c r="I1125" i="1" s="1"/>
  <c r="H1126" i="1"/>
  <c r="I1126" i="1" s="1"/>
  <c r="H1127" i="1"/>
  <c r="I1127" i="1" s="1"/>
  <c r="H1128" i="1"/>
  <c r="I1128" i="1" s="1"/>
  <c r="H1129" i="1"/>
  <c r="I1129" i="1" s="1"/>
  <c r="H1130" i="1"/>
  <c r="I1130" i="1" s="1"/>
  <c r="H1131" i="1"/>
  <c r="I1131" i="1" s="1"/>
  <c r="H1132" i="1"/>
  <c r="I1132" i="1" s="1"/>
  <c r="H1133" i="1"/>
  <c r="I1133" i="1" s="1"/>
  <c r="H1134" i="1"/>
  <c r="I1134" i="1" s="1"/>
  <c r="H1135" i="1"/>
  <c r="I1135" i="1" s="1"/>
  <c r="H1136" i="1"/>
  <c r="I1136" i="1" s="1"/>
  <c r="H1137" i="1"/>
  <c r="I1137" i="1" s="1"/>
  <c r="H1138" i="1"/>
  <c r="I1138" i="1" s="1"/>
  <c r="H1139" i="1"/>
  <c r="I1139" i="1" s="1"/>
  <c r="H1140" i="1"/>
  <c r="I1140" i="1" s="1"/>
  <c r="H1141" i="1"/>
  <c r="I1141" i="1" s="1"/>
  <c r="H1142" i="1"/>
  <c r="I1142" i="1" s="1"/>
  <c r="H1143" i="1"/>
  <c r="I1143" i="1" s="1"/>
  <c r="H1144" i="1"/>
  <c r="I1144" i="1" s="1"/>
  <c r="H1145" i="1"/>
  <c r="I1145" i="1" s="1"/>
  <c r="H1146" i="1"/>
  <c r="I1146" i="1" s="1"/>
  <c r="H1147" i="1"/>
  <c r="I1147" i="1" s="1"/>
  <c r="H1148" i="1"/>
  <c r="I1148" i="1" s="1"/>
  <c r="H1149" i="1"/>
  <c r="I1149" i="1" s="1"/>
  <c r="H1150" i="1"/>
  <c r="I1150" i="1" s="1"/>
  <c r="H1151" i="1"/>
  <c r="I1151" i="1" s="1"/>
  <c r="H1152" i="1"/>
  <c r="I1152" i="1" s="1"/>
  <c r="H1153" i="1"/>
  <c r="I1153" i="1" s="1"/>
  <c r="H1154" i="1"/>
  <c r="I1154" i="1" s="1"/>
  <c r="H1155" i="1"/>
  <c r="I1155" i="1" s="1"/>
  <c r="H1156" i="1"/>
  <c r="I1156" i="1" s="1"/>
  <c r="H1157" i="1"/>
  <c r="I1157" i="1" s="1"/>
  <c r="H1158" i="1"/>
  <c r="I1158" i="1" s="1"/>
  <c r="H1159" i="1"/>
  <c r="I1159" i="1" s="1"/>
  <c r="H1160" i="1"/>
  <c r="I1160" i="1" s="1"/>
  <c r="H1161" i="1"/>
  <c r="I1161" i="1" s="1"/>
  <c r="H1162" i="1"/>
  <c r="I1162" i="1" s="1"/>
  <c r="H1163" i="1"/>
  <c r="I1163" i="1" s="1"/>
  <c r="H1164" i="1"/>
  <c r="I1164" i="1" s="1"/>
  <c r="H1165" i="1"/>
  <c r="I1165" i="1" s="1"/>
  <c r="H1166" i="1"/>
  <c r="I1166" i="1" s="1"/>
  <c r="H1167" i="1"/>
  <c r="I1167" i="1" s="1"/>
  <c r="H1168" i="1"/>
  <c r="I1168" i="1" s="1"/>
  <c r="H1169" i="1"/>
  <c r="I1169" i="1" s="1"/>
  <c r="H1170" i="1"/>
  <c r="I1170" i="1" s="1"/>
  <c r="H1171" i="1"/>
  <c r="I1171" i="1" s="1"/>
  <c r="H1172" i="1"/>
  <c r="I1172" i="1" s="1"/>
  <c r="H1173" i="1"/>
  <c r="I1173" i="1" s="1"/>
  <c r="H1174" i="1"/>
  <c r="I1174" i="1" s="1"/>
  <c r="H1175" i="1"/>
  <c r="I1175" i="1" s="1"/>
  <c r="H1176" i="1"/>
  <c r="I1176" i="1" s="1"/>
  <c r="H1177" i="1"/>
  <c r="I1177" i="1" s="1"/>
  <c r="H1178" i="1"/>
  <c r="I1178" i="1" s="1"/>
  <c r="H1179" i="1"/>
  <c r="I1179" i="1" s="1"/>
  <c r="H1180" i="1"/>
  <c r="I1180" i="1" s="1"/>
  <c r="H1181" i="1"/>
  <c r="I1181" i="1" s="1"/>
  <c r="H1182" i="1"/>
  <c r="I1182" i="1" s="1"/>
  <c r="H1183" i="1"/>
  <c r="I1183" i="1" s="1"/>
  <c r="H1184" i="1"/>
  <c r="I1184" i="1" s="1"/>
  <c r="H1185" i="1"/>
  <c r="I1185" i="1" s="1"/>
  <c r="H1186" i="1"/>
  <c r="I1186" i="1" s="1"/>
  <c r="H1187" i="1"/>
  <c r="I1187" i="1" s="1"/>
  <c r="H1188" i="1"/>
  <c r="I1188" i="1" s="1"/>
  <c r="H1189" i="1"/>
  <c r="I1189" i="1" s="1"/>
  <c r="H1190" i="1"/>
  <c r="I1190" i="1" s="1"/>
  <c r="H1191" i="1"/>
  <c r="I1191" i="1" s="1"/>
  <c r="H1192" i="1"/>
  <c r="I1192" i="1" s="1"/>
  <c r="H1193" i="1"/>
  <c r="I1193" i="1" s="1"/>
  <c r="H1194" i="1"/>
  <c r="I1194" i="1" s="1"/>
  <c r="H1195" i="1"/>
  <c r="I1195" i="1" s="1"/>
  <c r="H1196" i="1"/>
  <c r="I1196" i="1" s="1"/>
  <c r="H1197" i="1"/>
  <c r="I1197" i="1" s="1"/>
  <c r="H1198" i="1"/>
  <c r="I1198" i="1" s="1"/>
  <c r="H1199" i="1"/>
  <c r="I1199" i="1" s="1"/>
  <c r="H1200" i="1"/>
  <c r="I1200" i="1" s="1"/>
  <c r="H1201" i="1"/>
  <c r="I1201" i="1" s="1"/>
  <c r="H1202" i="1"/>
  <c r="I1202" i="1" s="1"/>
  <c r="H1203" i="1"/>
  <c r="I1203" i="1" s="1"/>
  <c r="H1204" i="1"/>
  <c r="I1204" i="1" s="1"/>
  <c r="H1205" i="1"/>
  <c r="I1205" i="1" s="1"/>
  <c r="H1206" i="1"/>
  <c r="I1206" i="1" s="1"/>
  <c r="H1207" i="1"/>
  <c r="I1207" i="1" s="1"/>
  <c r="H1208" i="1"/>
  <c r="I1208" i="1" s="1"/>
  <c r="H1209" i="1"/>
  <c r="I1209" i="1" s="1"/>
  <c r="H1210" i="1"/>
  <c r="I1210" i="1" s="1"/>
  <c r="H1211" i="1"/>
  <c r="I1211" i="1" s="1"/>
  <c r="H1212" i="1"/>
  <c r="I1212" i="1" s="1"/>
  <c r="H1213" i="1"/>
  <c r="I1213" i="1" s="1"/>
  <c r="H1214" i="1"/>
  <c r="I1214" i="1" s="1"/>
  <c r="H1215" i="1"/>
  <c r="I1215" i="1" s="1"/>
  <c r="H1216" i="1"/>
  <c r="I1216" i="1" s="1"/>
  <c r="H1217" i="1"/>
  <c r="I1217" i="1" s="1"/>
  <c r="H1218" i="1"/>
  <c r="I1218" i="1" s="1"/>
  <c r="H1219" i="1"/>
  <c r="I1219" i="1" s="1"/>
  <c r="H1220" i="1"/>
  <c r="I1220" i="1" s="1"/>
  <c r="H1221" i="1"/>
  <c r="I1221" i="1" s="1"/>
  <c r="H1222" i="1"/>
  <c r="I1222" i="1" s="1"/>
  <c r="H1223" i="1"/>
  <c r="I1223" i="1" s="1"/>
  <c r="H1224" i="1"/>
  <c r="I1224" i="1" s="1"/>
  <c r="H1225" i="1"/>
  <c r="I1225" i="1" s="1"/>
  <c r="H1226" i="1"/>
  <c r="I1226" i="1" s="1"/>
  <c r="H1227" i="1"/>
  <c r="I1227" i="1" s="1"/>
  <c r="H1228" i="1"/>
  <c r="I1228" i="1" s="1"/>
  <c r="H1229" i="1"/>
  <c r="I1229" i="1" s="1"/>
  <c r="H1230" i="1"/>
  <c r="I1230" i="1" s="1"/>
  <c r="H1231" i="1"/>
  <c r="I1231" i="1" s="1"/>
  <c r="H1232" i="1"/>
  <c r="I1232" i="1" s="1"/>
  <c r="H1233" i="1"/>
  <c r="I1233" i="1" s="1"/>
  <c r="H1234" i="1"/>
  <c r="I1234" i="1" s="1"/>
  <c r="H1235" i="1"/>
  <c r="I1235" i="1" s="1"/>
  <c r="H1236" i="1"/>
  <c r="I1236" i="1" s="1"/>
  <c r="H1237" i="1"/>
  <c r="I1237" i="1" s="1"/>
  <c r="H1238" i="1"/>
  <c r="I1238" i="1" s="1"/>
  <c r="H1239" i="1"/>
  <c r="I1239" i="1" s="1"/>
  <c r="H1240" i="1"/>
  <c r="I1240" i="1" s="1"/>
  <c r="H1241" i="1"/>
  <c r="I1241" i="1" s="1"/>
  <c r="H1242" i="1"/>
  <c r="I1242" i="1" s="1"/>
  <c r="H1243" i="1"/>
  <c r="I1243" i="1" s="1"/>
  <c r="H1244" i="1"/>
  <c r="I1244" i="1" s="1"/>
  <c r="H1245" i="1"/>
  <c r="I1245" i="1" s="1"/>
  <c r="H1246" i="1"/>
  <c r="I1246" i="1" s="1"/>
  <c r="H1247" i="1"/>
  <c r="I1247" i="1" s="1"/>
  <c r="H1248" i="1"/>
  <c r="I1248" i="1" s="1"/>
  <c r="H1249" i="1"/>
  <c r="I1249" i="1" s="1"/>
  <c r="H1250" i="1"/>
  <c r="I1250" i="1" s="1"/>
  <c r="H1251" i="1"/>
  <c r="I1251" i="1" s="1"/>
  <c r="H1252" i="1"/>
  <c r="I1252" i="1" s="1"/>
  <c r="H1253" i="1"/>
  <c r="I1253" i="1" s="1"/>
  <c r="H1254" i="1"/>
  <c r="I1254" i="1" s="1"/>
  <c r="H1255" i="1"/>
  <c r="I1255" i="1" s="1"/>
  <c r="H1256" i="1"/>
  <c r="I1256" i="1" s="1"/>
  <c r="H1257" i="1"/>
  <c r="I1257" i="1" s="1"/>
  <c r="H1258" i="1"/>
  <c r="I1258" i="1" s="1"/>
  <c r="H1259" i="1"/>
  <c r="I1259" i="1" s="1"/>
  <c r="H1260" i="1"/>
  <c r="I1260" i="1" s="1"/>
  <c r="H1261" i="1"/>
  <c r="I1261" i="1" s="1"/>
  <c r="H1262" i="1"/>
  <c r="I1262" i="1" s="1"/>
  <c r="H1263" i="1"/>
  <c r="I1263" i="1" s="1"/>
  <c r="H1264" i="1"/>
  <c r="I1264" i="1" s="1"/>
  <c r="H1265" i="1"/>
  <c r="I1265" i="1" s="1"/>
  <c r="H1266" i="1"/>
  <c r="I1266" i="1" s="1"/>
  <c r="H1267" i="1"/>
  <c r="I1267" i="1" s="1"/>
  <c r="H1268" i="1"/>
  <c r="I1268" i="1" s="1"/>
  <c r="H1269" i="1"/>
  <c r="I1269" i="1" s="1"/>
  <c r="H1270" i="1"/>
  <c r="I1270" i="1" s="1"/>
  <c r="H1271" i="1"/>
  <c r="I1271" i="1" s="1"/>
  <c r="H1272" i="1"/>
  <c r="I1272" i="1" s="1"/>
  <c r="H1273" i="1"/>
  <c r="I1273" i="1" s="1"/>
  <c r="H1274" i="1"/>
  <c r="I1274" i="1" s="1"/>
  <c r="H1275" i="1"/>
  <c r="I1275" i="1" s="1"/>
  <c r="H1276" i="1"/>
  <c r="I1276" i="1" s="1"/>
  <c r="H1277" i="1"/>
  <c r="I1277" i="1" s="1"/>
  <c r="H1278" i="1"/>
  <c r="I1278" i="1" s="1"/>
  <c r="H1279" i="1"/>
  <c r="I1279" i="1" s="1"/>
  <c r="H1280" i="1"/>
  <c r="I1280" i="1" s="1"/>
  <c r="H1281" i="1"/>
  <c r="I1281" i="1" s="1"/>
  <c r="H1282" i="1"/>
  <c r="I1282" i="1" s="1"/>
  <c r="H1283" i="1"/>
  <c r="I1283" i="1" s="1"/>
  <c r="H1284" i="1"/>
  <c r="I1284" i="1" s="1"/>
  <c r="H1285" i="1"/>
  <c r="I1285" i="1" s="1"/>
  <c r="H1286" i="1"/>
  <c r="I1286" i="1" s="1"/>
  <c r="H1287" i="1"/>
  <c r="I1287" i="1" s="1"/>
  <c r="H1288" i="1"/>
  <c r="I1288" i="1" s="1"/>
  <c r="H1289" i="1"/>
  <c r="I1289" i="1" s="1"/>
  <c r="H1290" i="1"/>
  <c r="I1290" i="1" s="1"/>
  <c r="H1291" i="1"/>
  <c r="I1291" i="1" s="1"/>
  <c r="H1292" i="1"/>
  <c r="I1292" i="1" s="1"/>
  <c r="H1293" i="1"/>
  <c r="I1293" i="1" s="1"/>
  <c r="H1294" i="1"/>
  <c r="I1294" i="1" s="1"/>
  <c r="H1295" i="1"/>
  <c r="I1295" i="1" s="1"/>
  <c r="H1296" i="1"/>
  <c r="I1296" i="1" s="1"/>
  <c r="H1297" i="1"/>
  <c r="I1297" i="1" s="1"/>
  <c r="H1298" i="1"/>
  <c r="I1298" i="1" s="1"/>
  <c r="H1299" i="1"/>
  <c r="I1299" i="1" s="1"/>
  <c r="H1300" i="1"/>
  <c r="I1300" i="1" s="1"/>
  <c r="H1301" i="1"/>
  <c r="I1301" i="1" s="1"/>
  <c r="H1302" i="1"/>
  <c r="I1302" i="1" s="1"/>
  <c r="H1303" i="1"/>
  <c r="I1303" i="1" s="1"/>
  <c r="H1304" i="1"/>
  <c r="I1304" i="1" s="1"/>
  <c r="H1305" i="1"/>
  <c r="I1305" i="1" s="1"/>
  <c r="H1306" i="1"/>
  <c r="I1306" i="1" s="1"/>
  <c r="H1307" i="1"/>
  <c r="I1307" i="1" s="1"/>
  <c r="H1308" i="1"/>
  <c r="I1308" i="1" s="1"/>
  <c r="H1309" i="1"/>
  <c r="I1309" i="1" s="1"/>
  <c r="H1310" i="1"/>
  <c r="I1310" i="1" s="1"/>
  <c r="H1311" i="1"/>
  <c r="I1311" i="1" s="1"/>
  <c r="H1312" i="1"/>
  <c r="I1312" i="1" s="1"/>
  <c r="H1313" i="1"/>
  <c r="I1313" i="1" s="1"/>
  <c r="H1314" i="1"/>
  <c r="I1314" i="1" s="1"/>
  <c r="H1315" i="1"/>
  <c r="I1315" i="1" s="1"/>
  <c r="H1316" i="1"/>
  <c r="I1316" i="1" s="1"/>
  <c r="H1317" i="1"/>
  <c r="I1317" i="1" s="1"/>
  <c r="H1318" i="1"/>
  <c r="I1318" i="1" s="1"/>
  <c r="H1319" i="1"/>
  <c r="I1319" i="1" s="1"/>
  <c r="H1320" i="1"/>
  <c r="I1320" i="1" s="1"/>
  <c r="H1321" i="1"/>
  <c r="I1321" i="1" s="1"/>
  <c r="H1322" i="1"/>
  <c r="I1322" i="1" s="1"/>
  <c r="H1323" i="1"/>
  <c r="I1323" i="1" s="1"/>
  <c r="H1324" i="1"/>
  <c r="I1324" i="1" s="1"/>
  <c r="H1325" i="1"/>
  <c r="I1325" i="1" s="1"/>
  <c r="H1326" i="1"/>
  <c r="I1326" i="1" s="1"/>
  <c r="H1327" i="1"/>
  <c r="I1327" i="1" s="1"/>
  <c r="H1328" i="1"/>
  <c r="I1328" i="1" s="1"/>
  <c r="H1329" i="1"/>
  <c r="I1329" i="1" s="1"/>
  <c r="H1330" i="1"/>
  <c r="I1330" i="1" s="1"/>
  <c r="H1331" i="1"/>
  <c r="I1331" i="1" s="1"/>
  <c r="H1332" i="1"/>
  <c r="I1332" i="1" s="1"/>
  <c r="H1333" i="1"/>
  <c r="I1333" i="1" s="1"/>
  <c r="H1334" i="1"/>
  <c r="I1334" i="1" s="1"/>
  <c r="H1335" i="1"/>
  <c r="I1335" i="1" s="1"/>
  <c r="H1336" i="1"/>
  <c r="I1336" i="1" s="1"/>
  <c r="H1337" i="1"/>
  <c r="I1337" i="1" s="1"/>
  <c r="H1338" i="1"/>
  <c r="I1338" i="1" s="1"/>
  <c r="H1339" i="1"/>
  <c r="I1339" i="1" s="1"/>
  <c r="H1340" i="1"/>
  <c r="I1340" i="1" s="1"/>
  <c r="H1341" i="1"/>
  <c r="I1341" i="1" s="1"/>
  <c r="H1342" i="1"/>
  <c r="I1342" i="1" s="1"/>
  <c r="H1343" i="1"/>
  <c r="I1343" i="1" s="1"/>
  <c r="H1344" i="1"/>
  <c r="I1344" i="1" s="1"/>
  <c r="H1345" i="1"/>
  <c r="I1345" i="1" s="1"/>
  <c r="H1346" i="1"/>
  <c r="I1346" i="1" s="1"/>
  <c r="H1347" i="1"/>
  <c r="I1347" i="1" s="1"/>
  <c r="H1348" i="1"/>
  <c r="I1348" i="1" s="1"/>
  <c r="H1349" i="1"/>
  <c r="I1349" i="1" s="1"/>
  <c r="H1350" i="1"/>
  <c r="I135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57" i="1"/>
  <c r="I1357" i="1" s="1"/>
  <c r="H1358" i="1"/>
  <c r="I1358" i="1" s="1"/>
  <c r="H1359" i="1"/>
  <c r="I1359" i="1" s="1"/>
  <c r="H1360" i="1"/>
  <c r="I1360" i="1" s="1"/>
  <c r="H1361" i="1"/>
  <c r="I1361" i="1" s="1"/>
  <c r="H1362" i="1"/>
  <c r="I1362" i="1" s="1"/>
  <c r="H1363" i="1"/>
  <c r="I1363" i="1" s="1"/>
  <c r="H1364" i="1"/>
  <c r="I1364" i="1" s="1"/>
  <c r="H1365" i="1"/>
  <c r="I1365" i="1" s="1"/>
  <c r="H1366" i="1"/>
  <c r="I1366" i="1" s="1"/>
  <c r="H1367" i="1"/>
  <c r="I1367" i="1" s="1"/>
  <c r="H1368" i="1"/>
  <c r="I1368" i="1" s="1"/>
  <c r="H1369" i="1"/>
  <c r="I1369" i="1" s="1"/>
  <c r="H1370" i="1"/>
  <c r="I1370" i="1" s="1"/>
  <c r="H1371" i="1"/>
  <c r="I1371" i="1" s="1"/>
  <c r="H1372" i="1"/>
  <c r="I1372" i="1" s="1"/>
  <c r="H1373" i="1"/>
  <c r="I1373" i="1" s="1"/>
  <c r="H1374" i="1"/>
  <c r="I1374" i="1" s="1"/>
  <c r="H1375" i="1"/>
  <c r="I1375" i="1" s="1"/>
  <c r="H1376" i="1"/>
  <c r="I1376" i="1" s="1"/>
  <c r="H1377" i="1"/>
  <c r="I1377" i="1" s="1"/>
  <c r="H1378" i="1"/>
  <c r="I1378" i="1" s="1"/>
  <c r="H1379" i="1"/>
  <c r="I1379" i="1" s="1"/>
  <c r="H1380" i="1"/>
  <c r="I1380" i="1" s="1"/>
  <c r="H1381" i="1"/>
  <c r="I1381" i="1" s="1"/>
  <c r="H1382" i="1"/>
  <c r="I1382" i="1" s="1"/>
  <c r="H1383" i="1"/>
  <c r="I1383" i="1" s="1"/>
  <c r="H1384" i="1"/>
  <c r="I1384" i="1" s="1"/>
  <c r="H1385" i="1"/>
  <c r="I1385" i="1" s="1"/>
  <c r="H1386" i="1"/>
  <c r="I1386" i="1" s="1"/>
  <c r="H1387" i="1"/>
  <c r="I1387" i="1" s="1"/>
  <c r="H1388" i="1"/>
  <c r="I1388" i="1" s="1"/>
  <c r="H1389" i="1"/>
  <c r="I1389" i="1" s="1"/>
  <c r="H1390" i="1"/>
  <c r="I1390" i="1" s="1"/>
  <c r="H1391" i="1"/>
  <c r="I1391" i="1" s="1"/>
  <c r="H1392" i="1"/>
  <c r="I1392" i="1" s="1"/>
  <c r="H1393" i="1"/>
  <c r="I1393" i="1" s="1"/>
  <c r="H1394" i="1"/>
  <c r="I1394" i="1" s="1"/>
  <c r="H1395" i="1"/>
  <c r="I1395" i="1" s="1"/>
  <c r="H1396" i="1"/>
  <c r="I1396" i="1" s="1"/>
  <c r="H1397" i="1"/>
  <c r="I1397" i="1" s="1"/>
  <c r="H1398" i="1"/>
  <c r="I1398" i="1" s="1"/>
  <c r="H1399" i="1"/>
  <c r="I1399" i="1" s="1"/>
  <c r="H1400" i="1"/>
  <c r="I1400" i="1" s="1"/>
  <c r="H1401" i="1"/>
  <c r="I1401" i="1" s="1"/>
  <c r="H1402" i="1"/>
  <c r="I1402" i="1" s="1"/>
  <c r="H1403" i="1"/>
  <c r="I1403" i="1" s="1"/>
  <c r="H1404" i="1"/>
  <c r="I1404" i="1" s="1"/>
  <c r="H1405" i="1"/>
  <c r="I1405" i="1" s="1"/>
  <c r="H1406" i="1"/>
  <c r="I1406" i="1" s="1"/>
  <c r="H1407" i="1"/>
  <c r="I1407" i="1" s="1"/>
  <c r="H1408" i="1"/>
  <c r="I1408" i="1" s="1"/>
  <c r="H1409" i="1"/>
  <c r="I1409" i="1" s="1"/>
  <c r="H1410" i="1"/>
  <c r="I1410" i="1" s="1"/>
  <c r="H1411" i="1"/>
  <c r="I1411" i="1" s="1"/>
  <c r="H1412" i="1"/>
  <c r="I1412" i="1" s="1"/>
  <c r="H1413" i="1"/>
  <c r="I1413" i="1" s="1"/>
  <c r="H1414" i="1"/>
  <c r="I1414" i="1" s="1"/>
  <c r="H1415" i="1"/>
  <c r="I1415" i="1" s="1"/>
  <c r="H1416" i="1"/>
  <c r="I1416" i="1" s="1"/>
  <c r="H1417" i="1"/>
  <c r="I1417" i="1" s="1"/>
  <c r="H1418" i="1"/>
  <c r="I1418" i="1" s="1"/>
  <c r="H1419" i="1"/>
  <c r="I1419" i="1" s="1"/>
  <c r="H1420" i="1"/>
  <c r="I1420" i="1" s="1"/>
  <c r="H1421" i="1"/>
  <c r="I1421" i="1" s="1"/>
  <c r="H1422" i="1"/>
  <c r="I1422" i="1" s="1"/>
  <c r="H1423" i="1"/>
  <c r="I1423" i="1" s="1"/>
  <c r="H1424" i="1"/>
  <c r="I1424" i="1" s="1"/>
  <c r="H1425" i="1"/>
  <c r="I1425" i="1" s="1"/>
  <c r="H1426" i="1"/>
  <c r="I1426" i="1" s="1"/>
  <c r="H1427" i="1"/>
  <c r="I1427" i="1" s="1"/>
  <c r="H1428" i="1"/>
  <c r="I1428" i="1" s="1"/>
  <c r="H1429" i="1"/>
  <c r="I1429" i="1" s="1"/>
  <c r="H1430" i="1"/>
  <c r="I1430" i="1" s="1"/>
  <c r="H1431" i="1"/>
  <c r="I1431" i="1" s="1"/>
  <c r="H1432" i="1"/>
  <c r="I1432" i="1" s="1"/>
  <c r="H1433" i="1"/>
  <c r="I1433" i="1" s="1"/>
  <c r="H1434" i="1"/>
  <c r="I1434" i="1" s="1"/>
  <c r="H1435" i="1"/>
  <c r="I1435" i="1" s="1"/>
  <c r="H1436" i="1"/>
  <c r="I1436" i="1" s="1"/>
  <c r="H1437" i="1"/>
  <c r="I1437" i="1" s="1"/>
  <c r="H1438" i="1"/>
  <c r="I1438" i="1" s="1"/>
  <c r="H1439" i="1"/>
  <c r="I1439" i="1" s="1"/>
  <c r="H1440" i="1"/>
  <c r="I1440" i="1" s="1"/>
  <c r="H1441" i="1"/>
  <c r="I1441" i="1" s="1"/>
  <c r="H1442" i="1"/>
  <c r="I1442" i="1" s="1"/>
  <c r="H1443" i="1"/>
  <c r="I1443" i="1" s="1"/>
  <c r="H1444" i="1"/>
  <c r="I1444" i="1" s="1"/>
  <c r="H1445" i="1"/>
  <c r="I1445" i="1" s="1"/>
  <c r="H1446" i="1"/>
  <c r="I1446" i="1" s="1"/>
  <c r="H1447" i="1"/>
  <c r="I1447" i="1" s="1"/>
  <c r="H1448" i="1"/>
  <c r="I1448" i="1" s="1"/>
  <c r="H1449" i="1"/>
  <c r="I1449" i="1" s="1"/>
  <c r="H1450" i="1"/>
  <c r="I1450" i="1" s="1"/>
  <c r="H1451" i="1"/>
  <c r="I1451" i="1" s="1"/>
  <c r="H1452" i="1"/>
  <c r="I1452" i="1" s="1"/>
  <c r="H1453" i="1"/>
  <c r="I1453" i="1" s="1"/>
  <c r="H1454" i="1"/>
  <c r="I1454" i="1" s="1"/>
  <c r="H1455" i="1"/>
  <c r="I1455" i="1" s="1"/>
  <c r="H1456" i="1"/>
  <c r="I1456" i="1" s="1"/>
  <c r="H1457" i="1"/>
  <c r="I1457" i="1" s="1"/>
  <c r="H1458" i="1"/>
  <c r="I1458" i="1" s="1"/>
  <c r="H1459" i="1"/>
  <c r="I1459" i="1" s="1"/>
  <c r="H1460" i="1"/>
  <c r="I1460" i="1" s="1"/>
  <c r="H1461" i="1"/>
  <c r="I1461" i="1" s="1"/>
  <c r="H1462" i="1"/>
  <c r="I1462" i="1" s="1"/>
  <c r="H1463" i="1"/>
  <c r="I1463" i="1" s="1"/>
  <c r="H1464" i="1"/>
  <c r="I1464" i="1" s="1"/>
  <c r="H1465" i="1"/>
  <c r="I1465" i="1" s="1"/>
  <c r="H1466" i="1"/>
  <c r="I1466" i="1" s="1"/>
  <c r="H1467" i="1"/>
  <c r="I1467" i="1" s="1"/>
  <c r="H1468" i="1"/>
  <c r="I1468" i="1" s="1"/>
  <c r="H1469" i="1"/>
  <c r="I1469" i="1" s="1"/>
  <c r="H1470" i="1"/>
  <c r="I1470" i="1" s="1"/>
  <c r="H1471" i="1"/>
  <c r="I1471" i="1" s="1"/>
  <c r="H1472" i="1"/>
  <c r="I1472" i="1" s="1"/>
  <c r="H1473" i="1"/>
  <c r="I1473" i="1" s="1"/>
  <c r="H1474" i="1"/>
  <c r="I1474" i="1" s="1"/>
  <c r="H1475" i="1"/>
  <c r="I1475" i="1" s="1"/>
  <c r="H1476" i="1"/>
  <c r="I1476" i="1" s="1"/>
  <c r="H1477" i="1"/>
  <c r="I1477" i="1" s="1"/>
  <c r="H1478" i="1"/>
  <c r="I1478" i="1" s="1"/>
  <c r="H1479" i="1"/>
  <c r="I1479" i="1" s="1"/>
  <c r="H1480" i="1"/>
  <c r="I1480" i="1" s="1"/>
  <c r="H1481" i="1"/>
  <c r="I1481" i="1" s="1"/>
  <c r="H1482" i="1"/>
  <c r="I1482" i="1" s="1"/>
  <c r="H1483" i="1"/>
  <c r="I1483" i="1" s="1"/>
  <c r="H1484" i="1"/>
  <c r="I1484" i="1" s="1"/>
  <c r="H1485" i="1"/>
  <c r="I1485" i="1" s="1"/>
  <c r="H1486" i="1"/>
  <c r="I1486" i="1" s="1"/>
  <c r="H1487" i="1"/>
  <c r="I1487" i="1" s="1"/>
  <c r="H1488" i="1"/>
  <c r="I1488" i="1" s="1"/>
  <c r="H1489" i="1"/>
  <c r="I1489" i="1" s="1"/>
  <c r="H1490" i="1"/>
  <c r="I1490" i="1" s="1"/>
  <c r="H1491" i="1"/>
  <c r="I1491" i="1" s="1"/>
  <c r="H1492" i="1"/>
  <c r="I1492" i="1" s="1"/>
  <c r="H1493" i="1"/>
  <c r="I1493" i="1" s="1"/>
  <c r="H1494" i="1"/>
  <c r="I1494" i="1" s="1"/>
  <c r="H1495" i="1"/>
  <c r="I1495" i="1" s="1"/>
  <c r="H1496" i="1"/>
  <c r="I1496" i="1" s="1"/>
  <c r="H1497" i="1"/>
  <c r="I1497" i="1" s="1"/>
  <c r="H1498" i="1"/>
  <c r="I1498" i="1" s="1"/>
  <c r="H1499" i="1"/>
  <c r="I1499" i="1" s="1"/>
  <c r="H1500" i="1"/>
  <c r="I1500" i="1" s="1"/>
  <c r="H1501" i="1"/>
  <c r="I1501" i="1" s="1"/>
  <c r="H1502" i="1"/>
  <c r="I1502" i="1" s="1"/>
  <c r="H1503" i="1"/>
  <c r="I1503" i="1" s="1"/>
  <c r="H1504" i="1"/>
  <c r="I1504" i="1" s="1"/>
  <c r="H1505" i="1"/>
  <c r="I1505" i="1" s="1"/>
  <c r="H1506" i="1"/>
  <c r="I1506" i="1" s="1"/>
  <c r="H1507" i="1"/>
  <c r="I1507" i="1" s="1"/>
  <c r="H1508" i="1"/>
  <c r="I1508" i="1" s="1"/>
  <c r="H1509" i="1"/>
  <c r="I1509" i="1" s="1"/>
  <c r="H1510" i="1"/>
  <c r="I1510" i="1" s="1"/>
  <c r="H1511" i="1"/>
  <c r="I1511" i="1" s="1"/>
  <c r="H1512" i="1"/>
  <c r="I1512" i="1" s="1"/>
  <c r="H1513" i="1"/>
  <c r="I1513" i="1" s="1"/>
  <c r="H1514" i="1"/>
  <c r="I1514" i="1" s="1"/>
  <c r="H1515" i="1"/>
  <c r="I1515" i="1" s="1"/>
  <c r="H1516" i="1"/>
  <c r="I1516" i="1" s="1"/>
  <c r="H1517" i="1"/>
  <c r="I1517" i="1" s="1"/>
  <c r="H1518" i="1"/>
  <c r="I1518" i="1" s="1"/>
  <c r="H1519" i="1"/>
  <c r="I1519" i="1" s="1"/>
  <c r="H1520" i="1"/>
  <c r="I1520" i="1" s="1"/>
  <c r="H1521" i="1"/>
  <c r="I1521" i="1" s="1"/>
  <c r="H1522" i="1"/>
  <c r="I1522" i="1" s="1"/>
  <c r="H1523" i="1"/>
  <c r="I1523" i="1" s="1"/>
  <c r="H1524" i="1"/>
  <c r="I1524" i="1" s="1"/>
  <c r="H1525" i="1"/>
  <c r="I1525" i="1" s="1"/>
  <c r="H1526" i="1"/>
  <c r="I1526" i="1" s="1"/>
  <c r="H1527" i="1"/>
  <c r="I1527" i="1" s="1"/>
  <c r="H1528" i="1"/>
  <c r="I1528" i="1" s="1"/>
  <c r="H1529" i="1"/>
  <c r="I1529" i="1" s="1"/>
  <c r="H1530" i="1"/>
  <c r="I1530" i="1" s="1"/>
  <c r="H1531" i="1"/>
  <c r="I1531" i="1" s="1"/>
  <c r="H1532" i="1"/>
  <c r="I1532" i="1" s="1"/>
  <c r="H1533" i="1"/>
  <c r="I1533" i="1" s="1"/>
  <c r="H1534" i="1"/>
  <c r="I1534" i="1" s="1"/>
  <c r="H1535" i="1"/>
  <c r="I1535" i="1" s="1"/>
  <c r="H1536" i="1"/>
  <c r="I1536" i="1" s="1"/>
  <c r="H1537" i="1"/>
  <c r="I1537" i="1" s="1"/>
  <c r="H1538" i="1"/>
  <c r="I1538" i="1" s="1"/>
  <c r="H1539" i="1"/>
  <c r="I1539" i="1" s="1"/>
  <c r="H1540" i="1"/>
  <c r="I1540" i="1" s="1"/>
  <c r="H1541" i="1"/>
  <c r="I1541" i="1" s="1"/>
  <c r="H1542" i="1"/>
  <c r="I1542" i="1" s="1"/>
  <c r="H1543" i="1"/>
  <c r="I1543" i="1" s="1"/>
  <c r="H1544" i="1"/>
  <c r="I1544" i="1" s="1"/>
  <c r="H1545" i="1"/>
  <c r="I1545" i="1" s="1"/>
  <c r="H1546" i="1"/>
  <c r="I1546" i="1" s="1"/>
  <c r="H1547" i="1"/>
  <c r="I1547" i="1" s="1"/>
  <c r="H1548" i="1"/>
  <c r="I1548" i="1" s="1"/>
  <c r="H1549" i="1"/>
  <c r="I1549" i="1" s="1"/>
  <c r="H1550" i="1"/>
  <c r="I1550" i="1" s="1"/>
  <c r="H1551" i="1"/>
  <c r="I1551" i="1" s="1"/>
  <c r="H1552" i="1"/>
  <c r="I1552" i="1" s="1"/>
  <c r="H1553" i="1"/>
  <c r="I1553" i="1" s="1"/>
  <c r="H1554" i="1"/>
  <c r="I1554" i="1" s="1"/>
  <c r="H1555" i="1"/>
  <c r="I1555" i="1" s="1"/>
  <c r="H1556" i="1"/>
  <c r="I1556" i="1" s="1"/>
  <c r="H1557" i="1"/>
  <c r="I1557" i="1" s="1"/>
  <c r="H1558" i="1"/>
  <c r="I1558" i="1" s="1"/>
  <c r="H1559" i="1"/>
  <c r="I1559" i="1" s="1"/>
  <c r="H1560" i="1"/>
  <c r="I1560" i="1" s="1"/>
  <c r="H1561" i="1"/>
  <c r="I1561" i="1" s="1"/>
  <c r="H1562" i="1"/>
  <c r="I1562" i="1" s="1"/>
  <c r="H1563" i="1"/>
  <c r="I1563" i="1" s="1"/>
  <c r="H1564" i="1"/>
  <c r="I1564" i="1" s="1"/>
  <c r="H1565" i="1"/>
  <c r="I1565" i="1" s="1"/>
  <c r="H1566" i="1"/>
  <c r="I1566" i="1" s="1"/>
  <c r="H1567" i="1"/>
  <c r="I1567" i="1" s="1"/>
  <c r="H1568" i="1"/>
  <c r="I1568" i="1" s="1"/>
  <c r="H1569" i="1"/>
  <c r="I1569" i="1" s="1"/>
  <c r="H1570" i="1"/>
  <c r="I1570" i="1" s="1"/>
  <c r="H1571" i="1"/>
  <c r="I1571" i="1" s="1"/>
  <c r="H1572" i="1"/>
  <c r="I1572" i="1" s="1"/>
  <c r="H1573" i="1"/>
  <c r="I1573" i="1" s="1"/>
  <c r="H1574" i="1"/>
  <c r="I1574" i="1" s="1"/>
  <c r="H1575" i="1"/>
  <c r="I1575" i="1" s="1"/>
  <c r="H1576" i="1"/>
  <c r="I1576" i="1" s="1"/>
  <c r="H1577" i="1"/>
  <c r="I1577" i="1" s="1"/>
  <c r="H1578" i="1"/>
  <c r="I1578" i="1" s="1"/>
  <c r="H1579" i="1"/>
  <c r="I1579" i="1" s="1"/>
  <c r="H1580" i="1"/>
  <c r="I1580" i="1" s="1"/>
  <c r="H1581" i="1"/>
  <c r="I1581" i="1" s="1"/>
  <c r="H1582" i="1"/>
  <c r="I1582" i="1" s="1"/>
  <c r="H1583" i="1"/>
  <c r="I1583" i="1" s="1"/>
  <c r="H1584" i="1"/>
  <c r="I1584" i="1" s="1"/>
  <c r="H1585" i="1"/>
  <c r="I1585" i="1" s="1"/>
  <c r="H1586" i="1"/>
  <c r="I1586" i="1" s="1"/>
  <c r="H1587" i="1"/>
  <c r="I1587" i="1" s="1"/>
  <c r="H1588" i="1"/>
  <c r="I1588" i="1" s="1"/>
  <c r="H1589" i="1"/>
  <c r="I1589" i="1" s="1"/>
  <c r="H1590" i="1"/>
  <c r="I1590" i="1" s="1"/>
  <c r="H1591" i="1"/>
  <c r="I1591" i="1" s="1"/>
  <c r="H1592" i="1"/>
  <c r="I1592" i="1" s="1"/>
  <c r="H1593" i="1"/>
  <c r="I1593" i="1" s="1"/>
  <c r="H1594" i="1"/>
  <c r="I1594" i="1" s="1"/>
  <c r="H1595" i="1"/>
  <c r="I1595" i="1" s="1"/>
  <c r="H1596" i="1"/>
  <c r="I1596" i="1" s="1"/>
  <c r="H1597" i="1"/>
  <c r="I1597" i="1" s="1"/>
  <c r="H1598" i="1"/>
  <c r="I1598" i="1" s="1"/>
  <c r="H1599" i="1"/>
  <c r="I1599" i="1" s="1"/>
  <c r="H1600" i="1"/>
  <c r="I1600" i="1" s="1"/>
  <c r="H1601" i="1"/>
  <c r="I1601" i="1" s="1"/>
  <c r="H1602" i="1"/>
  <c r="I1602" i="1" s="1"/>
  <c r="H1603" i="1"/>
  <c r="I1603" i="1" s="1"/>
  <c r="H1604" i="1"/>
  <c r="I1604" i="1" s="1"/>
  <c r="H1605" i="1"/>
  <c r="I1605" i="1" s="1"/>
  <c r="H1606" i="1"/>
  <c r="I1606" i="1" s="1"/>
  <c r="H1607" i="1"/>
  <c r="I1607" i="1" s="1"/>
  <c r="H1608" i="1"/>
  <c r="I1608" i="1" s="1"/>
  <c r="H1609" i="1"/>
  <c r="I1609" i="1" s="1"/>
  <c r="H1610" i="1"/>
  <c r="I1610" i="1" s="1"/>
  <c r="H1611" i="1"/>
  <c r="I1611" i="1" s="1"/>
  <c r="H1612" i="1"/>
  <c r="I1612" i="1" s="1"/>
  <c r="H1613" i="1"/>
  <c r="I1613" i="1" s="1"/>
  <c r="H1614" i="1"/>
  <c r="I1614" i="1" s="1"/>
  <c r="H1615" i="1"/>
  <c r="I1615" i="1" s="1"/>
  <c r="H1616" i="1"/>
  <c r="I1616" i="1" s="1"/>
  <c r="H1617" i="1"/>
  <c r="I1617" i="1" s="1"/>
  <c r="H1618" i="1"/>
  <c r="I1618" i="1" s="1"/>
  <c r="H1619" i="1"/>
  <c r="I1619" i="1" s="1"/>
  <c r="H1620" i="1"/>
  <c r="I1620" i="1" s="1"/>
  <c r="H1621" i="1"/>
  <c r="I1621" i="1" s="1"/>
  <c r="H1622" i="1"/>
  <c r="I1622" i="1" s="1"/>
  <c r="H1623" i="1"/>
  <c r="I1623" i="1" s="1"/>
  <c r="H1624" i="1"/>
  <c r="I1624" i="1" s="1"/>
  <c r="H1625" i="1"/>
  <c r="I1625" i="1" s="1"/>
  <c r="H1626" i="1"/>
  <c r="I1626" i="1" s="1"/>
  <c r="H1627" i="1"/>
  <c r="I1627" i="1" s="1"/>
  <c r="H1628" i="1"/>
  <c r="I1628" i="1" s="1"/>
  <c r="H1629" i="1"/>
  <c r="I1629" i="1" s="1"/>
  <c r="H1630" i="1"/>
  <c r="I1630" i="1" s="1"/>
  <c r="H1631" i="1"/>
  <c r="I1631" i="1" s="1"/>
  <c r="H1632" i="1"/>
  <c r="I1632" i="1" s="1"/>
  <c r="H1633" i="1"/>
  <c r="I1633" i="1" s="1"/>
  <c r="H1634" i="1"/>
  <c r="I1634" i="1" s="1"/>
  <c r="H1635" i="1"/>
  <c r="I1635" i="1" s="1"/>
  <c r="H1636" i="1"/>
  <c r="I1636" i="1" s="1"/>
  <c r="H1637" i="1"/>
  <c r="I1637" i="1" s="1"/>
  <c r="H1638" i="1"/>
  <c r="I1638" i="1" s="1"/>
  <c r="H1639" i="1"/>
  <c r="I1639" i="1" s="1"/>
  <c r="H1640" i="1"/>
  <c r="I1640" i="1" s="1"/>
  <c r="H1641" i="1"/>
  <c r="I1641" i="1" s="1"/>
  <c r="H1642" i="1"/>
  <c r="I1642" i="1" s="1"/>
  <c r="H1643" i="1"/>
  <c r="I1643" i="1" s="1"/>
  <c r="H1644" i="1"/>
  <c r="I1644" i="1" s="1"/>
  <c r="H1645" i="1"/>
  <c r="I1645" i="1" s="1"/>
  <c r="H1646" i="1"/>
  <c r="I1646" i="1" s="1"/>
  <c r="H1647" i="1"/>
  <c r="I1647" i="1" s="1"/>
  <c r="H1648" i="1"/>
  <c r="I1648" i="1" s="1"/>
  <c r="H1649" i="1"/>
  <c r="I1649" i="1" s="1"/>
  <c r="H1650" i="1"/>
  <c r="I1650" i="1" s="1"/>
  <c r="H1651" i="1"/>
  <c r="I1651" i="1" s="1"/>
  <c r="H1652" i="1"/>
  <c r="I1652" i="1" s="1"/>
  <c r="H1653" i="1"/>
  <c r="I1653" i="1" s="1"/>
  <c r="H1654" i="1"/>
  <c r="I1654" i="1" s="1"/>
  <c r="H1655" i="1"/>
  <c r="I1655" i="1" s="1"/>
  <c r="H1656" i="1"/>
  <c r="I1656" i="1" s="1"/>
  <c r="H1657" i="1"/>
  <c r="I1657" i="1" s="1"/>
  <c r="H1658" i="1"/>
  <c r="I1658" i="1" s="1"/>
  <c r="H1659" i="1"/>
  <c r="I1659" i="1" s="1"/>
  <c r="H1660" i="1"/>
  <c r="I1660" i="1" s="1"/>
  <c r="H1661" i="1"/>
  <c r="I1661" i="1" s="1"/>
  <c r="H1662" i="1"/>
  <c r="I1662" i="1" s="1"/>
  <c r="H1663" i="1"/>
  <c r="I1663" i="1" s="1"/>
  <c r="H1664" i="1"/>
  <c r="I1664" i="1" s="1"/>
  <c r="H1665" i="1"/>
  <c r="I1665" i="1" s="1"/>
  <c r="H1666" i="1"/>
  <c r="I1666" i="1" s="1"/>
  <c r="H1667" i="1"/>
  <c r="I1667" i="1" s="1"/>
  <c r="H1668" i="1"/>
  <c r="I1668" i="1" s="1"/>
  <c r="H1669" i="1"/>
  <c r="I1669" i="1" s="1"/>
  <c r="H1670" i="1"/>
  <c r="I1670" i="1" s="1"/>
  <c r="H1671" i="1"/>
  <c r="I1671" i="1" s="1"/>
  <c r="H1672" i="1"/>
  <c r="I1672" i="1" s="1"/>
  <c r="H1673" i="1"/>
  <c r="I1673" i="1" s="1"/>
  <c r="H1674" i="1"/>
  <c r="I1674" i="1" s="1"/>
  <c r="H1675" i="1"/>
  <c r="I1675" i="1" s="1"/>
  <c r="H1676" i="1"/>
  <c r="I1676" i="1" s="1"/>
  <c r="H1677" i="1"/>
  <c r="I1677" i="1" s="1"/>
  <c r="H1678" i="1"/>
  <c r="I1678" i="1" s="1"/>
  <c r="H1679" i="1"/>
  <c r="I1679" i="1" s="1"/>
  <c r="H1680" i="1"/>
  <c r="I1680" i="1" s="1"/>
  <c r="H1681" i="1"/>
  <c r="I1681" i="1" s="1"/>
  <c r="H1682" i="1"/>
  <c r="I1682" i="1" s="1"/>
  <c r="H1683" i="1"/>
  <c r="I1683" i="1" s="1"/>
  <c r="H1684" i="1"/>
  <c r="I1684" i="1" s="1"/>
  <c r="H1685" i="1"/>
  <c r="I1685" i="1" s="1"/>
  <c r="H1686" i="1"/>
  <c r="I1686" i="1" s="1"/>
  <c r="H1687" i="1"/>
  <c r="I1687" i="1" s="1"/>
  <c r="H1688" i="1"/>
  <c r="I1688" i="1" s="1"/>
  <c r="H1689" i="1"/>
  <c r="I1689" i="1" s="1"/>
  <c r="H1690" i="1"/>
  <c r="I1690" i="1" s="1"/>
  <c r="H1691" i="1"/>
  <c r="I1691" i="1" s="1"/>
  <c r="H1692" i="1"/>
  <c r="I1692" i="1" s="1"/>
  <c r="H1693" i="1"/>
  <c r="I1693" i="1" s="1"/>
  <c r="H1694" i="1"/>
  <c r="I1694" i="1" s="1"/>
  <c r="H1695" i="1"/>
  <c r="I1695" i="1" s="1"/>
  <c r="H1696" i="1"/>
  <c r="I1696" i="1" s="1"/>
  <c r="H1697" i="1"/>
  <c r="I1697" i="1" s="1"/>
  <c r="H1698" i="1"/>
  <c r="I1698" i="1" s="1"/>
  <c r="H1699" i="1"/>
  <c r="I1699" i="1" s="1"/>
  <c r="H1700" i="1"/>
  <c r="I1700" i="1" s="1"/>
  <c r="H1701" i="1"/>
  <c r="I1701" i="1" s="1"/>
  <c r="H1702" i="1"/>
  <c r="I1702" i="1" s="1"/>
  <c r="H1703" i="1"/>
  <c r="I1703" i="1" s="1"/>
  <c r="H1704" i="1"/>
  <c r="I1704" i="1" s="1"/>
  <c r="H1705" i="1"/>
  <c r="I1705" i="1" s="1"/>
  <c r="H1706" i="1"/>
  <c r="I1706" i="1" s="1"/>
  <c r="H1707" i="1"/>
  <c r="I1707" i="1" s="1"/>
  <c r="H1708" i="1"/>
  <c r="I1708" i="1" s="1"/>
  <c r="H1709" i="1"/>
  <c r="I1709" i="1" s="1"/>
  <c r="H1710" i="1"/>
  <c r="I1710" i="1" s="1"/>
  <c r="H1711" i="1"/>
  <c r="I1711" i="1" s="1"/>
  <c r="H1712" i="1"/>
  <c r="I1712" i="1" s="1"/>
  <c r="H1713" i="1"/>
  <c r="I1713" i="1" s="1"/>
  <c r="H1714" i="1"/>
  <c r="I1714" i="1" s="1"/>
  <c r="H1715" i="1"/>
  <c r="I1715" i="1" s="1"/>
  <c r="H1716" i="1"/>
  <c r="I1716" i="1" s="1"/>
  <c r="H1717" i="1"/>
  <c r="I1717" i="1" s="1"/>
  <c r="H1718" i="1"/>
  <c r="I1718" i="1" s="1"/>
  <c r="H1719" i="1"/>
  <c r="I1719" i="1" s="1"/>
  <c r="H1720" i="1"/>
  <c r="I1720" i="1" s="1"/>
  <c r="H1721" i="1"/>
  <c r="I1721" i="1" s="1"/>
  <c r="H1722" i="1"/>
  <c r="I1722" i="1" s="1"/>
  <c r="H1723" i="1"/>
  <c r="I1723" i="1" s="1"/>
  <c r="H1724" i="1"/>
  <c r="I1724" i="1" s="1"/>
  <c r="H1725" i="1"/>
  <c r="I1725" i="1" s="1"/>
  <c r="H1726" i="1"/>
  <c r="I1726" i="1" s="1"/>
  <c r="H1727" i="1"/>
  <c r="I1727" i="1" s="1"/>
  <c r="H1728" i="1"/>
  <c r="I1728" i="1" s="1"/>
  <c r="H1729" i="1"/>
  <c r="I1729" i="1" s="1"/>
  <c r="H1730" i="1"/>
  <c r="I1730" i="1" s="1"/>
  <c r="H1731" i="1"/>
  <c r="I1731" i="1" s="1"/>
  <c r="H1732" i="1"/>
  <c r="I1732" i="1" s="1"/>
  <c r="H1733" i="1"/>
  <c r="I1733" i="1" s="1"/>
  <c r="H1734" i="1"/>
  <c r="I1734" i="1" s="1"/>
  <c r="H1735" i="1"/>
  <c r="I1735" i="1" s="1"/>
  <c r="H1736" i="1"/>
  <c r="I1736" i="1" s="1"/>
  <c r="H1737" i="1"/>
  <c r="I1737" i="1" s="1"/>
  <c r="H1738" i="1"/>
  <c r="I1738" i="1" s="1"/>
  <c r="H1739" i="1"/>
  <c r="I1739" i="1" s="1"/>
  <c r="H1740" i="1"/>
  <c r="I1740" i="1" s="1"/>
  <c r="H1741" i="1"/>
  <c r="I1741" i="1" s="1"/>
  <c r="H1742" i="1"/>
  <c r="I1742" i="1" s="1"/>
  <c r="H1743" i="1"/>
  <c r="I1743" i="1" s="1"/>
  <c r="H1744" i="1"/>
  <c r="I1744" i="1" s="1"/>
  <c r="H1745" i="1"/>
  <c r="I1745" i="1" s="1"/>
  <c r="H1746" i="1"/>
  <c r="I1746" i="1" s="1"/>
  <c r="H1747" i="1"/>
  <c r="I1747" i="1" s="1"/>
  <c r="H1748" i="1"/>
  <c r="I1748" i="1" s="1"/>
  <c r="H1749" i="1"/>
  <c r="I1749" i="1" s="1"/>
  <c r="H1750" i="1"/>
  <c r="I1750" i="1" s="1"/>
  <c r="H1751" i="1"/>
  <c r="I1751" i="1" s="1"/>
  <c r="H1752" i="1"/>
  <c r="I1752" i="1" s="1"/>
  <c r="H1753" i="1"/>
  <c r="I1753" i="1" s="1"/>
  <c r="H1754" i="1"/>
  <c r="I1754" i="1" s="1"/>
  <c r="H1755" i="1"/>
  <c r="I1755" i="1" s="1"/>
  <c r="H1756" i="1"/>
  <c r="I1756" i="1" s="1"/>
  <c r="H1757" i="1"/>
  <c r="I1757" i="1" s="1"/>
  <c r="H1758" i="1"/>
  <c r="I1758" i="1" s="1"/>
  <c r="H1759" i="1"/>
  <c r="I1759" i="1" s="1"/>
  <c r="H1760" i="1"/>
  <c r="I1760" i="1" s="1"/>
  <c r="H1761" i="1"/>
  <c r="I1761" i="1" s="1"/>
  <c r="H1762" i="1"/>
  <c r="I1762" i="1" s="1"/>
  <c r="H1763" i="1"/>
  <c r="I1763" i="1" s="1"/>
  <c r="H1764" i="1"/>
  <c r="I1764" i="1" s="1"/>
  <c r="H1765" i="1"/>
  <c r="I1765" i="1" s="1"/>
  <c r="H1766" i="1"/>
  <c r="I1766" i="1" s="1"/>
  <c r="H1767" i="1"/>
  <c r="I1767" i="1" s="1"/>
  <c r="H1768" i="1"/>
  <c r="I1768" i="1" s="1"/>
  <c r="H1769" i="1"/>
  <c r="I1769" i="1" s="1"/>
  <c r="H1770" i="1"/>
  <c r="I1770" i="1" s="1"/>
  <c r="H1771" i="1"/>
  <c r="I1771" i="1" s="1"/>
  <c r="H1772" i="1"/>
  <c r="I1772" i="1" s="1"/>
  <c r="H1773" i="1"/>
  <c r="I1773" i="1" s="1"/>
  <c r="H1774" i="1"/>
  <c r="I1774" i="1" s="1"/>
  <c r="H1775" i="1"/>
  <c r="I1775" i="1" s="1"/>
  <c r="H1776" i="1"/>
  <c r="I1776" i="1" s="1"/>
  <c r="H1777" i="1"/>
  <c r="I1777" i="1" s="1"/>
  <c r="H1778" i="1"/>
  <c r="I1778" i="1" s="1"/>
  <c r="H1779" i="1"/>
  <c r="I1779" i="1" s="1"/>
  <c r="H1780" i="1"/>
  <c r="I1780" i="1" s="1"/>
  <c r="H1781" i="1"/>
  <c r="I1781" i="1" s="1"/>
  <c r="H1782" i="1"/>
  <c r="I1782" i="1" s="1"/>
  <c r="H1783" i="1"/>
  <c r="I1783" i="1" s="1"/>
  <c r="H1784" i="1"/>
  <c r="I1784" i="1" s="1"/>
  <c r="H1785" i="1"/>
  <c r="I1785" i="1" s="1"/>
  <c r="H1786" i="1"/>
  <c r="I1786" i="1" s="1"/>
  <c r="H1787" i="1"/>
  <c r="I1787" i="1" s="1"/>
  <c r="H1788" i="1"/>
  <c r="I1788" i="1" s="1"/>
  <c r="H1789" i="1"/>
  <c r="I1789" i="1" s="1"/>
  <c r="H1790" i="1"/>
  <c r="I1790" i="1" s="1"/>
  <c r="H1791" i="1"/>
  <c r="I1791" i="1" s="1"/>
  <c r="H1792" i="1"/>
  <c r="I1792" i="1" s="1"/>
  <c r="H1793" i="1"/>
  <c r="I1793" i="1" s="1"/>
  <c r="H1794" i="1"/>
  <c r="I1794" i="1" s="1"/>
  <c r="H1795" i="1"/>
  <c r="I1795" i="1" s="1"/>
  <c r="H1796" i="1"/>
  <c r="I1796" i="1" s="1"/>
  <c r="H1797" i="1"/>
  <c r="I1797" i="1" s="1"/>
  <c r="H1798" i="1"/>
  <c r="I1798" i="1" s="1"/>
  <c r="H1799" i="1"/>
  <c r="I1799" i="1" s="1"/>
  <c r="H1800" i="1"/>
  <c r="I1800" i="1" s="1"/>
  <c r="H1801" i="1"/>
  <c r="I1801" i="1" s="1"/>
  <c r="H1802" i="1"/>
  <c r="I1802" i="1" s="1"/>
  <c r="H1803" i="1"/>
  <c r="I1803" i="1" s="1"/>
  <c r="H1804" i="1"/>
  <c r="I1804" i="1" s="1"/>
  <c r="H1805" i="1"/>
  <c r="I1805" i="1" s="1"/>
  <c r="H1806" i="1"/>
  <c r="I1806" i="1" s="1"/>
  <c r="H6" i="1"/>
  <c r="I6" i="1" s="1"/>
  <c r="O1802" i="1" l="1"/>
  <c r="O1794" i="1"/>
  <c r="O1786" i="1"/>
  <c r="O1778" i="1"/>
  <c r="O1770" i="1"/>
  <c r="O1762" i="1"/>
  <c r="O1754" i="1"/>
  <c r="O1746" i="1"/>
  <c r="O1738" i="1"/>
  <c r="O1730" i="1"/>
  <c r="O1722" i="1"/>
  <c r="O1714" i="1"/>
  <c r="O1706" i="1"/>
  <c r="O1698" i="1"/>
  <c r="O1690" i="1"/>
  <c r="O1682" i="1"/>
  <c r="O1674" i="1"/>
  <c r="O1666" i="1"/>
  <c r="O1658" i="1"/>
  <c r="O1650" i="1"/>
  <c r="O1642" i="1"/>
  <c r="O1634" i="1"/>
  <c r="O1626" i="1"/>
  <c r="O1618" i="1"/>
  <c r="O1610" i="1"/>
  <c r="O1602" i="1"/>
  <c r="O1594" i="1"/>
  <c r="O1586" i="1"/>
  <c r="O1578" i="1"/>
  <c r="O1570" i="1"/>
  <c r="O1562" i="1"/>
  <c r="O1554" i="1"/>
  <c r="O1546" i="1"/>
  <c r="O1538" i="1"/>
  <c r="O1530" i="1"/>
  <c r="O1522" i="1"/>
  <c r="O1514" i="1"/>
  <c r="O1506" i="1"/>
  <c r="O1498" i="1"/>
  <c r="O1490" i="1"/>
  <c r="O1482" i="1"/>
  <c r="O1474" i="1"/>
  <c r="O1466" i="1"/>
  <c r="O1458" i="1"/>
  <c r="O1450" i="1"/>
  <c r="O1442" i="1"/>
  <c r="O1434" i="1"/>
  <c r="O1426" i="1"/>
  <c r="O1418" i="1"/>
  <c r="O1410" i="1"/>
  <c r="O1402" i="1"/>
  <c r="O1394" i="1"/>
  <c r="O1386" i="1"/>
  <c r="O1378" i="1"/>
  <c r="O1370" i="1"/>
  <c r="O1362" i="1"/>
  <c r="O1354" i="1"/>
  <c r="O1346" i="1"/>
  <c r="O1338" i="1"/>
  <c r="O1330" i="1"/>
  <c r="O1322" i="1"/>
  <c r="O1314" i="1"/>
  <c r="O1306" i="1"/>
  <c r="O1298" i="1"/>
  <c r="O1290" i="1"/>
  <c r="O1282" i="1"/>
  <c r="O1274" i="1"/>
  <c r="O1266" i="1"/>
  <c r="O1258" i="1"/>
  <c r="O1250" i="1"/>
  <c r="O1242" i="1"/>
  <c r="O1234" i="1"/>
  <c r="O1226" i="1"/>
  <c r="O1218" i="1"/>
  <c r="O1210" i="1"/>
  <c r="O1202" i="1"/>
  <c r="O1194" i="1"/>
  <c r="O1186" i="1"/>
  <c r="O1178" i="1"/>
  <c r="O1170" i="1"/>
  <c r="O1162" i="1"/>
  <c r="O1154" i="1"/>
  <c r="O1800" i="1"/>
  <c r="O1792" i="1"/>
  <c r="O1784" i="1"/>
  <c r="O1776" i="1"/>
  <c r="O1768" i="1"/>
  <c r="O1760" i="1"/>
  <c r="O1752" i="1"/>
  <c r="O1744" i="1"/>
  <c r="O1736" i="1"/>
  <c r="O1728" i="1"/>
  <c r="O1720" i="1"/>
  <c r="O1712" i="1"/>
  <c r="O1704" i="1"/>
  <c r="O1696" i="1"/>
  <c r="O1688" i="1"/>
  <c r="O1680" i="1"/>
  <c r="O1672" i="1"/>
  <c r="O1664" i="1"/>
  <c r="O1656" i="1"/>
  <c r="O1648" i="1"/>
  <c r="O1640" i="1"/>
  <c r="O1632" i="1"/>
  <c r="O1624" i="1"/>
  <c r="O1616" i="1"/>
  <c r="O1608" i="1"/>
  <c r="O1600" i="1"/>
  <c r="O1592" i="1"/>
  <c r="O1584" i="1"/>
  <c r="O1576" i="1"/>
  <c r="O1568" i="1"/>
  <c r="O1560" i="1"/>
  <c r="O1552" i="1"/>
  <c r="O1544" i="1"/>
  <c r="O1536" i="1"/>
  <c r="O1528" i="1"/>
  <c r="O1520" i="1"/>
  <c r="O1512" i="1"/>
  <c r="O1504" i="1"/>
  <c r="O1496" i="1"/>
  <c r="O1488" i="1"/>
  <c r="O1480" i="1"/>
  <c r="O1472" i="1"/>
  <c r="O1464" i="1"/>
  <c r="O1456" i="1"/>
  <c r="O1448" i="1"/>
  <c r="O1440" i="1"/>
  <c r="O1432" i="1"/>
  <c r="O1424" i="1"/>
  <c r="O1416" i="1"/>
  <c r="O1408" i="1"/>
  <c r="O1400" i="1"/>
  <c r="O1392" i="1"/>
  <c r="O1384" i="1"/>
  <c r="O1376" i="1"/>
  <c r="O1368" i="1"/>
  <c r="O1360" i="1"/>
  <c r="O1352" i="1"/>
  <c r="O1344" i="1"/>
  <c r="O1336" i="1"/>
  <c r="O1328" i="1"/>
  <c r="O1320" i="1"/>
  <c r="O1312" i="1"/>
  <c r="O1304" i="1"/>
  <c r="O1296" i="1"/>
  <c r="O1288" i="1"/>
  <c r="O1280" i="1"/>
  <c r="O1272" i="1"/>
  <c r="O1264" i="1"/>
  <c r="O1256" i="1"/>
  <c r="O1248" i="1"/>
  <c r="O1240" i="1"/>
  <c r="O1232" i="1"/>
  <c r="O1224" i="1"/>
  <c r="O1216" i="1"/>
  <c r="O1208" i="1"/>
  <c r="O1200" i="1"/>
  <c r="O1192" i="1"/>
  <c r="O1184" i="1"/>
  <c r="O1176" i="1"/>
  <c r="O1168" i="1"/>
  <c r="O1160" i="1"/>
  <c r="O1152" i="1"/>
  <c r="O1144" i="1"/>
  <c r="O1146" i="1"/>
  <c r="O1138" i="1"/>
  <c r="O1130" i="1"/>
  <c r="O1122" i="1"/>
  <c r="O1114" i="1"/>
  <c r="O1106" i="1"/>
  <c r="O1098" i="1"/>
  <c r="O1090" i="1"/>
  <c r="O1082" i="1"/>
  <c r="O1074" i="1"/>
  <c r="O1066" i="1"/>
  <c r="O1058" i="1"/>
  <c r="O1050" i="1"/>
  <c r="O1042" i="1"/>
  <c r="O1034" i="1"/>
  <c r="O1026" i="1"/>
  <c r="O1018" i="1"/>
  <c r="O1010" i="1"/>
  <c r="O1002" i="1"/>
  <c r="O994" i="1"/>
  <c r="O986" i="1"/>
  <c r="O978" i="1"/>
  <c r="O970" i="1"/>
  <c r="O962" i="1"/>
  <c r="O954" i="1"/>
  <c r="O946" i="1"/>
  <c r="O938" i="1"/>
  <c r="O930" i="1"/>
  <c r="O922" i="1"/>
  <c r="O914" i="1"/>
  <c r="O906" i="1"/>
  <c r="O898" i="1"/>
  <c r="O890" i="1"/>
  <c r="O882" i="1"/>
  <c r="O874" i="1"/>
  <c r="O866" i="1"/>
  <c r="O858" i="1"/>
  <c r="O850" i="1"/>
  <c r="O842" i="1"/>
  <c r="O834" i="1"/>
  <c r="O826" i="1"/>
  <c r="O818" i="1"/>
  <c r="O810" i="1"/>
  <c r="O802" i="1"/>
  <c r="O794" i="1"/>
  <c r="O786" i="1"/>
  <c r="O778" i="1"/>
  <c r="O770" i="1"/>
  <c r="O762" i="1"/>
  <c r="O754" i="1"/>
  <c r="O746" i="1"/>
  <c r="O738" i="1"/>
  <c r="O730" i="1"/>
  <c r="O722" i="1"/>
  <c r="O714" i="1"/>
  <c r="O706" i="1"/>
  <c r="O698" i="1"/>
  <c r="O690" i="1"/>
  <c r="O682" i="1"/>
  <c r="O678" i="1"/>
  <c r="O674" i="1"/>
  <c r="O670" i="1"/>
  <c r="O666" i="1"/>
  <c r="O662" i="1"/>
  <c r="O658" i="1"/>
  <c r="O654" i="1"/>
  <c r="O650" i="1"/>
  <c r="O646" i="1"/>
  <c r="O642" i="1"/>
  <c r="O638" i="1"/>
  <c r="O634" i="1"/>
  <c r="O630" i="1"/>
  <c r="O626" i="1"/>
  <c r="O622" i="1"/>
  <c r="O618" i="1"/>
  <c r="O614" i="1"/>
  <c r="O610" i="1"/>
  <c r="O606" i="1"/>
  <c r="O602" i="1"/>
  <c r="O598" i="1"/>
  <c r="O594" i="1"/>
  <c r="O590" i="1"/>
  <c r="O586" i="1"/>
  <c r="O582" i="1"/>
  <c r="O578" i="1"/>
  <c r="O574" i="1"/>
  <c r="O570" i="1"/>
  <c r="O566" i="1"/>
  <c r="O562" i="1"/>
  <c r="O558" i="1"/>
  <c r="O554" i="1"/>
  <c r="O550" i="1"/>
  <c r="O546" i="1"/>
  <c r="O542" i="1"/>
  <c r="O538" i="1"/>
  <c r="O534" i="1"/>
  <c r="O530" i="1"/>
  <c r="O526" i="1"/>
  <c r="O522" i="1"/>
  <c r="O518" i="1"/>
  <c r="O514" i="1"/>
  <c r="O510" i="1"/>
  <c r="O506" i="1"/>
  <c r="O502" i="1"/>
  <c r="O498" i="1"/>
  <c r="O494" i="1"/>
  <c r="O490" i="1"/>
  <c r="O486" i="1"/>
  <c r="O482" i="1"/>
  <c r="O478" i="1"/>
  <c r="O474" i="1"/>
  <c r="O470" i="1"/>
  <c r="O466" i="1"/>
  <c r="O462" i="1"/>
  <c r="O458" i="1"/>
  <c r="O454" i="1"/>
  <c r="O450" i="1"/>
  <c r="O446" i="1"/>
  <c r="O442" i="1"/>
  <c r="O438" i="1"/>
  <c r="O434" i="1"/>
  <c r="O430" i="1"/>
  <c r="O426" i="1"/>
  <c r="O422" i="1"/>
  <c r="O418" i="1"/>
  <c r="O414" i="1"/>
  <c r="O410" i="1"/>
  <c r="O406" i="1"/>
  <c r="O402" i="1"/>
  <c r="O398" i="1"/>
  <c r="O394" i="1"/>
  <c r="O390" i="1"/>
  <c r="O386" i="1"/>
  <c r="O382" i="1"/>
  <c r="O378" i="1"/>
  <c r="O374" i="1"/>
  <c r="O370" i="1"/>
  <c r="O366" i="1"/>
  <c r="O362" i="1"/>
  <c r="O358" i="1"/>
  <c r="O354" i="1"/>
  <c r="O350" i="1"/>
  <c r="O346" i="1"/>
  <c r="O342" i="1"/>
  <c r="O338" i="1"/>
  <c r="O334" i="1"/>
  <c r="O330" i="1"/>
  <c r="O326" i="1"/>
  <c r="O322" i="1"/>
  <c r="O318" i="1"/>
  <c r="O314" i="1"/>
  <c r="O310" i="1"/>
  <c r="O306" i="1"/>
  <c r="O302" i="1"/>
  <c r="O298" i="1"/>
  <c r="O294" i="1"/>
  <c r="O290" i="1"/>
  <c r="O286" i="1"/>
  <c r="O282" i="1"/>
  <c r="O278" i="1"/>
  <c r="O274" i="1"/>
  <c r="O270" i="1"/>
  <c r="O266" i="1"/>
  <c r="O262" i="1"/>
  <c r="O258" i="1"/>
  <c r="O254" i="1"/>
  <c r="O250" i="1"/>
  <c r="O246" i="1"/>
  <c r="O242" i="1"/>
  <c r="O238" i="1"/>
  <c r="O234" i="1"/>
  <c r="O230" i="1"/>
  <c r="O226" i="1"/>
  <c r="O222" i="1"/>
  <c r="O218" i="1"/>
  <c r="O214" i="1"/>
  <c r="O210" i="1"/>
  <c r="O206" i="1"/>
  <c r="O202" i="1"/>
  <c r="O198" i="1"/>
  <c r="O194" i="1"/>
  <c r="O190" i="1"/>
  <c r="O186" i="1"/>
  <c r="O182" i="1"/>
  <c r="O178" i="1"/>
  <c r="O174" i="1"/>
  <c r="O170" i="1"/>
  <c r="O166" i="1"/>
  <c r="O162" i="1"/>
  <c r="O158" i="1"/>
  <c r="O154" i="1"/>
  <c r="O150" i="1"/>
  <c r="O146" i="1"/>
  <c r="O142" i="1"/>
  <c r="O138" i="1"/>
  <c r="O134" i="1"/>
  <c r="O130" i="1"/>
  <c r="O126" i="1"/>
  <c r="O122" i="1"/>
  <c r="O118" i="1"/>
  <c r="O114" i="1"/>
  <c r="O110" i="1"/>
  <c r="O106" i="1"/>
  <c r="O102" i="1"/>
  <c r="O98" i="1"/>
  <c r="O94" i="1"/>
  <c r="O90" i="1"/>
  <c r="O86" i="1"/>
  <c r="O82" i="1"/>
  <c r="O78" i="1"/>
  <c r="O74" i="1"/>
  <c r="O70" i="1"/>
  <c r="O66" i="1"/>
  <c r="O62" i="1"/>
  <c r="O58" i="1"/>
  <c r="O54" i="1"/>
  <c r="O50" i="1"/>
  <c r="O46" i="1"/>
  <c r="O42" i="1"/>
  <c r="O38" i="1"/>
  <c r="O34" i="1"/>
  <c r="O30" i="1"/>
  <c r="O26" i="1"/>
  <c r="O22" i="1"/>
  <c r="N1798" i="1"/>
  <c r="P1798" i="1" s="1"/>
  <c r="S1798" i="1" s="1"/>
  <c r="O1798" i="1"/>
  <c r="N1782" i="1"/>
  <c r="P1782" i="1" s="1"/>
  <c r="S1782" i="1" s="1"/>
  <c r="O1782" i="1"/>
  <c r="N1766" i="1"/>
  <c r="P1766" i="1" s="1"/>
  <c r="S1766" i="1" s="1"/>
  <c r="O1766" i="1"/>
  <c r="N1742" i="1"/>
  <c r="P1742" i="1" s="1"/>
  <c r="S1742" i="1" s="1"/>
  <c r="O1742" i="1"/>
  <c r="N1734" i="1"/>
  <c r="P1734" i="1" s="1"/>
  <c r="S1734" i="1" s="1"/>
  <c r="O1734" i="1"/>
  <c r="N1710" i="1"/>
  <c r="P1710" i="1" s="1"/>
  <c r="S1710" i="1" s="1"/>
  <c r="O1710" i="1"/>
  <c r="N1662" i="1"/>
  <c r="P1662" i="1" s="1"/>
  <c r="S1662" i="1" s="1"/>
  <c r="O1662" i="1"/>
  <c r="N1646" i="1"/>
  <c r="P1646" i="1" s="1"/>
  <c r="S1646" i="1" s="1"/>
  <c r="O1646" i="1"/>
  <c r="N1630" i="1"/>
  <c r="P1630" i="1" s="1"/>
  <c r="S1630" i="1" s="1"/>
  <c r="O1630" i="1"/>
  <c r="N1614" i="1"/>
  <c r="P1614" i="1" s="1"/>
  <c r="S1614" i="1" s="1"/>
  <c r="O1614" i="1"/>
  <c r="N1598" i="1"/>
  <c r="P1598" i="1" s="1"/>
  <c r="S1598" i="1" s="1"/>
  <c r="O1598" i="1"/>
  <c r="N1582" i="1"/>
  <c r="P1582" i="1" s="1"/>
  <c r="S1582" i="1" s="1"/>
  <c r="O1582" i="1"/>
  <c r="N1566" i="1"/>
  <c r="P1566" i="1" s="1"/>
  <c r="S1566" i="1" s="1"/>
  <c r="O1566" i="1"/>
  <c r="N1550" i="1"/>
  <c r="P1550" i="1" s="1"/>
  <c r="S1550" i="1" s="1"/>
  <c r="O1550" i="1"/>
  <c r="N1518" i="1"/>
  <c r="P1518" i="1" s="1"/>
  <c r="S1518" i="1" s="1"/>
  <c r="O1518" i="1"/>
  <c r="N1502" i="1"/>
  <c r="P1502" i="1" s="1"/>
  <c r="S1502" i="1" s="1"/>
  <c r="O1502" i="1"/>
  <c r="N1478" i="1"/>
  <c r="P1478" i="1" s="1"/>
  <c r="S1478" i="1" s="1"/>
  <c r="O1478" i="1"/>
  <c r="N1470" i="1"/>
  <c r="P1470" i="1" s="1"/>
  <c r="S1470" i="1" s="1"/>
  <c r="O1470" i="1"/>
  <c r="N1446" i="1"/>
  <c r="P1446" i="1" s="1"/>
  <c r="S1446" i="1" s="1"/>
  <c r="O1446" i="1"/>
  <c r="N1438" i="1"/>
  <c r="P1438" i="1" s="1"/>
  <c r="S1438" i="1" s="1"/>
  <c r="O1438" i="1"/>
  <c r="N1414" i="1"/>
  <c r="P1414" i="1" s="1"/>
  <c r="S1414" i="1" s="1"/>
  <c r="O1414" i="1"/>
  <c r="N1398" i="1"/>
  <c r="P1398" i="1" s="1"/>
  <c r="S1398" i="1" s="1"/>
  <c r="O1398" i="1"/>
  <c r="N1390" i="1"/>
  <c r="P1390" i="1" s="1"/>
  <c r="S1390" i="1" s="1"/>
  <c r="O1390" i="1"/>
  <c r="N1366" i="1"/>
  <c r="P1366" i="1" s="1"/>
  <c r="S1366" i="1" s="1"/>
  <c r="O1366" i="1"/>
  <c r="N1358" i="1"/>
  <c r="P1358" i="1" s="1"/>
  <c r="S1358" i="1" s="1"/>
  <c r="O1358" i="1"/>
  <c r="N1334" i="1"/>
  <c r="P1334" i="1" s="1"/>
  <c r="S1334" i="1" s="1"/>
  <c r="O1334" i="1"/>
  <c r="N1318" i="1"/>
  <c r="P1318" i="1" s="1"/>
  <c r="S1318" i="1" s="1"/>
  <c r="O1318" i="1"/>
  <c r="N1294" i="1"/>
  <c r="P1294" i="1" s="1"/>
  <c r="S1294" i="1" s="1"/>
  <c r="O1294" i="1"/>
  <c r="N1278" i="1"/>
  <c r="P1278" i="1" s="1"/>
  <c r="S1278" i="1" s="1"/>
  <c r="O1278" i="1"/>
  <c r="N1262" i="1"/>
  <c r="P1262" i="1" s="1"/>
  <c r="S1262" i="1" s="1"/>
  <c r="O1262" i="1"/>
  <c r="N1238" i="1"/>
  <c r="P1238" i="1" s="1"/>
  <c r="S1238" i="1" s="1"/>
  <c r="O1238" i="1"/>
  <c r="N1222" i="1"/>
  <c r="P1222" i="1" s="1"/>
  <c r="S1222" i="1" s="1"/>
  <c r="O1222" i="1"/>
  <c r="N1206" i="1"/>
  <c r="P1206" i="1" s="1"/>
  <c r="S1206" i="1" s="1"/>
  <c r="O1206" i="1"/>
  <c r="N1190" i="1"/>
  <c r="P1190" i="1" s="1"/>
  <c r="S1190" i="1" s="1"/>
  <c r="O1190" i="1"/>
  <c r="N1166" i="1"/>
  <c r="P1166" i="1" s="1"/>
  <c r="S1166" i="1" s="1"/>
  <c r="O1166" i="1"/>
  <c r="N1158" i="1"/>
  <c r="P1158" i="1" s="1"/>
  <c r="S1158" i="1" s="1"/>
  <c r="O1158" i="1"/>
  <c r="N1142" i="1"/>
  <c r="P1142" i="1" s="1"/>
  <c r="S1142" i="1" s="1"/>
  <c r="O1142" i="1"/>
  <c r="N1134" i="1"/>
  <c r="P1134" i="1" s="1"/>
  <c r="S1134" i="1" s="1"/>
  <c r="O1134" i="1"/>
  <c r="N1126" i="1"/>
  <c r="P1126" i="1" s="1"/>
  <c r="S1126" i="1" s="1"/>
  <c r="O1126" i="1"/>
  <c r="N1118" i="1"/>
  <c r="P1118" i="1" s="1"/>
  <c r="S1118" i="1" s="1"/>
  <c r="O1118" i="1"/>
  <c r="N1110" i="1"/>
  <c r="P1110" i="1" s="1"/>
  <c r="S1110" i="1" s="1"/>
  <c r="O1110" i="1"/>
  <c r="N1102" i="1"/>
  <c r="P1102" i="1" s="1"/>
  <c r="S1102" i="1" s="1"/>
  <c r="O1102" i="1"/>
  <c r="N1094" i="1"/>
  <c r="P1094" i="1" s="1"/>
  <c r="S1094" i="1" s="1"/>
  <c r="O1094" i="1"/>
  <c r="N1086" i="1"/>
  <c r="P1086" i="1" s="1"/>
  <c r="S1086" i="1" s="1"/>
  <c r="O1086" i="1"/>
  <c r="N1078" i="1"/>
  <c r="P1078" i="1" s="1"/>
  <c r="S1078" i="1" s="1"/>
  <c r="O1078" i="1"/>
  <c r="N1070" i="1"/>
  <c r="P1070" i="1" s="1"/>
  <c r="S1070" i="1" s="1"/>
  <c r="O1070" i="1"/>
  <c r="N1062" i="1"/>
  <c r="P1062" i="1" s="1"/>
  <c r="S1062" i="1" s="1"/>
  <c r="O1062" i="1"/>
  <c r="N1054" i="1"/>
  <c r="P1054" i="1" s="1"/>
  <c r="S1054" i="1" s="1"/>
  <c r="O1054" i="1"/>
  <c r="N1046" i="1"/>
  <c r="P1046" i="1" s="1"/>
  <c r="S1046" i="1" s="1"/>
  <c r="O1046" i="1"/>
  <c r="N1038" i="1"/>
  <c r="P1038" i="1" s="1"/>
  <c r="S1038" i="1" s="1"/>
  <c r="O1038" i="1"/>
  <c r="N1022" i="1"/>
  <c r="P1022" i="1" s="1"/>
  <c r="S1022" i="1" s="1"/>
  <c r="O1022" i="1"/>
  <c r="N1014" i="1"/>
  <c r="P1014" i="1" s="1"/>
  <c r="S1014" i="1" s="1"/>
  <c r="O1014" i="1"/>
  <c r="N1006" i="1"/>
  <c r="P1006" i="1" s="1"/>
  <c r="S1006" i="1" s="1"/>
  <c r="O1006" i="1"/>
  <c r="N998" i="1"/>
  <c r="P998" i="1" s="1"/>
  <c r="S998" i="1" s="1"/>
  <c r="O998" i="1"/>
  <c r="N990" i="1"/>
  <c r="P990" i="1" s="1"/>
  <c r="S990" i="1" s="1"/>
  <c r="O990" i="1"/>
  <c r="N982" i="1"/>
  <c r="P982" i="1" s="1"/>
  <c r="S982" i="1" s="1"/>
  <c r="O982" i="1"/>
  <c r="N966" i="1"/>
  <c r="P966" i="1" s="1"/>
  <c r="S966" i="1" s="1"/>
  <c r="O966" i="1"/>
  <c r="N958" i="1"/>
  <c r="P958" i="1" s="1"/>
  <c r="S958" i="1" s="1"/>
  <c r="O958" i="1"/>
  <c r="N950" i="1"/>
  <c r="P950" i="1" s="1"/>
  <c r="S950" i="1" s="1"/>
  <c r="O950" i="1"/>
  <c r="N942" i="1"/>
  <c r="P942" i="1" s="1"/>
  <c r="S942" i="1" s="1"/>
  <c r="O942" i="1"/>
  <c r="N934" i="1"/>
  <c r="P934" i="1" s="1"/>
  <c r="S934" i="1" s="1"/>
  <c r="O934" i="1"/>
  <c r="N926" i="1"/>
  <c r="P926" i="1" s="1"/>
  <c r="S926" i="1" s="1"/>
  <c r="O926" i="1"/>
  <c r="N918" i="1"/>
  <c r="P918" i="1" s="1"/>
  <c r="S918" i="1" s="1"/>
  <c r="O918" i="1"/>
  <c r="N910" i="1"/>
  <c r="P910" i="1" s="1"/>
  <c r="S910" i="1" s="1"/>
  <c r="O910" i="1"/>
  <c r="N902" i="1"/>
  <c r="P902" i="1" s="1"/>
  <c r="S902" i="1" s="1"/>
  <c r="O902" i="1"/>
  <c r="N894" i="1"/>
  <c r="P894" i="1" s="1"/>
  <c r="S894" i="1" s="1"/>
  <c r="O894" i="1"/>
  <c r="N886" i="1"/>
  <c r="P886" i="1" s="1"/>
  <c r="S886" i="1" s="1"/>
  <c r="O886" i="1"/>
  <c r="N878" i="1"/>
  <c r="P878" i="1" s="1"/>
  <c r="S878" i="1" s="1"/>
  <c r="O878" i="1"/>
  <c r="N870" i="1"/>
  <c r="P870" i="1" s="1"/>
  <c r="S870" i="1" s="1"/>
  <c r="O870" i="1"/>
  <c r="N862" i="1"/>
  <c r="P862" i="1" s="1"/>
  <c r="S862" i="1" s="1"/>
  <c r="O862" i="1"/>
  <c r="N854" i="1"/>
  <c r="P854" i="1" s="1"/>
  <c r="S854" i="1" s="1"/>
  <c r="O854" i="1"/>
  <c r="N846" i="1"/>
  <c r="P846" i="1" s="1"/>
  <c r="S846" i="1" s="1"/>
  <c r="O846" i="1"/>
  <c r="N838" i="1"/>
  <c r="P838" i="1" s="1"/>
  <c r="S838" i="1" s="1"/>
  <c r="O838" i="1"/>
  <c r="N830" i="1"/>
  <c r="P830" i="1" s="1"/>
  <c r="S830" i="1" s="1"/>
  <c r="O830" i="1"/>
  <c r="N822" i="1"/>
  <c r="P822" i="1" s="1"/>
  <c r="S822" i="1" s="1"/>
  <c r="O822" i="1"/>
  <c r="N814" i="1"/>
  <c r="P814" i="1" s="1"/>
  <c r="S814" i="1" s="1"/>
  <c r="O814" i="1"/>
  <c r="N806" i="1"/>
  <c r="P806" i="1" s="1"/>
  <c r="S806" i="1" s="1"/>
  <c r="O806" i="1"/>
  <c r="N798" i="1"/>
  <c r="P798" i="1" s="1"/>
  <c r="S798" i="1" s="1"/>
  <c r="O798" i="1"/>
  <c r="N790" i="1"/>
  <c r="P790" i="1" s="1"/>
  <c r="S790" i="1" s="1"/>
  <c r="O790" i="1"/>
  <c r="N782" i="1"/>
  <c r="P782" i="1" s="1"/>
  <c r="S782" i="1" s="1"/>
  <c r="O782" i="1"/>
  <c r="N774" i="1"/>
  <c r="P774" i="1" s="1"/>
  <c r="S774" i="1" s="1"/>
  <c r="O774" i="1"/>
  <c r="N766" i="1"/>
  <c r="P766" i="1" s="1"/>
  <c r="S766" i="1" s="1"/>
  <c r="O766" i="1"/>
  <c r="N758" i="1"/>
  <c r="P758" i="1" s="1"/>
  <c r="S758" i="1" s="1"/>
  <c r="O758" i="1"/>
  <c r="N750" i="1"/>
  <c r="P750" i="1" s="1"/>
  <c r="S750" i="1" s="1"/>
  <c r="O750" i="1"/>
  <c r="N742" i="1"/>
  <c r="P742" i="1" s="1"/>
  <c r="S742" i="1" s="1"/>
  <c r="O742" i="1"/>
  <c r="N734" i="1"/>
  <c r="P734" i="1" s="1"/>
  <c r="S734" i="1" s="1"/>
  <c r="O734" i="1"/>
  <c r="N726" i="1"/>
  <c r="P726" i="1" s="1"/>
  <c r="S726" i="1" s="1"/>
  <c r="O726" i="1"/>
  <c r="N718" i="1"/>
  <c r="P718" i="1" s="1"/>
  <c r="S718" i="1" s="1"/>
  <c r="O718" i="1"/>
  <c r="N710" i="1"/>
  <c r="P710" i="1" s="1"/>
  <c r="S710" i="1" s="1"/>
  <c r="O710" i="1"/>
  <c r="N702" i="1"/>
  <c r="P702" i="1" s="1"/>
  <c r="S702" i="1" s="1"/>
  <c r="O702" i="1"/>
  <c r="N694" i="1"/>
  <c r="P694" i="1" s="1"/>
  <c r="S694" i="1" s="1"/>
  <c r="O694" i="1"/>
  <c r="N686" i="1"/>
  <c r="P686" i="1" s="1"/>
  <c r="S686" i="1" s="1"/>
  <c r="O686" i="1"/>
  <c r="N1806" i="1"/>
  <c r="P1806" i="1" s="1"/>
  <c r="S1806" i="1" s="1"/>
  <c r="O1806" i="1"/>
  <c r="N1790" i="1"/>
  <c r="P1790" i="1" s="1"/>
  <c r="S1790" i="1" s="1"/>
  <c r="O1790" i="1"/>
  <c r="N1774" i="1"/>
  <c r="P1774" i="1" s="1"/>
  <c r="S1774" i="1" s="1"/>
  <c r="O1774" i="1"/>
  <c r="N1758" i="1"/>
  <c r="P1758" i="1" s="1"/>
  <c r="S1758" i="1" s="1"/>
  <c r="O1758" i="1"/>
  <c r="N1750" i="1"/>
  <c r="P1750" i="1" s="1"/>
  <c r="S1750" i="1" s="1"/>
  <c r="O1750" i="1"/>
  <c r="N1726" i="1"/>
  <c r="P1726" i="1" s="1"/>
  <c r="S1726" i="1" s="1"/>
  <c r="O1726" i="1"/>
  <c r="N1718" i="1"/>
  <c r="P1718" i="1" s="1"/>
  <c r="S1718" i="1" s="1"/>
  <c r="O1718" i="1"/>
  <c r="N1702" i="1"/>
  <c r="P1702" i="1" s="1"/>
  <c r="S1702" i="1" s="1"/>
  <c r="O1702" i="1"/>
  <c r="N1678" i="1"/>
  <c r="P1678" i="1" s="1"/>
  <c r="S1678" i="1" s="1"/>
  <c r="O1678" i="1"/>
  <c r="N1670" i="1"/>
  <c r="P1670" i="1" s="1"/>
  <c r="S1670" i="1" s="1"/>
  <c r="O1670" i="1"/>
  <c r="N1654" i="1"/>
  <c r="P1654" i="1" s="1"/>
  <c r="S1654" i="1" s="1"/>
  <c r="O1654" i="1"/>
  <c r="N1638" i="1"/>
  <c r="P1638" i="1" s="1"/>
  <c r="S1638" i="1" s="1"/>
  <c r="O1638" i="1"/>
  <c r="N1622" i="1"/>
  <c r="P1622" i="1" s="1"/>
  <c r="S1622" i="1" s="1"/>
  <c r="O1622" i="1"/>
  <c r="N1606" i="1"/>
  <c r="P1606" i="1" s="1"/>
  <c r="S1606" i="1" s="1"/>
  <c r="O1606" i="1"/>
  <c r="N1590" i="1"/>
  <c r="P1590" i="1" s="1"/>
  <c r="S1590" i="1" s="1"/>
  <c r="O1590" i="1"/>
  <c r="N1574" i="1"/>
  <c r="P1574" i="1" s="1"/>
  <c r="S1574" i="1" s="1"/>
  <c r="O1574" i="1"/>
  <c r="N1558" i="1"/>
  <c r="P1558" i="1" s="1"/>
  <c r="S1558" i="1" s="1"/>
  <c r="O1558" i="1"/>
  <c r="N1542" i="1"/>
  <c r="P1542" i="1" s="1"/>
  <c r="S1542" i="1" s="1"/>
  <c r="O1542" i="1"/>
  <c r="N1534" i="1"/>
  <c r="P1534" i="1" s="1"/>
  <c r="S1534" i="1" s="1"/>
  <c r="O1534" i="1"/>
  <c r="N1526" i="1"/>
  <c r="P1526" i="1" s="1"/>
  <c r="S1526" i="1" s="1"/>
  <c r="O1526" i="1"/>
  <c r="N1510" i="1"/>
  <c r="P1510" i="1" s="1"/>
  <c r="S1510" i="1" s="1"/>
  <c r="O1510" i="1"/>
  <c r="N1494" i="1"/>
  <c r="P1494" i="1" s="1"/>
  <c r="S1494" i="1" s="1"/>
  <c r="O1494" i="1"/>
  <c r="N1486" i="1"/>
  <c r="P1486" i="1" s="1"/>
  <c r="S1486" i="1" s="1"/>
  <c r="O1486" i="1"/>
  <c r="N1462" i="1"/>
  <c r="P1462" i="1" s="1"/>
  <c r="S1462" i="1" s="1"/>
  <c r="O1462" i="1"/>
  <c r="N1454" i="1"/>
  <c r="P1454" i="1" s="1"/>
  <c r="S1454" i="1" s="1"/>
  <c r="O1454" i="1"/>
  <c r="N1430" i="1"/>
  <c r="P1430" i="1" s="1"/>
  <c r="S1430" i="1" s="1"/>
  <c r="O1430" i="1"/>
  <c r="N1422" i="1"/>
  <c r="P1422" i="1" s="1"/>
  <c r="S1422" i="1" s="1"/>
  <c r="O1422" i="1"/>
  <c r="N1406" i="1"/>
  <c r="P1406" i="1" s="1"/>
  <c r="S1406" i="1" s="1"/>
  <c r="O1406" i="1"/>
  <c r="N1382" i="1"/>
  <c r="P1382" i="1" s="1"/>
  <c r="S1382" i="1" s="1"/>
  <c r="O1382" i="1"/>
  <c r="N1374" i="1"/>
  <c r="P1374" i="1" s="1"/>
  <c r="S1374" i="1" s="1"/>
  <c r="O1374" i="1"/>
  <c r="N1350" i="1"/>
  <c r="P1350" i="1" s="1"/>
  <c r="S1350" i="1" s="1"/>
  <c r="O1350" i="1"/>
  <c r="N1342" i="1"/>
  <c r="P1342" i="1" s="1"/>
  <c r="S1342" i="1" s="1"/>
  <c r="O1342" i="1"/>
  <c r="N1326" i="1"/>
  <c r="P1326" i="1" s="1"/>
  <c r="S1326" i="1" s="1"/>
  <c r="O1326" i="1"/>
  <c r="N1310" i="1"/>
  <c r="P1310" i="1" s="1"/>
  <c r="S1310" i="1" s="1"/>
  <c r="O1310" i="1"/>
  <c r="N1302" i="1"/>
  <c r="P1302" i="1" s="1"/>
  <c r="S1302" i="1" s="1"/>
  <c r="O1302" i="1"/>
  <c r="N1286" i="1"/>
  <c r="P1286" i="1" s="1"/>
  <c r="S1286" i="1" s="1"/>
  <c r="O1286" i="1"/>
  <c r="N1270" i="1"/>
  <c r="P1270" i="1" s="1"/>
  <c r="S1270" i="1" s="1"/>
  <c r="O1270" i="1"/>
  <c r="N1254" i="1"/>
  <c r="P1254" i="1" s="1"/>
  <c r="S1254" i="1" s="1"/>
  <c r="O1254" i="1"/>
  <c r="N1246" i="1"/>
  <c r="P1246" i="1" s="1"/>
  <c r="S1246" i="1" s="1"/>
  <c r="O1246" i="1"/>
  <c r="N1230" i="1"/>
  <c r="P1230" i="1" s="1"/>
  <c r="S1230" i="1" s="1"/>
  <c r="O1230" i="1"/>
  <c r="N1214" i="1"/>
  <c r="P1214" i="1" s="1"/>
  <c r="S1214" i="1" s="1"/>
  <c r="O1214" i="1"/>
  <c r="N1198" i="1"/>
  <c r="P1198" i="1" s="1"/>
  <c r="S1198" i="1" s="1"/>
  <c r="O1198" i="1"/>
  <c r="N1182" i="1"/>
  <c r="P1182" i="1" s="1"/>
  <c r="S1182" i="1" s="1"/>
  <c r="O1182" i="1"/>
  <c r="N1174" i="1"/>
  <c r="P1174" i="1" s="1"/>
  <c r="S1174" i="1" s="1"/>
  <c r="O1174" i="1"/>
  <c r="N1150" i="1"/>
  <c r="P1150" i="1" s="1"/>
  <c r="S1150" i="1" s="1"/>
  <c r="O1150" i="1"/>
  <c r="N974" i="1"/>
  <c r="P974" i="1" s="1"/>
  <c r="S974" i="1" s="1"/>
  <c r="O974" i="1"/>
  <c r="N1686" i="1"/>
  <c r="P1686" i="1" s="1"/>
  <c r="S1686" i="1" s="1"/>
  <c r="O1686" i="1"/>
  <c r="O1805" i="1"/>
  <c r="O1801" i="1"/>
  <c r="O1797" i="1"/>
  <c r="O1793" i="1"/>
  <c r="O1789" i="1"/>
  <c r="O1785" i="1"/>
  <c r="O1781" i="1"/>
  <c r="O1777" i="1"/>
  <c r="O1773" i="1"/>
  <c r="O1769" i="1"/>
  <c r="O1765" i="1"/>
  <c r="O1761" i="1"/>
  <c r="O1757" i="1"/>
  <c r="O1753" i="1"/>
  <c r="O1749" i="1"/>
  <c r="O1745" i="1"/>
  <c r="O1741" i="1"/>
  <c r="O1737" i="1"/>
  <c r="O1733" i="1"/>
  <c r="O1729" i="1"/>
  <c r="O1725" i="1"/>
  <c r="O1721" i="1"/>
  <c r="O1717" i="1"/>
  <c r="O1713" i="1"/>
  <c r="O1709" i="1"/>
  <c r="O1705" i="1"/>
  <c r="O1701" i="1"/>
  <c r="O1697" i="1"/>
  <c r="O1693" i="1"/>
  <c r="O1689" i="1"/>
  <c r="O1685" i="1"/>
  <c r="O1681" i="1"/>
  <c r="O1677" i="1"/>
  <c r="O1673" i="1"/>
  <c r="O1669" i="1"/>
  <c r="O1665" i="1"/>
  <c r="O1661" i="1"/>
  <c r="O1657" i="1"/>
  <c r="O1653" i="1"/>
  <c r="O1649" i="1"/>
  <c r="O1645" i="1"/>
  <c r="O1641" i="1"/>
  <c r="O1637" i="1"/>
  <c r="O1633" i="1"/>
  <c r="O1629" i="1"/>
  <c r="O1625" i="1"/>
  <c r="O1621" i="1"/>
  <c r="O1617" i="1"/>
  <c r="O1613" i="1"/>
  <c r="O1609" i="1"/>
  <c r="O1605" i="1"/>
  <c r="O1601" i="1"/>
  <c r="O1597" i="1"/>
  <c r="O1593" i="1"/>
  <c r="O1589" i="1"/>
  <c r="O1585" i="1"/>
  <c r="O1581" i="1"/>
  <c r="O1577" i="1"/>
  <c r="O1573" i="1"/>
  <c r="O1569" i="1"/>
  <c r="O1565" i="1"/>
  <c r="O1561" i="1"/>
  <c r="O1557" i="1"/>
  <c r="O1553" i="1"/>
  <c r="O1549" i="1"/>
  <c r="O1545" i="1"/>
  <c r="O1541" i="1"/>
  <c r="O1537" i="1"/>
  <c r="O1533" i="1"/>
  <c r="O1529" i="1"/>
  <c r="O1525" i="1"/>
  <c r="O1521" i="1"/>
  <c r="O1517" i="1"/>
  <c r="O1513" i="1"/>
  <c r="O1509" i="1"/>
  <c r="O1505" i="1"/>
  <c r="O1501" i="1"/>
  <c r="O1497" i="1"/>
  <c r="O1493" i="1"/>
  <c r="O1489" i="1"/>
  <c r="O1485" i="1"/>
  <c r="O1481" i="1"/>
  <c r="O1477" i="1"/>
  <c r="O1473" i="1"/>
  <c r="O1469" i="1"/>
  <c r="O1465" i="1"/>
  <c r="O1461" i="1"/>
  <c r="O1457" i="1"/>
  <c r="O1453" i="1"/>
  <c r="O1449" i="1"/>
  <c r="O1445" i="1"/>
  <c r="O1441" i="1"/>
  <c r="O1437" i="1"/>
  <c r="O1433" i="1"/>
  <c r="O1429" i="1"/>
  <c r="O1425" i="1"/>
  <c r="O1421" i="1"/>
  <c r="O1417" i="1"/>
  <c r="O1413" i="1"/>
  <c r="O1409" i="1"/>
  <c r="O1405" i="1"/>
  <c r="O1401" i="1"/>
  <c r="O1397" i="1"/>
  <c r="O1393" i="1"/>
  <c r="O1389" i="1"/>
  <c r="O1385" i="1"/>
  <c r="O1381" i="1"/>
  <c r="O1377" i="1"/>
  <c r="O1373" i="1"/>
  <c r="O1369" i="1"/>
  <c r="O1365" i="1"/>
  <c r="O1361" i="1"/>
  <c r="O1357" i="1"/>
  <c r="O1353" i="1"/>
  <c r="O1349" i="1"/>
  <c r="O1345" i="1"/>
  <c r="O1341" i="1"/>
  <c r="O1337" i="1"/>
  <c r="O1333" i="1"/>
  <c r="O1329" i="1"/>
  <c r="O1325" i="1"/>
  <c r="O1321" i="1"/>
  <c r="O1317" i="1"/>
  <c r="O1313" i="1"/>
  <c r="O1309" i="1"/>
  <c r="O1305" i="1"/>
  <c r="O1301" i="1"/>
  <c r="O1297" i="1"/>
  <c r="O1293" i="1"/>
  <c r="O1289" i="1"/>
  <c r="O1285" i="1"/>
  <c r="O1281" i="1"/>
  <c r="O1277" i="1"/>
  <c r="O1273" i="1"/>
  <c r="O1269" i="1"/>
  <c r="O1265" i="1"/>
  <c r="O1261" i="1"/>
  <c r="O1257" i="1"/>
  <c r="O1253" i="1"/>
  <c r="O1249" i="1"/>
  <c r="O1245" i="1"/>
  <c r="O1241" i="1"/>
  <c r="O1237" i="1"/>
  <c r="O1233" i="1"/>
  <c r="O1229" i="1"/>
  <c r="O1225" i="1"/>
  <c r="O1221" i="1"/>
  <c r="O1217" i="1"/>
  <c r="O1213" i="1"/>
  <c r="O1209" i="1"/>
  <c r="O1205" i="1"/>
  <c r="O1201" i="1"/>
  <c r="O1197" i="1"/>
  <c r="O1193" i="1"/>
  <c r="O1189" i="1"/>
  <c r="O1185" i="1"/>
  <c r="O1181" i="1"/>
  <c r="O1177" i="1"/>
  <c r="O1173" i="1"/>
  <c r="O1169" i="1"/>
  <c r="O1165" i="1"/>
  <c r="O1161" i="1"/>
  <c r="O1157" i="1"/>
  <c r="O1153" i="1"/>
  <c r="O1149" i="1"/>
  <c r="O1145" i="1"/>
  <c r="O1141" i="1"/>
  <c r="O1137" i="1"/>
  <c r="O1133" i="1"/>
  <c r="O1129" i="1"/>
  <c r="O1125" i="1"/>
  <c r="O1121" i="1"/>
  <c r="O1117" i="1"/>
  <c r="O1113" i="1"/>
  <c r="O1109" i="1"/>
  <c r="O1105" i="1"/>
  <c r="O1101" i="1"/>
  <c r="O1097" i="1"/>
  <c r="O1093" i="1"/>
  <c r="O1089" i="1"/>
  <c r="O1085" i="1"/>
  <c r="O1081" i="1"/>
  <c r="O1077" i="1"/>
  <c r="O1073" i="1"/>
  <c r="O1069" i="1"/>
  <c r="O1065" i="1"/>
  <c r="O1061" i="1"/>
  <c r="O1057" i="1"/>
  <c r="O1053" i="1"/>
  <c r="O1049" i="1"/>
  <c r="O1045" i="1"/>
  <c r="O1041" i="1"/>
  <c r="O1037" i="1"/>
  <c r="O1033" i="1"/>
  <c r="N1694" i="1"/>
  <c r="P1694" i="1" s="1"/>
  <c r="S1694" i="1" s="1"/>
  <c r="O1694" i="1"/>
  <c r="N1804" i="1"/>
  <c r="P1804" i="1" s="1"/>
  <c r="S1804" i="1" s="1"/>
  <c r="O1804" i="1"/>
  <c r="N1796" i="1"/>
  <c r="P1796" i="1" s="1"/>
  <c r="S1796" i="1" s="1"/>
  <c r="O1796" i="1"/>
  <c r="N1788" i="1"/>
  <c r="P1788" i="1" s="1"/>
  <c r="S1788" i="1" s="1"/>
  <c r="O1788" i="1"/>
  <c r="N1780" i="1"/>
  <c r="P1780" i="1" s="1"/>
  <c r="S1780" i="1" s="1"/>
  <c r="O1780" i="1"/>
  <c r="N1772" i="1"/>
  <c r="P1772" i="1" s="1"/>
  <c r="S1772" i="1" s="1"/>
  <c r="O1772" i="1"/>
  <c r="N1764" i="1"/>
  <c r="P1764" i="1" s="1"/>
  <c r="S1764" i="1" s="1"/>
  <c r="O1764" i="1"/>
  <c r="N1756" i="1"/>
  <c r="P1756" i="1" s="1"/>
  <c r="S1756" i="1" s="1"/>
  <c r="O1756" i="1"/>
  <c r="N1748" i="1"/>
  <c r="P1748" i="1" s="1"/>
  <c r="S1748" i="1" s="1"/>
  <c r="O1748" i="1"/>
  <c r="N1740" i="1"/>
  <c r="P1740" i="1" s="1"/>
  <c r="S1740" i="1" s="1"/>
  <c r="O1740" i="1"/>
  <c r="N1732" i="1"/>
  <c r="P1732" i="1" s="1"/>
  <c r="S1732" i="1" s="1"/>
  <c r="O1732" i="1"/>
  <c r="N1724" i="1"/>
  <c r="P1724" i="1" s="1"/>
  <c r="S1724" i="1" s="1"/>
  <c r="O1724" i="1"/>
  <c r="N1716" i="1"/>
  <c r="P1716" i="1" s="1"/>
  <c r="S1716" i="1" s="1"/>
  <c r="O1716" i="1"/>
  <c r="N1708" i="1"/>
  <c r="P1708" i="1" s="1"/>
  <c r="S1708" i="1" s="1"/>
  <c r="O1708" i="1"/>
  <c r="N1700" i="1"/>
  <c r="P1700" i="1" s="1"/>
  <c r="S1700" i="1" s="1"/>
  <c r="O1700" i="1"/>
  <c r="N1692" i="1"/>
  <c r="P1692" i="1" s="1"/>
  <c r="S1692" i="1" s="1"/>
  <c r="O1692" i="1"/>
  <c r="N1684" i="1"/>
  <c r="P1684" i="1" s="1"/>
  <c r="S1684" i="1" s="1"/>
  <c r="O1684" i="1"/>
  <c r="N1676" i="1"/>
  <c r="P1676" i="1" s="1"/>
  <c r="S1676" i="1" s="1"/>
  <c r="O1676" i="1"/>
  <c r="N1668" i="1"/>
  <c r="P1668" i="1" s="1"/>
  <c r="S1668" i="1" s="1"/>
  <c r="O1668" i="1"/>
  <c r="N1660" i="1"/>
  <c r="P1660" i="1" s="1"/>
  <c r="S1660" i="1" s="1"/>
  <c r="O1660" i="1"/>
  <c r="N1652" i="1"/>
  <c r="P1652" i="1" s="1"/>
  <c r="S1652" i="1" s="1"/>
  <c r="O1652" i="1"/>
  <c r="N1644" i="1"/>
  <c r="P1644" i="1" s="1"/>
  <c r="S1644" i="1" s="1"/>
  <c r="O1644" i="1"/>
  <c r="N1636" i="1"/>
  <c r="P1636" i="1" s="1"/>
  <c r="S1636" i="1" s="1"/>
  <c r="O1636" i="1"/>
  <c r="N1628" i="1"/>
  <c r="P1628" i="1" s="1"/>
  <c r="S1628" i="1" s="1"/>
  <c r="O1628" i="1"/>
  <c r="N1620" i="1"/>
  <c r="P1620" i="1" s="1"/>
  <c r="S1620" i="1" s="1"/>
  <c r="O1620" i="1"/>
  <c r="N1612" i="1"/>
  <c r="P1612" i="1" s="1"/>
  <c r="S1612" i="1" s="1"/>
  <c r="O1612" i="1"/>
  <c r="N1604" i="1"/>
  <c r="P1604" i="1" s="1"/>
  <c r="S1604" i="1" s="1"/>
  <c r="O1604" i="1"/>
  <c r="N1596" i="1"/>
  <c r="P1596" i="1" s="1"/>
  <c r="S1596" i="1" s="1"/>
  <c r="O1596" i="1"/>
  <c r="N1588" i="1"/>
  <c r="P1588" i="1" s="1"/>
  <c r="S1588" i="1" s="1"/>
  <c r="O1588" i="1"/>
  <c r="N1580" i="1"/>
  <c r="P1580" i="1" s="1"/>
  <c r="S1580" i="1" s="1"/>
  <c r="O1580" i="1"/>
  <c r="N1572" i="1"/>
  <c r="P1572" i="1" s="1"/>
  <c r="S1572" i="1" s="1"/>
  <c r="O1572" i="1"/>
  <c r="N1564" i="1"/>
  <c r="P1564" i="1" s="1"/>
  <c r="S1564" i="1" s="1"/>
  <c r="O1564" i="1"/>
  <c r="N1556" i="1"/>
  <c r="P1556" i="1" s="1"/>
  <c r="S1556" i="1" s="1"/>
  <c r="O1556" i="1"/>
  <c r="N1548" i="1"/>
  <c r="P1548" i="1" s="1"/>
  <c r="S1548" i="1" s="1"/>
  <c r="O1548" i="1"/>
  <c r="N1540" i="1"/>
  <c r="P1540" i="1" s="1"/>
  <c r="S1540" i="1" s="1"/>
  <c r="O1540" i="1"/>
  <c r="N1532" i="1"/>
  <c r="P1532" i="1" s="1"/>
  <c r="S1532" i="1" s="1"/>
  <c r="O1532" i="1"/>
  <c r="N1524" i="1"/>
  <c r="P1524" i="1" s="1"/>
  <c r="S1524" i="1" s="1"/>
  <c r="O1524" i="1"/>
  <c r="N1516" i="1"/>
  <c r="P1516" i="1" s="1"/>
  <c r="S1516" i="1" s="1"/>
  <c r="O1516" i="1"/>
  <c r="N1508" i="1"/>
  <c r="P1508" i="1" s="1"/>
  <c r="S1508" i="1" s="1"/>
  <c r="O1508" i="1"/>
  <c r="N1500" i="1"/>
  <c r="P1500" i="1" s="1"/>
  <c r="S1500" i="1" s="1"/>
  <c r="O1500" i="1"/>
  <c r="N1492" i="1"/>
  <c r="P1492" i="1" s="1"/>
  <c r="S1492" i="1" s="1"/>
  <c r="O1492" i="1"/>
  <c r="N1476" i="1"/>
  <c r="P1476" i="1" s="1"/>
  <c r="S1476" i="1" s="1"/>
  <c r="O1476" i="1"/>
  <c r="N1468" i="1"/>
  <c r="P1468" i="1" s="1"/>
  <c r="S1468" i="1" s="1"/>
  <c r="O1468" i="1"/>
  <c r="N1460" i="1"/>
  <c r="P1460" i="1" s="1"/>
  <c r="S1460" i="1" s="1"/>
  <c r="O1460" i="1"/>
  <c r="N1452" i="1"/>
  <c r="P1452" i="1" s="1"/>
  <c r="S1452" i="1" s="1"/>
  <c r="O1452" i="1"/>
  <c r="N1444" i="1"/>
  <c r="P1444" i="1" s="1"/>
  <c r="S1444" i="1" s="1"/>
  <c r="O1444" i="1"/>
  <c r="N1436" i="1"/>
  <c r="P1436" i="1" s="1"/>
  <c r="S1436" i="1" s="1"/>
  <c r="O1436" i="1"/>
  <c r="N1428" i="1"/>
  <c r="P1428" i="1" s="1"/>
  <c r="S1428" i="1" s="1"/>
  <c r="O1428" i="1"/>
  <c r="N1420" i="1"/>
  <c r="P1420" i="1" s="1"/>
  <c r="S1420" i="1" s="1"/>
  <c r="O1420" i="1"/>
  <c r="N1412" i="1"/>
  <c r="P1412" i="1" s="1"/>
  <c r="S1412" i="1" s="1"/>
  <c r="O1412" i="1"/>
  <c r="N1404" i="1"/>
  <c r="P1404" i="1" s="1"/>
  <c r="S1404" i="1" s="1"/>
  <c r="O1404" i="1"/>
  <c r="N1396" i="1"/>
  <c r="P1396" i="1" s="1"/>
  <c r="S1396" i="1" s="1"/>
  <c r="O1396" i="1"/>
  <c r="N1388" i="1"/>
  <c r="P1388" i="1" s="1"/>
  <c r="S1388" i="1" s="1"/>
  <c r="O1388" i="1"/>
  <c r="N1380" i="1"/>
  <c r="P1380" i="1" s="1"/>
  <c r="S1380" i="1" s="1"/>
  <c r="O1380" i="1"/>
  <c r="N1372" i="1"/>
  <c r="P1372" i="1" s="1"/>
  <c r="S1372" i="1" s="1"/>
  <c r="O1372" i="1"/>
  <c r="N1364" i="1"/>
  <c r="P1364" i="1" s="1"/>
  <c r="S1364" i="1" s="1"/>
  <c r="O1364" i="1"/>
  <c r="N1356" i="1"/>
  <c r="P1356" i="1" s="1"/>
  <c r="S1356" i="1" s="1"/>
  <c r="O1356" i="1"/>
  <c r="N1348" i="1"/>
  <c r="P1348" i="1" s="1"/>
  <c r="S1348" i="1" s="1"/>
  <c r="O1348" i="1"/>
  <c r="N1340" i="1"/>
  <c r="P1340" i="1" s="1"/>
  <c r="S1340" i="1" s="1"/>
  <c r="O1340" i="1"/>
  <c r="N1332" i="1"/>
  <c r="P1332" i="1" s="1"/>
  <c r="S1332" i="1" s="1"/>
  <c r="O1332" i="1"/>
  <c r="N1324" i="1"/>
  <c r="P1324" i="1" s="1"/>
  <c r="S1324" i="1" s="1"/>
  <c r="O1324" i="1"/>
  <c r="N1316" i="1"/>
  <c r="P1316" i="1" s="1"/>
  <c r="S1316" i="1" s="1"/>
  <c r="O1316" i="1"/>
  <c r="N1308" i="1"/>
  <c r="P1308" i="1" s="1"/>
  <c r="S1308" i="1" s="1"/>
  <c r="O1308" i="1"/>
  <c r="N1300" i="1"/>
  <c r="P1300" i="1" s="1"/>
  <c r="S1300" i="1" s="1"/>
  <c r="O1300" i="1"/>
  <c r="N1292" i="1"/>
  <c r="P1292" i="1" s="1"/>
  <c r="S1292" i="1" s="1"/>
  <c r="O1292" i="1"/>
  <c r="N1284" i="1"/>
  <c r="P1284" i="1" s="1"/>
  <c r="S1284" i="1" s="1"/>
  <c r="O1284" i="1"/>
  <c r="N1276" i="1"/>
  <c r="P1276" i="1" s="1"/>
  <c r="S1276" i="1" s="1"/>
  <c r="O1276" i="1"/>
  <c r="N1268" i="1"/>
  <c r="P1268" i="1" s="1"/>
  <c r="S1268" i="1" s="1"/>
  <c r="O1268" i="1"/>
  <c r="N1260" i="1"/>
  <c r="P1260" i="1" s="1"/>
  <c r="S1260" i="1" s="1"/>
  <c r="O1260" i="1"/>
  <c r="N1252" i="1"/>
  <c r="P1252" i="1" s="1"/>
  <c r="S1252" i="1" s="1"/>
  <c r="O1252" i="1"/>
  <c r="N1244" i="1"/>
  <c r="P1244" i="1" s="1"/>
  <c r="S1244" i="1" s="1"/>
  <c r="O1244" i="1"/>
  <c r="N1236" i="1"/>
  <c r="P1236" i="1" s="1"/>
  <c r="S1236" i="1" s="1"/>
  <c r="O1236" i="1"/>
  <c r="N1228" i="1"/>
  <c r="P1228" i="1" s="1"/>
  <c r="S1228" i="1" s="1"/>
  <c r="O1228" i="1"/>
  <c r="N1220" i="1"/>
  <c r="P1220" i="1" s="1"/>
  <c r="S1220" i="1" s="1"/>
  <c r="O1220" i="1"/>
  <c r="N1212" i="1"/>
  <c r="P1212" i="1" s="1"/>
  <c r="S1212" i="1" s="1"/>
  <c r="O1212" i="1"/>
  <c r="N1204" i="1"/>
  <c r="P1204" i="1" s="1"/>
  <c r="S1204" i="1" s="1"/>
  <c r="O1204" i="1"/>
  <c r="O7" i="1"/>
  <c r="O1803" i="1"/>
  <c r="O1799" i="1"/>
  <c r="O1795" i="1"/>
  <c r="O1791" i="1"/>
  <c r="O1787" i="1"/>
  <c r="O1783" i="1"/>
  <c r="O1779" i="1"/>
  <c r="O1775" i="1"/>
  <c r="O1771" i="1"/>
  <c r="O1767" i="1"/>
  <c r="O1763" i="1"/>
  <c r="O1759" i="1"/>
  <c r="O1755" i="1"/>
  <c r="O1751" i="1"/>
  <c r="O1747" i="1"/>
  <c r="O1743" i="1"/>
  <c r="O1739" i="1"/>
  <c r="O1735" i="1"/>
  <c r="O1731" i="1"/>
  <c r="O1727" i="1"/>
  <c r="O1723" i="1"/>
  <c r="O1719" i="1"/>
  <c r="O1715" i="1"/>
  <c r="O1711" i="1"/>
  <c r="O1707" i="1"/>
  <c r="O1703" i="1"/>
  <c r="O1699" i="1"/>
  <c r="O1695" i="1"/>
  <c r="O1691" i="1"/>
  <c r="O1687" i="1"/>
  <c r="O1683" i="1"/>
  <c r="O1679" i="1"/>
  <c r="O1675" i="1"/>
  <c r="O1671" i="1"/>
  <c r="O1667" i="1"/>
  <c r="O1663" i="1"/>
  <c r="O1659" i="1"/>
  <c r="O1655" i="1"/>
  <c r="O1651" i="1"/>
  <c r="O1647" i="1"/>
  <c r="O1643" i="1"/>
  <c r="O1639" i="1"/>
  <c r="O1635" i="1"/>
  <c r="O1631" i="1"/>
  <c r="O1627" i="1"/>
  <c r="O1623" i="1"/>
  <c r="O1619" i="1"/>
  <c r="O1615" i="1"/>
  <c r="O1611" i="1"/>
  <c r="O1607" i="1"/>
  <c r="O1603" i="1"/>
  <c r="O1599" i="1"/>
  <c r="O1595" i="1"/>
  <c r="O1591" i="1"/>
  <c r="O1587" i="1"/>
  <c r="O1583" i="1"/>
  <c r="O1579" i="1"/>
  <c r="O1575" i="1"/>
  <c r="O1571" i="1"/>
  <c r="O1567" i="1"/>
  <c r="O1563" i="1"/>
  <c r="O1559" i="1"/>
  <c r="O1555" i="1"/>
  <c r="O1551" i="1"/>
  <c r="O1547" i="1"/>
  <c r="O1543" i="1"/>
  <c r="O1539" i="1"/>
  <c r="O1535" i="1"/>
  <c r="O1531" i="1"/>
  <c r="O1527" i="1"/>
  <c r="O1523" i="1"/>
  <c r="O1519" i="1"/>
  <c r="O1515" i="1"/>
  <c r="O1511" i="1"/>
  <c r="O1507" i="1"/>
  <c r="O1503" i="1"/>
  <c r="O1499" i="1"/>
  <c r="O1495" i="1"/>
  <c r="O1491" i="1"/>
  <c r="O1487" i="1"/>
  <c r="O1483" i="1"/>
  <c r="O1479" i="1"/>
  <c r="O1475" i="1"/>
  <c r="O1471" i="1"/>
  <c r="O1467" i="1"/>
  <c r="O1463" i="1"/>
  <c r="O1459" i="1"/>
  <c r="O1455" i="1"/>
  <c r="O1451" i="1"/>
  <c r="O1447" i="1"/>
  <c r="O1443" i="1"/>
  <c r="O1439" i="1"/>
  <c r="O1435" i="1"/>
  <c r="O1431" i="1"/>
  <c r="O1427" i="1"/>
  <c r="O1423" i="1"/>
  <c r="O1419" i="1"/>
  <c r="O1415" i="1"/>
  <c r="O1411" i="1"/>
  <c r="O1407" i="1"/>
  <c r="O1403" i="1"/>
  <c r="O1399" i="1"/>
  <c r="O1395" i="1"/>
  <c r="O1391" i="1"/>
  <c r="O1387" i="1"/>
  <c r="O1383" i="1"/>
  <c r="O1379" i="1"/>
  <c r="O1375" i="1"/>
  <c r="O1371" i="1"/>
  <c r="O1367" i="1"/>
  <c r="O1363" i="1"/>
  <c r="O1359" i="1"/>
  <c r="O1355" i="1"/>
  <c r="O1351" i="1"/>
  <c r="O1347" i="1"/>
  <c r="O1343" i="1"/>
  <c r="O1339" i="1"/>
  <c r="O1335" i="1"/>
  <c r="O1331" i="1"/>
  <c r="O1327" i="1"/>
  <c r="O1323" i="1"/>
  <c r="O1319" i="1"/>
  <c r="O1315" i="1"/>
  <c r="O1311" i="1"/>
  <c r="O1307" i="1"/>
  <c r="O1303" i="1"/>
  <c r="O1299" i="1"/>
  <c r="O1295" i="1"/>
  <c r="O1291" i="1"/>
  <c r="O1287" i="1"/>
  <c r="O1283" i="1"/>
  <c r="O1279" i="1"/>
  <c r="O1275" i="1"/>
  <c r="O1271" i="1"/>
  <c r="O1267" i="1"/>
  <c r="O1263" i="1"/>
  <c r="O1259" i="1"/>
  <c r="O1255" i="1"/>
  <c r="O1251" i="1"/>
  <c r="O1247" i="1"/>
  <c r="O1243" i="1"/>
  <c r="O1239" i="1"/>
  <c r="O1235" i="1"/>
  <c r="O1231" i="1"/>
  <c r="O1227" i="1"/>
  <c r="O1223" i="1"/>
  <c r="O1219" i="1"/>
  <c r="O1215" i="1"/>
  <c r="O1211" i="1"/>
  <c r="O1207" i="1"/>
  <c r="O1203" i="1"/>
  <c r="O1199" i="1"/>
  <c r="O1195" i="1"/>
  <c r="O1191" i="1"/>
  <c r="O1187" i="1"/>
  <c r="O1183" i="1"/>
  <c r="O1179" i="1"/>
  <c r="O1175" i="1"/>
  <c r="O1171" i="1"/>
  <c r="O1167" i="1"/>
  <c r="O1163" i="1"/>
  <c r="O1159" i="1"/>
  <c r="O1155" i="1"/>
  <c r="O1151" i="1"/>
  <c r="O1147" i="1"/>
  <c r="O1143" i="1"/>
  <c r="O1139" i="1"/>
  <c r="O1135" i="1"/>
  <c r="O1131" i="1"/>
  <c r="O1127" i="1"/>
  <c r="O1123" i="1"/>
  <c r="O1119" i="1"/>
  <c r="O1115" i="1"/>
  <c r="O1111" i="1"/>
  <c r="O1107" i="1"/>
  <c r="O1103" i="1"/>
  <c r="O1099" i="1"/>
  <c r="O1095" i="1"/>
  <c r="O1091" i="1"/>
  <c r="O1087" i="1"/>
  <c r="O1083" i="1"/>
  <c r="O1079" i="1"/>
  <c r="O1075" i="1"/>
  <c r="O1071" i="1"/>
  <c r="O1067" i="1"/>
  <c r="O1063" i="1"/>
  <c r="O1059" i="1"/>
  <c r="O1055" i="1"/>
  <c r="O1051" i="1"/>
  <c r="O1047" i="1"/>
  <c r="O1043" i="1"/>
  <c r="O1039" i="1"/>
  <c r="O1035" i="1"/>
  <c r="O1031" i="1"/>
  <c r="O1027" i="1"/>
  <c r="O1023" i="1"/>
  <c r="O1019" i="1"/>
  <c r="O1015" i="1"/>
  <c r="O1011" i="1"/>
  <c r="O1007" i="1"/>
  <c r="O1003" i="1"/>
  <c r="O999" i="1"/>
  <c r="O995" i="1"/>
  <c r="O991" i="1"/>
  <c r="O987" i="1"/>
  <c r="O983" i="1"/>
  <c r="O979" i="1"/>
  <c r="O975" i="1"/>
  <c r="O971" i="1"/>
  <c r="O967" i="1"/>
  <c r="O963" i="1"/>
  <c r="O959" i="1"/>
  <c r="O955" i="1"/>
  <c r="O951" i="1"/>
  <c r="O947" i="1"/>
  <c r="O943" i="1"/>
  <c r="O939" i="1"/>
  <c r="O935" i="1"/>
  <c r="O931" i="1"/>
  <c r="O927" i="1"/>
  <c r="O923" i="1"/>
  <c r="O919" i="1"/>
  <c r="O915" i="1"/>
  <c r="O911" i="1"/>
  <c r="O907" i="1"/>
  <c r="O903" i="1"/>
  <c r="O899" i="1"/>
  <c r="O895" i="1"/>
  <c r="O891" i="1"/>
  <c r="O887" i="1"/>
  <c r="O883" i="1"/>
  <c r="O879" i="1"/>
  <c r="O875" i="1"/>
  <c r="O871" i="1"/>
  <c r="O867" i="1"/>
  <c r="O863" i="1"/>
  <c r="O859" i="1"/>
  <c r="O855" i="1"/>
  <c r="O851" i="1"/>
  <c r="O847" i="1"/>
  <c r="O843" i="1"/>
  <c r="O839" i="1"/>
  <c r="O835" i="1"/>
  <c r="O831" i="1"/>
  <c r="O827" i="1"/>
  <c r="O823" i="1"/>
  <c r="O819" i="1"/>
  <c r="O815" i="1"/>
  <c r="O811" i="1"/>
  <c r="O807" i="1"/>
  <c r="O803" i="1"/>
  <c r="O799" i="1"/>
  <c r="O795" i="1"/>
  <c r="O791" i="1"/>
  <c r="O787" i="1"/>
  <c r="O783" i="1"/>
  <c r="O779" i="1"/>
  <c r="O775" i="1"/>
  <c r="O771" i="1"/>
  <c r="O767" i="1"/>
  <c r="O763" i="1"/>
  <c r="O759" i="1"/>
  <c r="O755" i="1"/>
  <c r="O751" i="1"/>
  <c r="O747" i="1"/>
  <c r="O743" i="1"/>
  <c r="O739" i="1"/>
  <c r="O735" i="1"/>
  <c r="O731" i="1"/>
  <c r="O727" i="1"/>
  <c r="O723" i="1"/>
  <c r="O719" i="1"/>
  <c r="O715" i="1"/>
  <c r="O711" i="1"/>
  <c r="O707" i="1"/>
  <c r="O703" i="1"/>
  <c r="O699" i="1"/>
  <c r="O695" i="1"/>
  <c r="O691" i="1"/>
  <c r="O18" i="1"/>
  <c r="O14" i="1"/>
  <c r="O10" i="1"/>
  <c r="O1025" i="1"/>
  <c r="O1021" i="1"/>
  <c r="O1017" i="1"/>
  <c r="O1013" i="1"/>
  <c r="O1009" i="1"/>
  <c r="O1005" i="1"/>
  <c r="O1001" i="1"/>
  <c r="O997" i="1"/>
  <c r="O993" i="1"/>
  <c r="O989" i="1"/>
  <c r="O985" i="1"/>
  <c r="O981" i="1"/>
  <c r="O977" i="1"/>
  <c r="O973" i="1"/>
  <c r="O969" i="1"/>
  <c r="O965" i="1"/>
  <c r="O961" i="1"/>
  <c r="O957" i="1"/>
  <c r="O953" i="1"/>
  <c r="O949" i="1"/>
  <c r="O945" i="1"/>
  <c r="O941" i="1"/>
  <c r="O937" i="1"/>
  <c r="O933" i="1"/>
  <c r="O929" i="1"/>
  <c r="O925" i="1"/>
  <c r="O921" i="1"/>
  <c r="O917" i="1"/>
  <c r="O913" i="1"/>
  <c r="O909" i="1"/>
  <c r="O905" i="1"/>
  <c r="O901" i="1"/>
  <c r="O897" i="1"/>
  <c r="O893" i="1"/>
  <c r="O889" i="1"/>
  <c r="O885" i="1"/>
  <c r="O881" i="1"/>
  <c r="O877" i="1"/>
  <c r="O873" i="1"/>
  <c r="O869" i="1"/>
  <c r="O865" i="1"/>
  <c r="O861" i="1"/>
  <c r="O857" i="1"/>
  <c r="O853" i="1"/>
  <c r="O849" i="1"/>
  <c r="O845" i="1"/>
  <c r="O841" i="1"/>
  <c r="O837" i="1"/>
  <c r="O833" i="1"/>
  <c r="O829" i="1"/>
  <c r="O825" i="1"/>
  <c r="O821" i="1"/>
  <c r="O817" i="1"/>
  <c r="O813" i="1"/>
  <c r="O809" i="1"/>
  <c r="O805" i="1"/>
  <c r="O801" i="1"/>
  <c r="O797" i="1"/>
  <c r="O793" i="1"/>
  <c r="O789" i="1"/>
  <c r="O785" i="1"/>
  <c r="O781" i="1"/>
  <c r="O777" i="1"/>
  <c r="O773" i="1"/>
  <c r="O769" i="1"/>
  <c r="O765" i="1"/>
  <c r="O761" i="1"/>
  <c r="O757" i="1"/>
  <c r="O753" i="1"/>
  <c r="O749" i="1"/>
  <c r="O745" i="1"/>
  <c r="O741" i="1"/>
  <c r="O737" i="1"/>
  <c r="O733" i="1"/>
  <c r="O729" i="1"/>
  <c r="O725" i="1"/>
  <c r="O721" i="1"/>
  <c r="O717" i="1"/>
  <c r="O713" i="1"/>
  <c r="O709" i="1"/>
  <c r="O705" i="1"/>
  <c r="O701" i="1"/>
  <c r="O697" i="1"/>
  <c r="O693" i="1"/>
  <c r="O689" i="1"/>
  <c r="O685" i="1"/>
  <c r="O681" i="1"/>
  <c r="O677" i="1"/>
  <c r="O673" i="1"/>
  <c r="O669" i="1"/>
  <c r="O665" i="1"/>
  <c r="O661" i="1"/>
  <c r="O657" i="1"/>
  <c r="O653" i="1"/>
  <c r="O649" i="1"/>
  <c r="O645" i="1"/>
  <c r="O641" i="1"/>
  <c r="O637" i="1"/>
  <c r="O633" i="1"/>
  <c r="O629" i="1"/>
  <c r="O625" i="1"/>
  <c r="O621" i="1"/>
  <c r="O617" i="1"/>
  <c r="O613" i="1"/>
  <c r="O609" i="1"/>
  <c r="O605" i="1"/>
  <c r="O601" i="1"/>
  <c r="O597" i="1"/>
  <c r="O593" i="1"/>
  <c r="O589" i="1"/>
  <c r="O585" i="1"/>
  <c r="O581" i="1"/>
  <c r="O577" i="1"/>
  <c r="O573" i="1"/>
  <c r="O569" i="1"/>
  <c r="O565" i="1"/>
  <c r="O561" i="1"/>
  <c r="O557" i="1"/>
  <c r="O553" i="1"/>
  <c r="O549" i="1"/>
  <c r="O545" i="1"/>
  <c r="O541" i="1"/>
  <c r="O537" i="1"/>
  <c r="O533" i="1"/>
  <c r="O529" i="1"/>
  <c r="O525" i="1"/>
  <c r="O521" i="1"/>
  <c r="O517" i="1"/>
  <c r="O513" i="1"/>
  <c r="O509" i="1"/>
  <c r="O505" i="1"/>
  <c r="O501" i="1"/>
  <c r="O497" i="1"/>
  <c r="O493" i="1"/>
  <c r="O489" i="1"/>
  <c r="O485" i="1"/>
  <c r="O481" i="1"/>
  <c r="O477" i="1"/>
  <c r="O473" i="1"/>
  <c r="O469" i="1"/>
  <c r="O465" i="1"/>
  <c r="O461" i="1"/>
  <c r="O457" i="1"/>
  <c r="O453" i="1"/>
  <c r="O449" i="1"/>
  <c r="O445" i="1"/>
  <c r="O441" i="1"/>
  <c r="O437" i="1"/>
  <c r="O433" i="1"/>
  <c r="O429" i="1"/>
  <c r="O425" i="1"/>
  <c r="O421" i="1"/>
  <c r="O417" i="1"/>
  <c r="O413" i="1"/>
  <c r="O409" i="1"/>
  <c r="O405" i="1"/>
  <c r="O401" i="1"/>
  <c r="O397" i="1"/>
  <c r="O269" i="1"/>
  <c r="O6" i="1"/>
  <c r="N6" i="1"/>
  <c r="P6" i="1" s="1"/>
  <c r="S6" i="1" s="1"/>
  <c r="N1196" i="1"/>
  <c r="P1196" i="1" s="1"/>
  <c r="S1196" i="1" s="1"/>
  <c r="O1196" i="1"/>
  <c r="N1188" i="1"/>
  <c r="P1188" i="1" s="1"/>
  <c r="S1188" i="1" s="1"/>
  <c r="O1188" i="1"/>
  <c r="N1180" i="1"/>
  <c r="P1180" i="1" s="1"/>
  <c r="S1180" i="1" s="1"/>
  <c r="O1180" i="1"/>
  <c r="N1172" i="1"/>
  <c r="P1172" i="1" s="1"/>
  <c r="S1172" i="1" s="1"/>
  <c r="O1172" i="1"/>
  <c r="N1164" i="1"/>
  <c r="P1164" i="1" s="1"/>
  <c r="S1164" i="1" s="1"/>
  <c r="O1164" i="1"/>
  <c r="N1156" i="1"/>
  <c r="P1156" i="1" s="1"/>
  <c r="S1156" i="1" s="1"/>
  <c r="O1156" i="1"/>
  <c r="N1148" i="1"/>
  <c r="P1148" i="1" s="1"/>
  <c r="S1148" i="1" s="1"/>
  <c r="O1148" i="1"/>
  <c r="N1140" i="1"/>
  <c r="P1140" i="1" s="1"/>
  <c r="S1140" i="1" s="1"/>
  <c r="O1140" i="1"/>
  <c r="O1136" i="1"/>
  <c r="N1132" i="1"/>
  <c r="P1132" i="1" s="1"/>
  <c r="S1132" i="1" s="1"/>
  <c r="O1132" i="1"/>
  <c r="O1128" i="1"/>
  <c r="N1124" i="1"/>
  <c r="P1124" i="1" s="1"/>
  <c r="S1124" i="1" s="1"/>
  <c r="O1124" i="1"/>
  <c r="O1120" i="1"/>
  <c r="N1116" i="1"/>
  <c r="P1116" i="1" s="1"/>
  <c r="S1116" i="1" s="1"/>
  <c r="O1116" i="1"/>
  <c r="O1112" i="1"/>
  <c r="N1108" i="1"/>
  <c r="P1108" i="1" s="1"/>
  <c r="S1108" i="1" s="1"/>
  <c r="O1108" i="1"/>
  <c r="O1104" i="1"/>
  <c r="N1100" i="1"/>
  <c r="P1100" i="1" s="1"/>
  <c r="S1100" i="1" s="1"/>
  <c r="O1100" i="1"/>
  <c r="O1096" i="1"/>
  <c r="N1092" i="1"/>
  <c r="P1092" i="1" s="1"/>
  <c r="S1092" i="1" s="1"/>
  <c r="O1092" i="1"/>
  <c r="O1088" i="1"/>
  <c r="N1084" i="1"/>
  <c r="P1084" i="1" s="1"/>
  <c r="S1084" i="1" s="1"/>
  <c r="O1084" i="1"/>
  <c r="O1080" i="1"/>
  <c r="N1076" i="1"/>
  <c r="P1076" i="1" s="1"/>
  <c r="S1076" i="1" s="1"/>
  <c r="O1076" i="1"/>
  <c r="O1072" i="1"/>
  <c r="N1068" i="1"/>
  <c r="P1068" i="1" s="1"/>
  <c r="S1068" i="1" s="1"/>
  <c r="O1068" i="1"/>
  <c r="O1064" i="1"/>
  <c r="N1060" i="1"/>
  <c r="P1060" i="1" s="1"/>
  <c r="S1060" i="1" s="1"/>
  <c r="O1060" i="1"/>
  <c r="O1056" i="1"/>
  <c r="N1052" i="1"/>
  <c r="P1052" i="1" s="1"/>
  <c r="S1052" i="1" s="1"/>
  <c r="O1052" i="1"/>
  <c r="O1048" i="1"/>
  <c r="N1044" i="1"/>
  <c r="P1044" i="1" s="1"/>
  <c r="S1044" i="1" s="1"/>
  <c r="O1044" i="1"/>
  <c r="O1040" i="1"/>
  <c r="N1036" i="1"/>
  <c r="P1036" i="1" s="1"/>
  <c r="S1036" i="1" s="1"/>
  <c r="O1036" i="1"/>
  <c r="O1032" i="1"/>
  <c r="N1028" i="1"/>
  <c r="P1028" i="1" s="1"/>
  <c r="S1028" i="1" s="1"/>
  <c r="O1028" i="1"/>
  <c r="O1024" i="1"/>
  <c r="N1020" i="1"/>
  <c r="P1020" i="1" s="1"/>
  <c r="S1020" i="1" s="1"/>
  <c r="O1020" i="1"/>
  <c r="O1016" i="1"/>
  <c r="N1012" i="1"/>
  <c r="P1012" i="1" s="1"/>
  <c r="S1012" i="1" s="1"/>
  <c r="O1012" i="1"/>
  <c r="O1008" i="1"/>
  <c r="N1004" i="1"/>
  <c r="P1004" i="1" s="1"/>
  <c r="S1004" i="1" s="1"/>
  <c r="O1004" i="1"/>
  <c r="O1000" i="1"/>
  <c r="N996" i="1"/>
  <c r="P996" i="1" s="1"/>
  <c r="S996" i="1" s="1"/>
  <c r="O996" i="1"/>
  <c r="O992" i="1"/>
  <c r="N988" i="1"/>
  <c r="P988" i="1" s="1"/>
  <c r="S988" i="1" s="1"/>
  <c r="O988" i="1"/>
  <c r="O984" i="1"/>
  <c r="N980" i="1"/>
  <c r="P980" i="1" s="1"/>
  <c r="S980" i="1" s="1"/>
  <c r="O980" i="1"/>
  <c r="O976" i="1"/>
  <c r="N972" i="1"/>
  <c r="P972" i="1" s="1"/>
  <c r="S972" i="1" s="1"/>
  <c r="O972" i="1"/>
  <c r="O968" i="1"/>
  <c r="N964" i="1"/>
  <c r="P964" i="1" s="1"/>
  <c r="S964" i="1" s="1"/>
  <c r="O964" i="1"/>
  <c r="O960" i="1"/>
  <c r="N956" i="1"/>
  <c r="P956" i="1" s="1"/>
  <c r="S956" i="1" s="1"/>
  <c r="O956" i="1"/>
  <c r="O952" i="1"/>
  <c r="N948" i="1"/>
  <c r="P948" i="1" s="1"/>
  <c r="S948" i="1" s="1"/>
  <c r="O948" i="1"/>
  <c r="O944" i="1"/>
  <c r="N940" i="1"/>
  <c r="P940" i="1" s="1"/>
  <c r="S940" i="1" s="1"/>
  <c r="O940" i="1"/>
  <c r="O936" i="1"/>
  <c r="N932" i="1"/>
  <c r="P932" i="1" s="1"/>
  <c r="S932" i="1" s="1"/>
  <c r="O932" i="1"/>
  <c r="O928" i="1"/>
  <c r="N924" i="1"/>
  <c r="P924" i="1" s="1"/>
  <c r="S924" i="1" s="1"/>
  <c r="O924" i="1"/>
  <c r="O920" i="1"/>
  <c r="N916" i="1"/>
  <c r="P916" i="1" s="1"/>
  <c r="S916" i="1" s="1"/>
  <c r="O916" i="1"/>
  <c r="O912" i="1"/>
  <c r="N908" i="1"/>
  <c r="P908" i="1" s="1"/>
  <c r="S908" i="1" s="1"/>
  <c r="O908" i="1"/>
  <c r="O904" i="1"/>
  <c r="N900" i="1"/>
  <c r="P900" i="1" s="1"/>
  <c r="S900" i="1" s="1"/>
  <c r="O900" i="1"/>
  <c r="O896" i="1"/>
  <c r="N892" i="1"/>
  <c r="P892" i="1" s="1"/>
  <c r="S892" i="1" s="1"/>
  <c r="O892" i="1"/>
  <c r="O888" i="1"/>
  <c r="N884" i="1"/>
  <c r="P884" i="1" s="1"/>
  <c r="S884" i="1" s="1"/>
  <c r="O884" i="1"/>
  <c r="O880" i="1"/>
  <c r="N876" i="1"/>
  <c r="P876" i="1" s="1"/>
  <c r="S876" i="1" s="1"/>
  <c r="O876" i="1"/>
  <c r="O872" i="1"/>
  <c r="N868" i="1"/>
  <c r="P868" i="1" s="1"/>
  <c r="S868" i="1" s="1"/>
  <c r="O868" i="1"/>
  <c r="O864" i="1"/>
  <c r="N860" i="1"/>
  <c r="P860" i="1" s="1"/>
  <c r="S860" i="1" s="1"/>
  <c r="O860" i="1"/>
  <c r="O856" i="1"/>
  <c r="N852" i="1"/>
  <c r="P852" i="1" s="1"/>
  <c r="S852" i="1" s="1"/>
  <c r="O852" i="1"/>
  <c r="O848" i="1"/>
  <c r="N844" i="1"/>
  <c r="P844" i="1" s="1"/>
  <c r="S844" i="1" s="1"/>
  <c r="O844" i="1"/>
  <c r="O840" i="1"/>
  <c r="N836" i="1"/>
  <c r="P836" i="1" s="1"/>
  <c r="S836" i="1" s="1"/>
  <c r="O836" i="1"/>
  <c r="O832" i="1"/>
  <c r="N828" i="1"/>
  <c r="P828" i="1" s="1"/>
  <c r="S828" i="1" s="1"/>
  <c r="O828" i="1"/>
  <c r="O824" i="1"/>
  <c r="N820" i="1"/>
  <c r="P820" i="1" s="1"/>
  <c r="S820" i="1" s="1"/>
  <c r="O820" i="1"/>
  <c r="O816" i="1"/>
  <c r="N812" i="1"/>
  <c r="P812" i="1" s="1"/>
  <c r="S812" i="1" s="1"/>
  <c r="O812" i="1"/>
  <c r="O808" i="1"/>
  <c r="O804" i="1"/>
  <c r="O800" i="1"/>
  <c r="O796" i="1"/>
  <c r="O792" i="1"/>
  <c r="O788" i="1"/>
  <c r="O784" i="1"/>
  <c r="O780" i="1"/>
  <c r="O776" i="1"/>
  <c r="O772" i="1"/>
  <c r="O768" i="1"/>
  <c r="O764" i="1"/>
  <c r="O760" i="1"/>
  <c r="O756" i="1"/>
  <c r="O752" i="1"/>
  <c r="O748" i="1"/>
  <c r="O744" i="1"/>
  <c r="O740" i="1"/>
  <c r="O736" i="1"/>
  <c r="O732" i="1"/>
  <c r="O728" i="1"/>
  <c r="O724" i="1"/>
  <c r="O720" i="1"/>
  <c r="O716" i="1"/>
  <c r="O712" i="1"/>
  <c r="O708" i="1"/>
  <c r="O704" i="1"/>
  <c r="O700" i="1"/>
  <c r="O696" i="1"/>
  <c r="O692" i="1"/>
  <c r="O688" i="1"/>
  <c r="O684" i="1"/>
  <c r="O680" i="1"/>
  <c r="O676" i="1"/>
  <c r="O672" i="1"/>
  <c r="O668" i="1"/>
  <c r="O664" i="1"/>
  <c r="O660" i="1"/>
  <c r="O656" i="1"/>
  <c r="O652" i="1"/>
  <c r="O648" i="1"/>
  <c r="O644" i="1"/>
  <c r="O640" i="1"/>
  <c r="O636" i="1"/>
  <c r="O632" i="1"/>
  <c r="O628" i="1"/>
  <c r="O624" i="1"/>
  <c r="O620" i="1"/>
  <c r="O616" i="1"/>
  <c r="O612" i="1"/>
  <c r="O608" i="1"/>
  <c r="O604" i="1"/>
  <c r="O600" i="1"/>
  <c r="O592" i="1"/>
  <c r="O588" i="1"/>
  <c r="O584" i="1"/>
  <c r="O500" i="1"/>
  <c r="O687" i="1"/>
  <c r="O683" i="1"/>
  <c r="O679" i="1"/>
  <c r="O675" i="1"/>
  <c r="O671" i="1"/>
  <c r="O667" i="1"/>
  <c r="O663" i="1"/>
  <c r="O659" i="1"/>
  <c r="O655" i="1"/>
  <c r="O651" i="1"/>
  <c r="O647" i="1"/>
  <c r="O643" i="1"/>
  <c r="O639" i="1"/>
  <c r="O635" i="1"/>
  <c r="O631" i="1"/>
  <c r="O627" i="1"/>
  <c r="O623" i="1"/>
  <c r="O619" i="1"/>
  <c r="O615" i="1"/>
  <c r="O611" i="1"/>
  <c r="O607" i="1"/>
  <c r="O603" i="1"/>
  <c r="O599" i="1"/>
  <c r="O595" i="1"/>
  <c r="O591" i="1"/>
  <c r="O587" i="1"/>
  <c r="O583" i="1"/>
  <c r="O579" i="1"/>
  <c r="O575" i="1"/>
  <c r="O571" i="1"/>
  <c r="O567" i="1"/>
  <c r="O563" i="1"/>
  <c r="O559" i="1"/>
  <c r="O555" i="1"/>
  <c r="O551" i="1"/>
  <c r="O547" i="1"/>
  <c r="O543" i="1"/>
  <c r="O539" i="1"/>
  <c r="O535" i="1"/>
  <c r="O531" i="1"/>
  <c r="O527" i="1"/>
  <c r="O523" i="1"/>
  <c r="O519" i="1"/>
  <c r="O515" i="1"/>
  <c r="O511" i="1"/>
  <c r="O507" i="1"/>
  <c r="O503" i="1"/>
  <c r="O499" i="1"/>
  <c r="O495" i="1"/>
  <c r="O491" i="1"/>
  <c r="O487" i="1"/>
  <c r="O483" i="1"/>
  <c r="O479" i="1"/>
  <c r="O475" i="1"/>
  <c r="O471" i="1"/>
  <c r="O467" i="1"/>
  <c r="O463" i="1"/>
  <c r="O459" i="1"/>
  <c r="O455" i="1"/>
  <c r="O451" i="1"/>
  <c r="O447" i="1"/>
  <c r="O443" i="1"/>
  <c r="O439" i="1"/>
  <c r="O435" i="1"/>
  <c r="O431" i="1"/>
  <c r="O427" i="1"/>
  <c r="O423" i="1"/>
  <c r="O419" i="1"/>
  <c r="O415" i="1"/>
  <c r="O411" i="1"/>
  <c r="O407" i="1"/>
  <c r="O403" i="1"/>
  <c r="O399" i="1"/>
  <c r="O395" i="1"/>
  <c r="O391" i="1"/>
  <c r="O387" i="1"/>
  <c r="O383" i="1"/>
  <c r="O379" i="1"/>
  <c r="O375" i="1"/>
  <c r="O371" i="1"/>
  <c r="O367" i="1"/>
  <c r="O363" i="1"/>
  <c r="O359" i="1"/>
  <c r="O355" i="1"/>
  <c r="O351" i="1"/>
  <c r="O347" i="1"/>
  <c r="O343" i="1"/>
  <c r="O339" i="1"/>
  <c r="O335" i="1"/>
  <c r="O331" i="1"/>
  <c r="O327" i="1"/>
  <c r="O323" i="1"/>
  <c r="O319" i="1"/>
  <c r="O315" i="1"/>
  <c r="O311" i="1"/>
  <c r="O307" i="1"/>
  <c r="O303" i="1"/>
  <c r="O299" i="1"/>
  <c r="O295" i="1"/>
  <c r="O291" i="1"/>
  <c r="O287" i="1"/>
  <c r="O283" i="1"/>
  <c r="O279" i="1"/>
  <c r="O275" i="1"/>
  <c r="O271" i="1"/>
  <c r="O267" i="1"/>
  <c r="O263" i="1"/>
  <c r="O259" i="1"/>
  <c r="O255" i="1"/>
  <c r="O251" i="1"/>
  <c r="O247" i="1"/>
  <c r="O243" i="1"/>
  <c r="O239" i="1"/>
  <c r="O235" i="1"/>
  <c r="O231" i="1"/>
  <c r="O227" i="1"/>
  <c r="O223" i="1"/>
  <c r="O219" i="1"/>
  <c r="O215" i="1"/>
  <c r="O211" i="1"/>
  <c r="O207" i="1"/>
  <c r="O203" i="1"/>
  <c r="O199" i="1"/>
  <c r="O195" i="1"/>
  <c r="O191" i="1"/>
  <c r="O187" i="1"/>
  <c r="O183" i="1"/>
  <c r="O179" i="1"/>
  <c r="O175" i="1"/>
  <c r="O171" i="1"/>
  <c r="O167" i="1"/>
  <c r="O163" i="1"/>
  <c r="O159" i="1"/>
  <c r="O155" i="1"/>
  <c r="O151" i="1"/>
  <c r="O147" i="1"/>
  <c r="O143" i="1"/>
  <c r="O139" i="1"/>
  <c r="O135" i="1"/>
  <c r="O131" i="1"/>
  <c r="O127" i="1"/>
  <c r="O123" i="1"/>
  <c r="O119" i="1"/>
  <c r="O115" i="1"/>
  <c r="O111" i="1"/>
  <c r="O107" i="1"/>
  <c r="O103" i="1"/>
  <c r="O99" i="1"/>
  <c r="O95" i="1"/>
  <c r="O91" i="1"/>
  <c r="O87" i="1"/>
  <c r="O83" i="1"/>
  <c r="O79" i="1"/>
  <c r="O75" i="1"/>
  <c r="O71" i="1"/>
  <c r="O67" i="1"/>
  <c r="O63" i="1"/>
  <c r="O59" i="1"/>
  <c r="O55" i="1"/>
  <c r="O51" i="1"/>
  <c r="O47" i="1"/>
  <c r="O43" i="1"/>
  <c r="O39" i="1"/>
  <c r="O35" i="1"/>
  <c r="O31" i="1"/>
  <c r="O27" i="1"/>
  <c r="O23" i="1"/>
  <c r="O19" i="1"/>
  <c r="O15" i="1"/>
  <c r="O11" i="1"/>
  <c r="O393" i="1"/>
  <c r="O389" i="1"/>
  <c r="O385" i="1"/>
  <c r="O381" i="1"/>
  <c r="O377" i="1"/>
  <c r="O373" i="1"/>
  <c r="O369" i="1"/>
  <c r="O365" i="1"/>
  <c r="O361" i="1"/>
  <c r="O357" i="1"/>
  <c r="O353" i="1"/>
  <c r="O349" i="1"/>
  <c r="O345" i="1"/>
  <c r="O341" i="1"/>
  <c r="O337" i="1"/>
  <c r="O333" i="1"/>
  <c r="O329" i="1"/>
  <c r="O325" i="1"/>
  <c r="O321" i="1"/>
  <c r="O317" i="1"/>
  <c r="O313" i="1"/>
  <c r="O309" i="1"/>
  <c r="O305" i="1"/>
  <c r="O301" i="1"/>
  <c r="O297" i="1"/>
  <c r="O293" i="1"/>
  <c r="O289" i="1"/>
  <c r="O285" i="1"/>
  <c r="O281" i="1"/>
  <c r="O277" i="1"/>
  <c r="O273" i="1"/>
  <c r="O265" i="1"/>
  <c r="O261" i="1"/>
  <c r="O257" i="1"/>
  <c r="O253" i="1"/>
  <c r="O249" i="1"/>
  <c r="O245" i="1"/>
  <c r="O241" i="1"/>
  <c r="O237" i="1"/>
  <c r="O233" i="1"/>
  <c r="O229" i="1"/>
  <c r="O225" i="1"/>
  <c r="O221" i="1"/>
  <c r="O217" i="1"/>
  <c r="O213" i="1"/>
  <c r="O209" i="1"/>
  <c r="O205" i="1"/>
  <c r="O201" i="1"/>
  <c r="O197" i="1"/>
  <c r="O193" i="1"/>
  <c r="O189" i="1"/>
  <c r="O185" i="1"/>
  <c r="O181" i="1"/>
  <c r="O177" i="1"/>
  <c r="O173" i="1"/>
  <c r="O169" i="1"/>
  <c r="O165" i="1"/>
  <c r="O161" i="1"/>
  <c r="O157" i="1"/>
  <c r="O153" i="1"/>
  <c r="O149" i="1"/>
  <c r="O145" i="1"/>
  <c r="O141" i="1"/>
  <c r="O137" i="1"/>
  <c r="O133" i="1"/>
  <c r="O129" i="1"/>
  <c r="O125" i="1"/>
  <c r="O121" i="1"/>
  <c r="O117" i="1"/>
  <c r="O113" i="1"/>
  <c r="O109" i="1"/>
  <c r="O105" i="1"/>
  <c r="O101" i="1"/>
  <c r="O97" i="1"/>
  <c r="O93" i="1"/>
  <c r="O89" i="1"/>
  <c r="O85" i="1"/>
  <c r="O81" i="1"/>
  <c r="O77" i="1"/>
  <c r="O73" i="1"/>
  <c r="O69" i="1"/>
  <c r="O65" i="1"/>
  <c r="O61" i="1"/>
  <c r="O57" i="1"/>
  <c r="O53" i="1"/>
  <c r="O49" i="1"/>
  <c r="O45" i="1"/>
  <c r="O41" i="1"/>
  <c r="O37" i="1"/>
  <c r="O33" i="1"/>
  <c r="O29" i="1"/>
  <c r="O25" i="1"/>
  <c r="O21" i="1"/>
  <c r="O17" i="1"/>
  <c r="O13" i="1"/>
  <c r="O9" i="1"/>
  <c r="O580" i="1"/>
  <c r="O576" i="1"/>
  <c r="O572" i="1"/>
  <c r="O568" i="1"/>
  <c r="O564" i="1"/>
  <c r="O560" i="1"/>
  <c r="O556" i="1"/>
  <c r="O552" i="1"/>
  <c r="O548" i="1"/>
  <c r="O544" i="1"/>
  <c r="O540" i="1"/>
  <c r="O536" i="1"/>
  <c r="O532" i="1"/>
  <c r="O528" i="1"/>
  <c r="O524" i="1"/>
  <c r="O520" i="1"/>
  <c r="O516" i="1"/>
  <c r="O512" i="1"/>
  <c r="O508" i="1"/>
  <c r="O504" i="1"/>
  <c r="O496" i="1"/>
  <c r="O492" i="1"/>
  <c r="O488" i="1"/>
  <c r="O484" i="1"/>
  <c r="O480" i="1"/>
  <c r="O476" i="1"/>
  <c r="O472" i="1"/>
  <c r="O468" i="1"/>
  <c r="O464" i="1"/>
  <c r="O460" i="1"/>
  <c r="O456" i="1"/>
  <c r="O452" i="1"/>
  <c r="O448" i="1"/>
  <c r="O444" i="1"/>
  <c r="O440" i="1"/>
  <c r="O436" i="1"/>
  <c r="O432" i="1"/>
  <c r="O428" i="1"/>
  <c r="O424" i="1"/>
  <c r="O420" i="1"/>
  <c r="O416" i="1"/>
  <c r="O412" i="1"/>
  <c r="O408" i="1"/>
  <c r="O404" i="1"/>
  <c r="O400" i="1"/>
  <c r="O396" i="1"/>
  <c r="O392" i="1"/>
  <c r="O388" i="1"/>
  <c r="O384" i="1"/>
  <c r="O380" i="1"/>
  <c r="O376" i="1"/>
  <c r="O372" i="1"/>
  <c r="O368" i="1"/>
  <c r="O364" i="1"/>
  <c r="O360" i="1"/>
  <c r="O356" i="1"/>
  <c r="O352" i="1"/>
  <c r="O348" i="1"/>
  <c r="O344" i="1"/>
  <c r="O340" i="1"/>
  <c r="O336" i="1"/>
  <c r="O332" i="1"/>
  <c r="O328" i="1"/>
  <c r="O324" i="1"/>
  <c r="O320" i="1"/>
  <c r="O316" i="1"/>
  <c r="O312" i="1"/>
  <c r="O308" i="1"/>
  <c r="O304" i="1"/>
  <c r="O300" i="1"/>
  <c r="O296" i="1"/>
  <c r="O292" i="1"/>
  <c r="O288" i="1"/>
  <c r="O284" i="1"/>
  <c r="O280" i="1"/>
  <c r="O276" i="1"/>
  <c r="O272" i="1"/>
  <c r="O268" i="1"/>
  <c r="O264" i="1"/>
  <c r="O260" i="1"/>
  <c r="O256" i="1"/>
  <c r="O252" i="1"/>
  <c r="O248" i="1"/>
  <c r="O244" i="1"/>
  <c r="O240" i="1"/>
  <c r="O236" i="1"/>
  <c r="O232" i="1"/>
  <c r="O228" i="1"/>
  <c r="O224" i="1"/>
  <c r="O220" i="1"/>
  <c r="O216" i="1"/>
  <c r="O212" i="1"/>
  <c r="O208" i="1"/>
  <c r="O204" i="1"/>
  <c r="O200" i="1"/>
  <c r="O196" i="1"/>
  <c r="O192" i="1"/>
  <c r="O188" i="1"/>
  <c r="O184" i="1"/>
  <c r="O180" i="1"/>
  <c r="O176" i="1"/>
  <c r="O172" i="1"/>
  <c r="O168" i="1"/>
  <c r="O164" i="1"/>
  <c r="O160" i="1"/>
  <c r="O156" i="1"/>
  <c r="O152" i="1"/>
  <c r="O148" i="1"/>
  <c r="O144" i="1"/>
  <c r="O140" i="1"/>
  <c r="O136" i="1"/>
  <c r="O132" i="1"/>
  <c r="O128" i="1"/>
  <c r="O124" i="1"/>
  <c r="O120" i="1"/>
  <c r="O116" i="1"/>
  <c r="O112" i="1"/>
  <c r="O108" i="1"/>
  <c r="O104" i="1"/>
  <c r="O100" i="1"/>
  <c r="O96" i="1"/>
  <c r="O92" i="1"/>
  <c r="O88" i="1"/>
  <c r="O84" i="1"/>
  <c r="O80" i="1"/>
  <c r="O76" i="1"/>
  <c r="O72" i="1"/>
  <c r="O68" i="1"/>
  <c r="O64" i="1"/>
  <c r="O60" i="1"/>
  <c r="O56" i="1"/>
  <c r="O52" i="1"/>
  <c r="O48" i="1"/>
  <c r="O44" i="1"/>
  <c r="O40" i="1"/>
  <c r="O36" i="1"/>
  <c r="O32" i="1"/>
  <c r="O28" i="1"/>
  <c r="O24" i="1"/>
  <c r="O20" i="1"/>
  <c r="O16" i="1"/>
  <c r="O12" i="1"/>
  <c r="O8" i="1"/>
  <c r="N1802" i="1"/>
  <c r="P1802" i="1" s="1"/>
  <c r="S1802" i="1" s="1"/>
  <c r="N1794" i="1"/>
  <c r="P1794" i="1" s="1"/>
  <c r="S1794" i="1" s="1"/>
  <c r="N1786" i="1"/>
  <c r="P1786" i="1" s="1"/>
  <c r="S1786" i="1" s="1"/>
  <c r="N1778" i="1"/>
  <c r="P1778" i="1" s="1"/>
  <c r="S1778" i="1" s="1"/>
  <c r="N1770" i="1"/>
  <c r="P1770" i="1" s="1"/>
  <c r="S1770" i="1" s="1"/>
  <c r="N1762" i="1"/>
  <c r="P1762" i="1" s="1"/>
  <c r="S1762" i="1" s="1"/>
  <c r="N1754" i="1"/>
  <c r="P1754" i="1" s="1"/>
  <c r="S1754" i="1" s="1"/>
  <c r="N1746" i="1"/>
  <c r="P1746" i="1" s="1"/>
  <c r="S1746" i="1" s="1"/>
  <c r="N1738" i="1"/>
  <c r="P1738" i="1" s="1"/>
  <c r="S1738" i="1" s="1"/>
  <c r="N1730" i="1"/>
  <c r="P1730" i="1" s="1"/>
  <c r="S1730" i="1" s="1"/>
  <c r="N1722" i="1"/>
  <c r="P1722" i="1" s="1"/>
  <c r="S1722" i="1" s="1"/>
  <c r="N1714" i="1"/>
  <c r="P1714" i="1" s="1"/>
  <c r="S1714" i="1" s="1"/>
  <c r="N1706" i="1"/>
  <c r="P1706" i="1" s="1"/>
  <c r="S1706" i="1" s="1"/>
  <c r="N1698" i="1"/>
  <c r="P1698" i="1" s="1"/>
  <c r="S1698" i="1" s="1"/>
  <c r="N1690" i="1"/>
  <c r="P1690" i="1" s="1"/>
  <c r="S1690" i="1" s="1"/>
  <c r="N1682" i="1"/>
  <c r="P1682" i="1" s="1"/>
  <c r="S1682" i="1" s="1"/>
  <c r="N1674" i="1"/>
  <c r="P1674" i="1" s="1"/>
  <c r="S1674" i="1" s="1"/>
  <c r="N1666" i="1"/>
  <c r="P1666" i="1" s="1"/>
  <c r="S1666" i="1" s="1"/>
  <c r="N1658" i="1"/>
  <c r="P1658" i="1" s="1"/>
  <c r="S1658" i="1" s="1"/>
  <c r="N1650" i="1"/>
  <c r="P1650" i="1" s="1"/>
  <c r="S1650" i="1" s="1"/>
  <c r="N1642" i="1"/>
  <c r="P1642" i="1" s="1"/>
  <c r="S1642" i="1" s="1"/>
  <c r="N1634" i="1"/>
  <c r="P1634" i="1" s="1"/>
  <c r="S1634" i="1" s="1"/>
  <c r="N1626" i="1"/>
  <c r="P1626" i="1" s="1"/>
  <c r="S1626" i="1" s="1"/>
  <c r="N1618" i="1"/>
  <c r="P1618" i="1" s="1"/>
  <c r="S1618" i="1" s="1"/>
  <c r="N1610" i="1"/>
  <c r="P1610" i="1" s="1"/>
  <c r="S1610" i="1" s="1"/>
  <c r="N1602" i="1"/>
  <c r="P1602" i="1" s="1"/>
  <c r="S1602" i="1" s="1"/>
  <c r="N1594" i="1"/>
  <c r="P1594" i="1" s="1"/>
  <c r="S1594" i="1" s="1"/>
  <c r="N1586" i="1"/>
  <c r="P1586" i="1" s="1"/>
  <c r="S1586" i="1" s="1"/>
  <c r="N1578" i="1"/>
  <c r="P1578" i="1" s="1"/>
  <c r="S1578" i="1" s="1"/>
  <c r="N1570" i="1"/>
  <c r="P1570" i="1" s="1"/>
  <c r="S1570" i="1" s="1"/>
  <c r="N1562" i="1"/>
  <c r="P1562" i="1" s="1"/>
  <c r="S1562" i="1" s="1"/>
  <c r="N1554" i="1"/>
  <c r="P1554" i="1" s="1"/>
  <c r="S1554" i="1" s="1"/>
  <c r="N1546" i="1"/>
  <c r="P1546" i="1" s="1"/>
  <c r="S1546" i="1" s="1"/>
  <c r="N1538" i="1"/>
  <c r="P1538" i="1" s="1"/>
  <c r="S1538" i="1" s="1"/>
  <c r="N1530" i="1"/>
  <c r="P1530" i="1" s="1"/>
  <c r="S1530" i="1" s="1"/>
  <c r="N1522" i="1"/>
  <c r="P1522" i="1" s="1"/>
  <c r="S1522" i="1" s="1"/>
  <c r="N1514" i="1"/>
  <c r="P1514" i="1" s="1"/>
  <c r="S1514" i="1" s="1"/>
  <c r="N1506" i="1"/>
  <c r="P1506" i="1" s="1"/>
  <c r="S1506" i="1" s="1"/>
  <c r="N1498" i="1"/>
  <c r="P1498" i="1" s="1"/>
  <c r="S1498" i="1" s="1"/>
  <c r="N1490" i="1"/>
  <c r="P1490" i="1" s="1"/>
  <c r="S1490" i="1" s="1"/>
  <c r="N1482" i="1"/>
  <c r="P1482" i="1" s="1"/>
  <c r="S1482" i="1" s="1"/>
  <c r="N1474" i="1"/>
  <c r="P1474" i="1" s="1"/>
  <c r="S1474" i="1" s="1"/>
  <c r="N1466" i="1"/>
  <c r="P1466" i="1" s="1"/>
  <c r="S1466" i="1" s="1"/>
  <c r="N1458" i="1"/>
  <c r="P1458" i="1" s="1"/>
  <c r="S1458" i="1" s="1"/>
  <c r="N1450" i="1"/>
  <c r="P1450" i="1" s="1"/>
  <c r="S1450" i="1" s="1"/>
  <c r="N1442" i="1"/>
  <c r="P1442" i="1" s="1"/>
  <c r="S1442" i="1" s="1"/>
  <c r="N1434" i="1"/>
  <c r="P1434" i="1" s="1"/>
  <c r="S1434" i="1" s="1"/>
  <c r="N1426" i="1"/>
  <c r="P1426" i="1" s="1"/>
  <c r="S1426" i="1" s="1"/>
  <c r="N1418" i="1"/>
  <c r="P1418" i="1" s="1"/>
  <c r="S1418" i="1" s="1"/>
  <c r="N1410" i="1"/>
  <c r="P1410" i="1" s="1"/>
  <c r="S1410" i="1" s="1"/>
  <c r="N1402" i="1"/>
  <c r="P1402" i="1" s="1"/>
  <c r="S1402" i="1" s="1"/>
  <c r="N1394" i="1"/>
  <c r="P1394" i="1" s="1"/>
  <c r="S1394" i="1" s="1"/>
  <c r="N1386" i="1"/>
  <c r="P1386" i="1" s="1"/>
  <c r="S1386" i="1" s="1"/>
  <c r="N1378" i="1"/>
  <c r="P1378" i="1" s="1"/>
  <c r="S1378" i="1" s="1"/>
  <c r="N1370" i="1"/>
  <c r="P1370" i="1" s="1"/>
  <c r="S1370" i="1" s="1"/>
  <c r="N1805" i="1"/>
  <c r="P1805" i="1" s="1"/>
  <c r="S1805" i="1" s="1"/>
  <c r="N1801" i="1"/>
  <c r="P1801" i="1" s="1"/>
  <c r="S1801" i="1" s="1"/>
  <c r="N1797" i="1"/>
  <c r="P1797" i="1" s="1"/>
  <c r="S1797" i="1" s="1"/>
  <c r="N1793" i="1"/>
  <c r="P1793" i="1" s="1"/>
  <c r="S1793" i="1" s="1"/>
  <c r="N1789" i="1"/>
  <c r="P1789" i="1" s="1"/>
  <c r="S1789" i="1" s="1"/>
  <c r="N1785" i="1"/>
  <c r="P1785" i="1" s="1"/>
  <c r="S1785" i="1" s="1"/>
  <c r="N1781" i="1"/>
  <c r="P1781" i="1" s="1"/>
  <c r="S1781" i="1" s="1"/>
  <c r="N1777" i="1"/>
  <c r="P1777" i="1" s="1"/>
  <c r="S1777" i="1" s="1"/>
  <c r="N1773" i="1"/>
  <c r="P1773" i="1" s="1"/>
  <c r="S1773" i="1" s="1"/>
  <c r="N1769" i="1"/>
  <c r="P1769" i="1" s="1"/>
  <c r="S1769" i="1" s="1"/>
  <c r="N1765" i="1"/>
  <c r="P1765" i="1" s="1"/>
  <c r="S1765" i="1" s="1"/>
  <c r="N1761" i="1"/>
  <c r="P1761" i="1" s="1"/>
  <c r="S1761" i="1" s="1"/>
  <c r="N1757" i="1"/>
  <c r="P1757" i="1" s="1"/>
  <c r="S1757" i="1" s="1"/>
  <c r="N1753" i="1"/>
  <c r="P1753" i="1" s="1"/>
  <c r="S1753" i="1" s="1"/>
  <c r="N1749" i="1"/>
  <c r="P1749" i="1" s="1"/>
  <c r="S1749" i="1" s="1"/>
  <c r="N1745" i="1"/>
  <c r="P1745" i="1" s="1"/>
  <c r="S1745" i="1" s="1"/>
  <c r="N1741" i="1"/>
  <c r="P1741" i="1" s="1"/>
  <c r="S1741" i="1" s="1"/>
  <c r="N1737" i="1"/>
  <c r="P1737" i="1" s="1"/>
  <c r="S1737" i="1" s="1"/>
  <c r="N1733" i="1"/>
  <c r="P1733" i="1" s="1"/>
  <c r="S1733" i="1" s="1"/>
  <c r="N1729" i="1"/>
  <c r="P1729" i="1" s="1"/>
  <c r="S1729" i="1" s="1"/>
  <c r="N1725" i="1"/>
  <c r="P1725" i="1" s="1"/>
  <c r="S1725" i="1" s="1"/>
  <c r="N1721" i="1"/>
  <c r="P1721" i="1" s="1"/>
  <c r="S1721" i="1" s="1"/>
  <c r="N1717" i="1"/>
  <c r="P1717" i="1" s="1"/>
  <c r="S1717" i="1" s="1"/>
  <c r="N1713" i="1"/>
  <c r="P1713" i="1" s="1"/>
  <c r="S1713" i="1" s="1"/>
  <c r="N1709" i="1"/>
  <c r="P1709" i="1" s="1"/>
  <c r="S1709" i="1" s="1"/>
  <c r="N1705" i="1"/>
  <c r="P1705" i="1" s="1"/>
  <c r="S1705" i="1" s="1"/>
  <c r="N1701" i="1"/>
  <c r="P1701" i="1" s="1"/>
  <c r="S1701" i="1" s="1"/>
  <c r="N1697" i="1"/>
  <c r="P1697" i="1" s="1"/>
  <c r="S1697" i="1" s="1"/>
  <c r="N1693" i="1"/>
  <c r="P1693" i="1" s="1"/>
  <c r="S1693" i="1" s="1"/>
  <c r="N1689" i="1"/>
  <c r="P1689" i="1" s="1"/>
  <c r="S1689" i="1" s="1"/>
  <c r="N1685" i="1"/>
  <c r="P1685" i="1" s="1"/>
  <c r="S1685" i="1" s="1"/>
  <c r="N1681" i="1"/>
  <c r="P1681" i="1" s="1"/>
  <c r="S1681" i="1" s="1"/>
  <c r="N1677" i="1"/>
  <c r="P1677" i="1" s="1"/>
  <c r="S1677" i="1" s="1"/>
  <c r="N1673" i="1"/>
  <c r="P1673" i="1" s="1"/>
  <c r="S1673" i="1" s="1"/>
  <c r="N1669" i="1"/>
  <c r="P1669" i="1" s="1"/>
  <c r="S1669" i="1" s="1"/>
  <c r="N1760" i="1"/>
  <c r="P1760" i="1" s="1"/>
  <c r="S1760" i="1" s="1"/>
  <c r="N1752" i="1"/>
  <c r="P1752" i="1" s="1"/>
  <c r="S1752" i="1" s="1"/>
  <c r="N1744" i="1"/>
  <c r="P1744" i="1" s="1"/>
  <c r="S1744" i="1" s="1"/>
  <c r="N1736" i="1"/>
  <c r="P1736" i="1" s="1"/>
  <c r="S1736" i="1" s="1"/>
  <c r="N1728" i="1"/>
  <c r="P1728" i="1" s="1"/>
  <c r="S1728" i="1" s="1"/>
  <c r="N1720" i="1"/>
  <c r="P1720" i="1" s="1"/>
  <c r="S1720" i="1" s="1"/>
  <c r="N1712" i="1"/>
  <c r="P1712" i="1" s="1"/>
  <c r="S1712" i="1" s="1"/>
  <c r="N1704" i="1"/>
  <c r="P1704" i="1" s="1"/>
  <c r="S1704" i="1" s="1"/>
  <c r="N1696" i="1"/>
  <c r="P1696" i="1" s="1"/>
  <c r="S1696" i="1" s="1"/>
  <c r="N1688" i="1"/>
  <c r="P1688" i="1" s="1"/>
  <c r="S1688" i="1" s="1"/>
  <c r="N1680" i="1"/>
  <c r="P1680" i="1" s="1"/>
  <c r="S1680" i="1" s="1"/>
  <c r="N1672" i="1"/>
  <c r="P1672" i="1" s="1"/>
  <c r="S1672" i="1" s="1"/>
  <c r="N1664" i="1"/>
  <c r="P1664" i="1" s="1"/>
  <c r="S1664" i="1" s="1"/>
  <c r="N1656" i="1"/>
  <c r="P1656" i="1" s="1"/>
  <c r="S1656" i="1" s="1"/>
  <c r="N1648" i="1"/>
  <c r="P1648" i="1" s="1"/>
  <c r="S1648" i="1" s="1"/>
  <c r="N1640" i="1"/>
  <c r="P1640" i="1" s="1"/>
  <c r="S1640" i="1" s="1"/>
  <c r="N1632" i="1"/>
  <c r="P1632" i="1" s="1"/>
  <c r="S1632" i="1" s="1"/>
  <c r="N1616" i="1"/>
  <c r="P1616" i="1" s="1"/>
  <c r="S1616" i="1" s="1"/>
  <c r="N1608" i="1"/>
  <c r="P1608" i="1" s="1"/>
  <c r="S1608" i="1" s="1"/>
  <c r="N1600" i="1"/>
  <c r="P1600" i="1" s="1"/>
  <c r="S1600" i="1" s="1"/>
  <c r="N1592" i="1"/>
  <c r="P1592" i="1" s="1"/>
  <c r="S1592" i="1" s="1"/>
  <c r="N1584" i="1"/>
  <c r="P1584" i="1" s="1"/>
  <c r="S1584" i="1" s="1"/>
  <c r="N1576" i="1"/>
  <c r="P1576" i="1" s="1"/>
  <c r="S1576" i="1" s="1"/>
  <c r="N1568" i="1"/>
  <c r="P1568" i="1" s="1"/>
  <c r="S1568" i="1" s="1"/>
  <c r="N1560" i="1"/>
  <c r="P1560" i="1" s="1"/>
  <c r="S1560" i="1" s="1"/>
  <c r="N1552" i="1"/>
  <c r="P1552" i="1" s="1"/>
  <c r="S1552" i="1" s="1"/>
  <c r="N1544" i="1"/>
  <c r="P1544" i="1" s="1"/>
  <c r="S1544" i="1" s="1"/>
  <c r="N1536" i="1"/>
  <c r="P1536" i="1" s="1"/>
  <c r="S1536" i="1" s="1"/>
  <c r="N1528" i="1"/>
  <c r="P1528" i="1" s="1"/>
  <c r="S1528" i="1" s="1"/>
  <c r="N1520" i="1"/>
  <c r="P1520" i="1" s="1"/>
  <c r="S1520" i="1" s="1"/>
  <c r="N1512" i="1"/>
  <c r="P1512" i="1" s="1"/>
  <c r="S1512" i="1" s="1"/>
  <c r="N1504" i="1"/>
  <c r="P1504" i="1" s="1"/>
  <c r="S1504" i="1" s="1"/>
  <c r="N1496" i="1"/>
  <c r="P1496" i="1" s="1"/>
  <c r="S1496" i="1" s="1"/>
  <c r="N1488" i="1"/>
  <c r="P1488" i="1" s="1"/>
  <c r="S1488" i="1" s="1"/>
  <c r="N1480" i="1"/>
  <c r="P1480" i="1" s="1"/>
  <c r="S1480" i="1" s="1"/>
  <c r="N1472" i="1"/>
  <c r="P1472" i="1" s="1"/>
  <c r="S1472" i="1" s="1"/>
  <c r="N1464" i="1"/>
  <c r="P1464" i="1" s="1"/>
  <c r="S1464" i="1" s="1"/>
  <c r="N1456" i="1"/>
  <c r="P1456" i="1" s="1"/>
  <c r="S1456" i="1" s="1"/>
  <c r="N1448" i="1"/>
  <c r="P1448" i="1" s="1"/>
  <c r="S1448" i="1" s="1"/>
  <c r="N1440" i="1"/>
  <c r="P1440" i="1" s="1"/>
  <c r="S1440" i="1" s="1"/>
  <c r="N1432" i="1"/>
  <c r="P1432" i="1" s="1"/>
  <c r="S1432" i="1" s="1"/>
  <c r="N1424" i="1"/>
  <c r="P1424" i="1" s="1"/>
  <c r="S1424" i="1" s="1"/>
  <c r="N1416" i="1"/>
  <c r="P1416" i="1" s="1"/>
  <c r="S1416" i="1" s="1"/>
  <c r="N1408" i="1"/>
  <c r="P1408" i="1" s="1"/>
  <c r="S1408" i="1" s="1"/>
  <c r="N1800" i="1"/>
  <c r="P1800" i="1" s="1"/>
  <c r="S1800" i="1" s="1"/>
  <c r="N1792" i="1"/>
  <c r="P1792" i="1" s="1"/>
  <c r="S1792" i="1" s="1"/>
  <c r="N1784" i="1"/>
  <c r="P1784" i="1" s="1"/>
  <c r="S1784" i="1" s="1"/>
  <c r="N1776" i="1"/>
  <c r="P1776" i="1" s="1"/>
  <c r="S1776" i="1" s="1"/>
  <c r="N1768" i="1"/>
  <c r="P1768" i="1" s="1"/>
  <c r="S1768" i="1" s="1"/>
  <c r="N1624" i="1"/>
  <c r="P1624" i="1" s="1"/>
  <c r="S1624" i="1" s="1"/>
  <c r="N1362" i="1"/>
  <c r="P1362" i="1" s="1"/>
  <c r="S1362" i="1" s="1"/>
  <c r="N1354" i="1"/>
  <c r="P1354" i="1" s="1"/>
  <c r="S1354" i="1" s="1"/>
  <c r="N1346" i="1"/>
  <c r="P1346" i="1" s="1"/>
  <c r="S1346" i="1" s="1"/>
  <c r="N1338" i="1"/>
  <c r="P1338" i="1" s="1"/>
  <c r="S1338" i="1" s="1"/>
  <c r="N1330" i="1"/>
  <c r="P1330" i="1" s="1"/>
  <c r="S1330" i="1" s="1"/>
  <c r="N1322" i="1"/>
  <c r="P1322" i="1" s="1"/>
  <c r="S1322" i="1" s="1"/>
  <c r="N1314" i="1"/>
  <c r="P1314" i="1" s="1"/>
  <c r="S1314" i="1" s="1"/>
  <c r="N1306" i="1"/>
  <c r="P1306" i="1" s="1"/>
  <c r="S1306" i="1" s="1"/>
  <c r="N1298" i="1"/>
  <c r="P1298" i="1" s="1"/>
  <c r="S1298" i="1" s="1"/>
  <c r="N1290" i="1"/>
  <c r="P1290" i="1" s="1"/>
  <c r="S1290" i="1" s="1"/>
  <c r="N1282" i="1"/>
  <c r="P1282" i="1" s="1"/>
  <c r="S1282" i="1" s="1"/>
  <c r="N1274" i="1"/>
  <c r="P1274" i="1" s="1"/>
  <c r="S1274" i="1" s="1"/>
  <c r="N1266" i="1"/>
  <c r="P1266" i="1" s="1"/>
  <c r="S1266" i="1" s="1"/>
  <c r="N1258" i="1"/>
  <c r="P1258" i="1" s="1"/>
  <c r="S1258" i="1" s="1"/>
  <c r="N1250" i="1"/>
  <c r="P1250" i="1" s="1"/>
  <c r="S1250" i="1" s="1"/>
  <c r="N1242" i="1"/>
  <c r="P1242" i="1" s="1"/>
  <c r="S1242" i="1" s="1"/>
  <c r="N1234" i="1"/>
  <c r="P1234" i="1" s="1"/>
  <c r="S1234" i="1" s="1"/>
  <c r="N1226" i="1"/>
  <c r="P1226" i="1" s="1"/>
  <c r="S1226" i="1" s="1"/>
  <c r="N1218" i="1"/>
  <c r="P1218" i="1" s="1"/>
  <c r="S1218" i="1" s="1"/>
  <c r="N1210" i="1"/>
  <c r="P1210" i="1" s="1"/>
  <c r="S1210" i="1" s="1"/>
  <c r="N1202" i="1"/>
  <c r="P1202" i="1" s="1"/>
  <c r="S1202" i="1" s="1"/>
  <c r="N1194" i="1"/>
  <c r="P1194" i="1" s="1"/>
  <c r="S1194" i="1" s="1"/>
  <c r="N1186" i="1"/>
  <c r="P1186" i="1" s="1"/>
  <c r="S1186" i="1" s="1"/>
  <c r="N1178" i="1"/>
  <c r="P1178" i="1" s="1"/>
  <c r="S1178" i="1" s="1"/>
  <c r="N1170" i="1"/>
  <c r="P1170" i="1" s="1"/>
  <c r="S1170" i="1" s="1"/>
  <c r="N1162" i="1"/>
  <c r="P1162" i="1" s="1"/>
  <c r="S1162" i="1" s="1"/>
  <c r="N1154" i="1"/>
  <c r="P1154" i="1" s="1"/>
  <c r="S1154" i="1" s="1"/>
  <c r="N1146" i="1"/>
  <c r="P1146" i="1" s="1"/>
  <c r="S1146" i="1" s="1"/>
  <c r="N1138" i="1"/>
  <c r="P1138" i="1" s="1"/>
  <c r="S1138" i="1" s="1"/>
  <c r="N1130" i="1"/>
  <c r="P1130" i="1" s="1"/>
  <c r="S1130" i="1" s="1"/>
  <c r="N1122" i="1"/>
  <c r="P1122" i="1" s="1"/>
  <c r="S1122" i="1" s="1"/>
  <c r="N1114" i="1"/>
  <c r="P1114" i="1" s="1"/>
  <c r="S1114" i="1" s="1"/>
  <c r="N1106" i="1"/>
  <c r="P1106" i="1" s="1"/>
  <c r="S1106" i="1" s="1"/>
  <c r="N1098" i="1"/>
  <c r="P1098" i="1" s="1"/>
  <c r="S1098" i="1" s="1"/>
  <c r="N1090" i="1"/>
  <c r="P1090" i="1" s="1"/>
  <c r="S1090" i="1" s="1"/>
  <c r="N1082" i="1"/>
  <c r="P1082" i="1" s="1"/>
  <c r="S1082" i="1" s="1"/>
  <c r="N1074" i="1"/>
  <c r="P1074" i="1" s="1"/>
  <c r="S1074" i="1" s="1"/>
  <c r="N1066" i="1"/>
  <c r="P1066" i="1" s="1"/>
  <c r="S1066" i="1" s="1"/>
  <c r="N1058" i="1"/>
  <c r="P1058" i="1" s="1"/>
  <c r="S1058" i="1" s="1"/>
  <c r="N1050" i="1"/>
  <c r="P1050" i="1" s="1"/>
  <c r="S1050" i="1" s="1"/>
  <c r="N1042" i="1"/>
  <c r="P1042" i="1" s="1"/>
  <c r="S1042" i="1" s="1"/>
  <c r="N1034" i="1"/>
  <c r="P1034" i="1" s="1"/>
  <c r="S1034" i="1" s="1"/>
  <c r="N1026" i="1"/>
  <c r="P1026" i="1" s="1"/>
  <c r="S1026" i="1" s="1"/>
  <c r="N1018" i="1"/>
  <c r="P1018" i="1" s="1"/>
  <c r="S1018" i="1" s="1"/>
  <c r="N1010" i="1"/>
  <c r="P1010" i="1" s="1"/>
  <c r="S1010" i="1" s="1"/>
  <c r="N1002" i="1"/>
  <c r="P1002" i="1" s="1"/>
  <c r="S1002" i="1" s="1"/>
  <c r="N994" i="1"/>
  <c r="P994" i="1" s="1"/>
  <c r="S994" i="1" s="1"/>
  <c r="N986" i="1"/>
  <c r="P986" i="1" s="1"/>
  <c r="S986" i="1" s="1"/>
  <c r="N978" i="1"/>
  <c r="P978" i="1" s="1"/>
  <c r="S978" i="1" s="1"/>
  <c r="N970" i="1"/>
  <c r="P970" i="1" s="1"/>
  <c r="S970" i="1" s="1"/>
  <c r="N962" i="1"/>
  <c r="P962" i="1" s="1"/>
  <c r="S962" i="1" s="1"/>
  <c r="N954" i="1"/>
  <c r="P954" i="1" s="1"/>
  <c r="S954" i="1" s="1"/>
  <c r="N946" i="1"/>
  <c r="P946" i="1" s="1"/>
  <c r="S946" i="1" s="1"/>
  <c r="N938" i="1"/>
  <c r="P938" i="1" s="1"/>
  <c r="S938" i="1" s="1"/>
  <c r="N930" i="1"/>
  <c r="P930" i="1" s="1"/>
  <c r="S930" i="1" s="1"/>
  <c r="N922" i="1"/>
  <c r="P922" i="1" s="1"/>
  <c r="S922" i="1" s="1"/>
  <c r="N914" i="1"/>
  <c r="P914" i="1" s="1"/>
  <c r="S914" i="1" s="1"/>
  <c r="N906" i="1"/>
  <c r="P906" i="1" s="1"/>
  <c r="S906" i="1" s="1"/>
  <c r="N898" i="1"/>
  <c r="P898" i="1" s="1"/>
  <c r="S898" i="1" s="1"/>
  <c r="N890" i="1"/>
  <c r="P890" i="1" s="1"/>
  <c r="S890" i="1" s="1"/>
  <c r="N882" i="1"/>
  <c r="P882" i="1" s="1"/>
  <c r="S882" i="1" s="1"/>
  <c r="N874" i="1"/>
  <c r="P874" i="1" s="1"/>
  <c r="S874" i="1" s="1"/>
  <c r="N866" i="1"/>
  <c r="P866" i="1" s="1"/>
  <c r="S866" i="1" s="1"/>
  <c r="N858" i="1"/>
  <c r="P858" i="1" s="1"/>
  <c r="S858" i="1" s="1"/>
  <c r="N850" i="1"/>
  <c r="P850" i="1" s="1"/>
  <c r="S850" i="1" s="1"/>
  <c r="N842" i="1"/>
  <c r="P842" i="1" s="1"/>
  <c r="S842" i="1" s="1"/>
  <c r="N834" i="1"/>
  <c r="P834" i="1" s="1"/>
  <c r="S834" i="1" s="1"/>
  <c r="N826" i="1"/>
  <c r="P826" i="1" s="1"/>
  <c r="S826" i="1" s="1"/>
  <c r="N818" i="1"/>
  <c r="P818" i="1" s="1"/>
  <c r="S818" i="1" s="1"/>
  <c r="N810" i="1"/>
  <c r="P810" i="1" s="1"/>
  <c r="S810" i="1" s="1"/>
  <c r="N802" i="1"/>
  <c r="P802" i="1" s="1"/>
  <c r="S802" i="1" s="1"/>
  <c r="N794" i="1"/>
  <c r="P794" i="1" s="1"/>
  <c r="S794" i="1" s="1"/>
  <c r="N786" i="1"/>
  <c r="P786" i="1" s="1"/>
  <c r="S786" i="1" s="1"/>
  <c r="N778" i="1"/>
  <c r="P778" i="1" s="1"/>
  <c r="S778" i="1" s="1"/>
  <c r="N770" i="1"/>
  <c r="P770" i="1" s="1"/>
  <c r="S770" i="1" s="1"/>
  <c r="N762" i="1"/>
  <c r="P762" i="1" s="1"/>
  <c r="S762" i="1" s="1"/>
  <c r="N754" i="1"/>
  <c r="P754" i="1" s="1"/>
  <c r="S754" i="1" s="1"/>
  <c r="N746" i="1"/>
  <c r="P746" i="1" s="1"/>
  <c r="S746" i="1" s="1"/>
  <c r="N738" i="1"/>
  <c r="P738" i="1" s="1"/>
  <c r="S738" i="1" s="1"/>
  <c r="N730" i="1"/>
  <c r="P730" i="1" s="1"/>
  <c r="S730" i="1" s="1"/>
  <c r="N722" i="1"/>
  <c r="P722" i="1" s="1"/>
  <c r="S722" i="1" s="1"/>
  <c r="N714" i="1"/>
  <c r="P714" i="1" s="1"/>
  <c r="S714" i="1" s="1"/>
  <c r="N706" i="1"/>
  <c r="P706" i="1" s="1"/>
  <c r="S706" i="1" s="1"/>
  <c r="N698" i="1"/>
  <c r="P698" i="1" s="1"/>
  <c r="S698" i="1" s="1"/>
  <c r="N690" i="1"/>
  <c r="P690" i="1" s="1"/>
  <c r="S690" i="1" s="1"/>
  <c r="N682" i="1"/>
  <c r="P682" i="1" s="1"/>
  <c r="S682" i="1" s="1"/>
  <c r="N1665" i="1"/>
  <c r="P1665" i="1" s="1"/>
  <c r="S1665" i="1" s="1"/>
  <c r="N1661" i="1"/>
  <c r="P1661" i="1" s="1"/>
  <c r="S1661" i="1" s="1"/>
  <c r="N1657" i="1"/>
  <c r="P1657" i="1" s="1"/>
  <c r="S1657" i="1" s="1"/>
  <c r="N1653" i="1"/>
  <c r="P1653" i="1" s="1"/>
  <c r="S1653" i="1" s="1"/>
  <c r="N1649" i="1"/>
  <c r="P1649" i="1" s="1"/>
  <c r="S1649" i="1" s="1"/>
  <c r="N1645" i="1"/>
  <c r="P1645" i="1" s="1"/>
  <c r="S1645" i="1" s="1"/>
  <c r="N1641" i="1"/>
  <c r="P1641" i="1" s="1"/>
  <c r="S1641" i="1" s="1"/>
  <c r="N1637" i="1"/>
  <c r="P1637" i="1" s="1"/>
  <c r="S1637" i="1" s="1"/>
  <c r="N1633" i="1"/>
  <c r="P1633" i="1" s="1"/>
  <c r="S1633" i="1" s="1"/>
  <c r="N1629" i="1"/>
  <c r="P1629" i="1" s="1"/>
  <c r="S1629" i="1" s="1"/>
  <c r="N1625" i="1"/>
  <c r="P1625" i="1" s="1"/>
  <c r="S1625" i="1" s="1"/>
  <c r="N1621" i="1"/>
  <c r="P1621" i="1" s="1"/>
  <c r="S1621" i="1" s="1"/>
  <c r="N1617" i="1"/>
  <c r="P1617" i="1" s="1"/>
  <c r="S1617" i="1" s="1"/>
  <c r="N1613" i="1"/>
  <c r="P1613" i="1" s="1"/>
  <c r="S1613" i="1" s="1"/>
  <c r="N1609" i="1"/>
  <c r="P1609" i="1" s="1"/>
  <c r="S1609" i="1" s="1"/>
  <c r="N1605" i="1"/>
  <c r="P1605" i="1" s="1"/>
  <c r="S1605" i="1" s="1"/>
  <c r="N1601" i="1"/>
  <c r="P1601" i="1" s="1"/>
  <c r="S1601" i="1" s="1"/>
  <c r="N1597" i="1"/>
  <c r="P1597" i="1" s="1"/>
  <c r="S1597" i="1" s="1"/>
  <c r="N1593" i="1"/>
  <c r="P1593" i="1" s="1"/>
  <c r="S1593" i="1" s="1"/>
  <c r="N1589" i="1"/>
  <c r="P1589" i="1" s="1"/>
  <c r="S1589" i="1" s="1"/>
  <c r="N1585" i="1"/>
  <c r="P1585" i="1" s="1"/>
  <c r="S1585" i="1" s="1"/>
  <c r="N1581" i="1"/>
  <c r="P1581" i="1" s="1"/>
  <c r="S1581" i="1" s="1"/>
  <c r="N1577" i="1"/>
  <c r="P1577" i="1" s="1"/>
  <c r="S1577" i="1" s="1"/>
  <c r="N1573" i="1"/>
  <c r="P1573" i="1" s="1"/>
  <c r="S1573" i="1" s="1"/>
  <c r="N1569" i="1"/>
  <c r="P1569" i="1" s="1"/>
  <c r="S1569" i="1" s="1"/>
  <c r="N1565" i="1"/>
  <c r="P1565" i="1" s="1"/>
  <c r="S1565" i="1" s="1"/>
  <c r="N1561" i="1"/>
  <c r="P1561" i="1" s="1"/>
  <c r="S1561" i="1" s="1"/>
  <c r="N1557" i="1"/>
  <c r="P1557" i="1" s="1"/>
  <c r="S1557" i="1" s="1"/>
  <c r="N1553" i="1"/>
  <c r="P1553" i="1" s="1"/>
  <c r="S1553" i="1" s="1"/>
  <c r="N1549" i="1"/>
  <c r="P1549" i="1" s="1"/>
  <c r="S1549" i="1" s="1"/>
  <c r="N1545" i="1"/>
  <c r="P1545" i="1" s="1"/>
  <c r="S1545" i="1" s="1"/>
  <c r="N1541" i="1"/>
  <c r="P1541" i="1" s="1"/>
  <c r="S1541" i="1" s="1"/>
  <c r="N1537" i="1"/>
  <c r="P1537" i="1" s="1"/>
  <c r="S1537" i="1" s="1"/>
  <c r="N1533" i="1"/>
  <c r="P1533" i="1" s="1"/>
  <c r="S1533" i="1" s="1"/>
  <c r="N1529" i="1"/>
  <c r="P1529" i="1" s="1"/>
  <c r="S1529" i="1" s="1"/>
  <c r="N1525" i="1"/>
  <c r="P1525" i="1" s="1"/>
  <c r="S1525" i="1" s="1"/>
  <c r="N1521" i="1"/>
  <c r="P1521" i="1" s="1"/>
  <c r="S1521" i="1" s="1"/>
  <c r="N1517" i="1"/>
  <c r="P1517" i="1" s="1"/>
  <c r="S1517" i="1" s="1"/>
  <c r="N1513" i="1"/>
  <c r="P1513" i="1" s="1"/>
  <c r="S1513" i="1" s="1"/>
  <c r="N1509" i="1"/>
  <c r="P1509" i="1" s="1"/>
  <c r="S1509" i="1" s="1"/>
  <c r="N1505" i="1"/>
  <c r="P1505" i="1" s="1"/>
  <c r="S1505" i="1" s="1"/>
  <c r="N1501" i="1"/>
  <c r="P1501" i="1" s="1"/>
  <c r="S1501" i="1" s="1"/>
  <c r="N1497" i="1"/>
  <c r="P1497" i="1" s="1"/>
  <c r="S1497" i="1" s="1"/>
  <c r="N1493" i="1"/>
  <c r="P1493" i="1" s="1"/>
  <c r="S1493" i="1" s="1"/>
  <c r="N1489" i="1"/>
  <c r="P1489" i="1" s="1"/>
  <c r="S1489" i="1" s="1"/>
  <c r="N1485" i="1"/>
  <c r="P1485" i="1" s="1"/>
  <c r="S1485" i="1" s="1"/>
  <c r="N1481" i="1"/>
  <c r="P1481" i="1" s="1"/>
  <c r="S1481" i="1" s="1"/>
  <c r="N1477" i="1"/>
  <c r="P1477" i="1" s="1"/>
  <c r="S1477" i="1" s="1"/>
  <c r="N1473" i="1"/>
  <c r="P1473" i="1" s="1"/>
  <c r="S1473" i="1" s="1"/>
  <c r="N1469" i="1"/>
  <c r="P1469" i="1" s="1"/>
  <c r="S1469" i="1" s="1"/>
  <c r="N1465" i="1"/>
  <c r="P1465" i="1" s="1"/>
  <c r="S1465" i="1" s="1"/>
  <c r="N1461" i="1"/>
  <c r="P1461" i="1" s="1"/>
  <c r="S1461" i="1" s="1"/>
  <c r="N1457" i="1"/>
  <c r="P1457" i="1" s="1"/>
  <c r="S1457" i="1" s="1"/>
  <c r="N1453" i="1"/>
  <c r="P1453" i="1" s="1"/>
  <c r="S1453" i="1" s="1"/>
  <c r="N1449" i="1"/>
  <c r="P1449" i="1" s="1"/>
  <c r="S1449" i="1" s="1"/>
  <c r="N1445" i="1"/>
  <c r="P1445" i="1" s="1"/>
  <c r="S1445" i="1" s="1"/>
  <c r="N1441" i="1"/>
  <c r="P1441" i="1" s="1"/>
  <c r="S1441" i="1" s="1"/>
  <c r="N1437" i="1"/>
  <c r="P1437" i="1" s="1"/>
  <c r="S1437" i="1" s="1"/>
  <c r="N1433" i="1"/>
  <c r="P1433" i="1" s="1"/>
  <c r="S1433" i="1" s="1"/>
  <c r="N1429" i="1"/>
  <c r="P1429" i="1" s="1"/>
  <c r="S1429" i="1" s="1"/>
  <c r="N1425" i="1"/>
  <c r="P1425" i="1" s="1"/>
  <c r="S1425" i="1" s="1"/>
  <c r="N1421" i="1"/>
  <c r="P1421" i="1" s="1"/>
  <c r="S1421" i="1" s="1"/>
  <c r="N1417" i="1"/>
  <c r="P1417" i="1" s="1"/>
  <c r="S1417" i="1" s="1"/>
  <c r="N1413" i="1"/>
  <c r="P1413" i="1" s="1"/>
  <c r="S1413" i="1" s="1"/>
  <c r="N1409" i="1"/>
  <c r="P1409" i="1" s="1"/>
  <c r="S1409" i="1" s="1"/>
  <c r="N1405" i="1"/>
  <c r="P1405" i="1" s="1"/>
  <c r="S1405" i="1" s="1"/>
  <c r="N1401" i="1"/>
  <c r="P1401" i="1" s="1"/>
  <c r="S1401" i="1" s="1"/>
  <c r="N1397" i="1"/>
  <c r="P1397" i="1" s="1"/>
  <c r="S1397" i="1" s="1"/>
  <c r="N1393" i="1"/>
  <c r="P1393" i="1" s="1"/>
  <c r="S1393" i="1" s="1"/>
  <c r="N1389" i="1"/>
  <c r="P1389" i="1" s="1"/>
  <c r="S1389" i="1" s="1"/>
  <c r="N1385" i="1"/>
  <c r="P1385" i="1" s="1"/>
  <c r="S1385" i="1" s="1"/>
  <c r="N1381" i="1"/>
  <c r="P1381" i="1" s="1"/>
  <c r="S1381" i="1" s="1"/>
  <c r="N1377" i="1"/>
  <c r="P1377" i="1" s="1"/>
  <c r="S1377" i="1" s="1"/>
  <c r="N1373" i="1"/>
  <c r="P1373" i="1" s="1"/>
  <c r="S1373" i="1" s="1"/>
  <c r="N1369" i="1"/>
  <c r="P1369" i="1" s="1"/>
  <c r="S1369" i="1" s="1"/>
  <c r="N1365" i="1"/>
  <c r="P1365" i="1" s="1"/>
  <c r="S1365" i="1" s="1"/>
  <c r="N1361" i="1"/>
  <c r="P1361" i="1" s="1"/>
  <c r="S1361" i="1" s="1"/>
  <c r="N1357" i="1"/>
  <c r="P1357" i="1" s="1"/>
  <c r="S1357" i="1" s="1"/>
  <c r="N1353" i="1"/>
  <c r="P1353" i="1" s="1"/>
  <c r="S1353" i="1" s="1"/>
  <c r="N1349" i="1"/>
  <c r="P1349" i="1" s="1"/>
  <c r="S1349" i="1" s="1"/>
  <c r="N1345" i="1"/>
  <c r="P1345" i="1" s="1"/>
  <c r="S1345" i="1" s="1"/>
  <c r="N1341" i="1"/>
  <c r="P1341" i="1" s="1"/>
  <c r="S1341" i="1" s="1"/>
  <c r="N1337" i="1"/>
  <c r="P1337" i="1" s="1"/>
  <c r="S1337" i="1" s="1"/>
  <c r="N1333" i="1"/>
  <c r="P1333" i="1" s="1"/>
  <c r="S1333" i="1" s="1"/>
  <c r="N1329" i="1"/>
  <c r="P1329" i="1" s="1"/>
  <c r="S1329" i="1" s="1"/>
  <c r="N1325" i="1"/>
  <c r="P1325" i="1" s="1"/>
  <c r="S1325" i="1" s="1"/>
  <c r="N1321" i="1"/>
  <c r="P1321" i="1" s="1"/>
  <c r="S1321" i="1" s="1"/>
  <c r="N1317" i="1"/>
  <c r="P1317" i="1" s="1"/>
  <c r="S1317" i="1" s="1"/>
  <c r="N1313" i="1"/>
  <c r="P1313" i="1" s="1"/>
  <c r="S1313" i="1" s="1"/>
  <c r="N1309" i="1"/>
  <c r="P1309" i="1" s="1"/>
  <c r="S1309" i="1" s="1"/>
  <c r="N1305" i="1"/>
  <c r="P1305" i="1" s="1"/>
  <c r="S1305" i="1" s="1"/>
  <c r="N1301" i="1"/>
  <c r="P1301" i="1" s="1"/>
  <c r="S1301" i="1" s="1"/>
  <c r="N1297" i="1"/>
  <c r="P1297" i="1" s="1"/>
  <c r="S1297" i="1" s="1"/>
  <c r="N1293" i="1"/>
  <c r="P1293" i="1" s="1"/>
  <c r="S1293" i="1" s="1"/>
  <c r="N1289" i="1"/>
  <c r="P1289" i="1" s="1"/>
  <c r="S1289" i="1" s="1"/>
  <c r="N1285" i="1"/>
  <c r="P1285" i="1" s="1"/>
  <c r="S1285" i="1" s="1"/>
  <c r="N1281" i="1"/>
  <c r="P1281" i="1" s="1"/>
  <c r="S1281" i="1" s="1"/>
  <c r="N1277" i="1"/>
  <c r="P1277" i="1" s="1"/>
  <c r="S1277" i="1" s="1"/>
  <c r="N1273" i="1"/>
  <c r="P1273" i="1" s="1"/>
  <c r="S1273" i="1" s="1"/>
  <c r="N1269" i="1"/>
  <c r="P1269" i="1" s="1"/>
  <c r="S1269" i="1" s="1"/>
  <c r="N1265" i="1"/>
  <c r="P1265" i="1" s="1"/>
  <c r="S1265" i="1" s="1"/>
  <c r="N1261" i="1"/>
  <c r="P1261" i="1" s="1"/>
  <c r="S1261" i="1" s="1"/>
  <c r="N1257" i="1"/>
  <c r="P1257" i="1" s="1"/>
  <c r="S1257" i="1" s="1"/>
  <c r="N1253" i="1"/>
  <c r="P1253" i="1" s="1"/>
  <c r="S1253" i="1" s="1"/>
  <c r="N1249" i="1"/>
  <c r="P1249" i="1" s="1"/>
  <c r="S1249" i="1" s="1"/>
  <c r="N1245" i="1"/>
  <c r="P1245" i="1" s="1"/>
  <c r="S1245" i="1" s="1"/>
  <c r="N1241" i="1"/>
  <c r="P1241" i="1" s="1"/>
  <c r="S1241" i="1" s="1"/>
  <c r="N1237" i="1"/>
  <c r="P1237" i="1" s="1"/>
  <c r="S1237" i="1" s="1"/>
  <c r="N1233" i="1"/>
  <c r="P1233" i="1" s="1"/>
  <c r="S1233" i="1" s="1"/>
  <c r="N1229" i="1"/>
  <c r="P1229" i="1" s="1"/>
  <c r="S1229" i="1" s="1"/>
  <c r="N1225" i="1"/>
  <c r="P1225" i="1" s="1"/>
  <c r="S1225" i="1" s="1"/>
  <c r="N1221" i="1"/>
  <c r="P1221" i="1" s="1"/>
  <c r="S1221" i="1" s="1"/>
  <c r="N1217" i="1"/>
  <c r="P1217" i="1" s="1"/>
  <c r="S1217" i="1" s="1"/>
  <c r="N1213" i="1"/>
  <c r="P1213" i="1" s="1"/>
  <c r="S1213" i="1" s="1"/>
  <c r="N1209" i="1"/>
  <c r="P1209" i="1" s="1"/>
  <c r="S1209" i="1" s="1"/>
  <c r="N1205" i="1"/>
  <c r="P1205" i="1" s="1"/>
  <c r="S1205" i="1" s="1"/>
  <c r="N1201" i="1"/>
  <c r="P1201" i="1" s="1"/>
  <c r="S1201" i="1" s="1"/>
  <c r="N1197" i="1"/>
  <c r="P1197" i="1" s="1"/>
  <c r="S1197" i="1" s="1"/>
  <c r="N1193" i="1"/>
  <c r="P1193" i="1" s="1"/>
  <c r="S1193" i="1" s="1"/>
  <c r="N1189" i="1"/>
  <c r="P1189" i="1" s="1"/>
  <c r="S1189" i="1" s="1"/>
  <c r="N1185" i="1"/>
  <c r="P1185" i="1" s="1"/>
  <c r="S1185" i="1" s="1"/>
  <c r="N1181" i="1"/>
  <c r="P1181" i="1" s="1"/>
  <c r="S1181" i="1" s="1"/>
  <c r="N1177" i="1"/>
  <c r="P1177" i="1" s="1"/>
  <c r="S1177" i="1" s="1"/>
  <c r="N1173" i="1"/>
  <c r="P1173" i="1" s="1"/>
  <c r="S1173" i="1" s="1"/>
  <c r="N1169" i="1"/>
  <c r="P1169" i="1" s="1"/>
  <c r="S1169" i="1" s="1"/>
  <c r="N1165" i="1"/>
  <c r="P1165" i="1" s="1"/>
  <c r="S1165" i="1" s="1"/>
  <c r="N1161" i="1"/>
  <c r="P1161" i="1" s="1"/>
  <c r="S1161" i="1" s="1"/>
  <c r="N1157" i="1"/>
  <c r="P1157" i="1" s="1"/>
  <c r="S1157" i="1" s="1"/>
  <c r="N1153" i="1"/>
  <c r="P1153" i="1" s="1"/>
  <c r="S1153" i="1" s="1"/>
  <c r="N1149" i="1"/>
  <c r="P1149" i="1" s="1"/>
  <c r="S1149" i="1" s="1"/>
  <c r="N1145" i="1"/>
  <c r="P1145" i="1" s="1"/>
  <c r="S1145" i="1" s="1"/>
  <c r="N1141" i="1"/>
  <c r="P1141" i="1" s="1"/>
  <c r="S1141" i="1" s="1"/>
  <c r="N1137" i="1"/>
  <c r="P1137" i="1" s="1"/>
  <c r="S1137" i="1" s="1"/>
  <c r="N1133" i="1"/>
  <c r="P1133" i="1" s="1"/>
  <c r="S1133" i="1" s="1"/>
  <c r="N1129" i="1"/>
  <c r="P1129" i="1" s="1"/>
  <c r="S1129" i="1" s="1"/>
  <c r="N1125" i="1"/>
  <c r="P1125" i="1" s="1"/>
  <c r="S1125" i="1" s="1"/>
  <c r="N1121" i="1"/>
  <c r="P1121" i="1" s="1"/>
  <c r="S1121" i="1" s="1"/>
  <c r="N1117" i="1"/>
  <c r="P1117" i="1" s="1"/>
  <c r="S1117" i="1" s="1"/>
  <c r="N1113" i="1"/>
  <c r="P1113" i="1" s="1"/>
  <c r="S1113" i="1" s="1"/>
  <c r="N1109" i="1"/>
  <c r="P1109" i="1" s="1"/>
  <c r="S1109" i="1" s="1"/>
  <c r="N1105" i="1"/>
  <c r="P1105" i="1" s="1"/>
  <c r="S1105" i="1" s="1"/>
  <c r="N1101" i="1"/>
  <c r="P1101" i="1" s="1"/>
  <c r="S1101" i="1" s="1"/>
  <c r="N1097" i="1"/>
  <c r="P1097" i="1" s="1"/>
  <c r="S1097" i="1" s="1"/>
  <c r="N1093" i="1"/>
  <c r="P1093" i="1" s="1"/>
  <c r="S1093" i="1" s="1"/>
  <c r="N1089" i="1"/>
  <c r="P1089" i="1" s="1"/>
  <c r="S1089" i="1" s="1"/>
  <c r="N1085" i="1"/>
  <c r="P1085" i="1" s="1"/>
  <c r="S1085" i="1" s="1"/>
  <c r="N1081" i="1"/>
  <c r="P1081" i="1" s="1"/>
  <c r="S1081" i="1" s="1"/>
  <c r="N1077" i="1"/>
  <c r="P1077" i="1" s="1"/>
  <c r="S1077" i="1" s="1"/>
  <c r="N1073" i="1"/>
  <c r="P1073" i="1" s="1"/>
  <c r="S1073" i="1" s="1"/>
  <c r="N1069" i="1"/>
  <c r="P1069" i="1" s="1"/>
  <c r="S1069" i="1" s="1"/>
  <c r="N1065" i="1"/>
  <c r="P1065" i="1" s="1"/>
  <c r="S1065" i="1" s="1"/>
  <c r="N1061" i="1"/>
  <c r="P1061" i="1" s="1"/>
  <c r="S1061" i="1" s="1"/>
  <c r="N1057" i="1"/>
  <c r="P1057" i="1" s="1"/>
  <c r="S1057" i="1" s="1"/>
  <c r="N1053" i="1"/>
  <c r="P1053" i="1" s="1"/>
  <c r="S1053" i="1" s="1"/>
  <c r="N1049" i="1"/>
  <c r="P1049" i="1" s="1"/>
  <c r="S1049" i="1" s="1"/>
  <c r="N1045" i="1"/>
  <c r="P1045" i="1" s="1"/>
  <c r="S1045" i="1" s="1"/>
  <c r="N1041" i="1"/>
  <c r="P1041" i="1" s="1"/>
  <c r="S1041" i="1" s="1"/>
  <c r="N1037" i="1"/>
  <c r="P1037" i="1" s="1"/>
  <c r="S1037" i="1" s="1"/>
  <c r="N1033" i="1"/>
  <c r="P1033" i="1" s="1"/>
  <c r="S1033" i="1" s="1"/>
  <c r="N1025" i="1"/>
  <c r="P1025" i="1" s="1"/>
  <c r="S1025" i="1" s="1"/>
  <c r="N1021" i="1"/>
  <c r="P1021" i="1" s="1"/>
  <c r="S1021" i="1" s="1"/>
  <c r="N1017" i="1"/>
  <c r="P1017" i="1" s="1"/>
  <c r="S1017" i="1" s="1"/>
  <c r="N1013" i="1"/>
  <c r="P1013" i="1" s="1"/>
  <c r="S1013" i="1" s="1"/>
  <c r="N1009" i="1"/>
  <c r="P1009" i="1" s="1"/>
  <c r="S1009" i="1" s="1"/>
  <c r="N1005" i="1"/>
  <c r="P1005" i="1" s="1"/>
  <c r="S1005" i="1" s="1"/>
  <c r="N1001" i="1"/>
  <c r="P1001" i="1" s="1"/>
  <c r="S1001" i="1" s="1"/>
  <c r="N997" i="1"/>
  <c r="P997" i="1" s="1"/>
  <c r="S997" i="1" s="1"/>
  <c r="N993" i="1"/>
  <c r="P993" i="1" s="1"/>
  <c r="S993" i="1" s="1"/>
  <c r="N989" i="1"/>
  <c r="P989" i="1" s="1"/>
  <c r="S989" i="1" s="1"/>
  <c r="N985" i="1"/>
  <c r="P985" i="1" s="1"/>
  <c r="S985" i="1" s="1"/>
  <c r="N1400" i="1"/>
  <c r="P1400" i="1" s="1"/>
  <c r="S1400" i="1" s="1"/>
  <c r="N1392" i="1"/>
  <c r="P1392" i="1" s="1"/>
  <c r="S1392" i="1" s="1"/>
  <c r="N1384" i="1"/>
  <c r="P1384" i="1" s="1"/>
  <c r="S1384" i="1" s="1"/>
  <c r="N1376" i="1"/>
  <c r="P1376" i="1" s="1"/>
  <c r="S1376" i="1" s="1"/>
  <c r="N1368" i="1"/>
  <c r="P1368" i="1" s="1"/>
  <c r="S1368" i="1" s="1"/>
  <c r="N1360" i="1"/>
  <c r="P1360" i="1" s="1"/>
  <c r="S1360" i="1" s="1"/>
  <c r="N1352" i="1"/>
  <c r="P1352" i="1" s="1"/>
  <c r="S1352" i="1" s="1"/>
  <c r="N1344" i="1"/>
  <c r="P1344" i="1" s="1"/>
  <c r="S1344" i="1" s="1"/>
  <c r="N1336" i="1"/>
  <c r="P1336" i="1" s="1"/>
  <c r="S1336" i="1" s="1"/>
  <c r="N1328" i="1"/>
  <c r="P1328" i="1" s="1"/>
  <c r="S1328" i="1" s="1"/>
  <c r="N1320" i="1"/>
  <c r="P1320" i="1" s="1"/>
  <c r="S1320" i="1" s="1"/>
  <c r="N1312" i="1"/>
  <c r="P1312" i="1" s="1"/>
  <c r="S1312" i="1" s="1"/>
  <c r="N1304" i="1"/>
  <c r="P1304" i="1" s="1"/>
  <c r="S1304" i="1" s="1"/>
  <c r="N1296" i="1"/>
  <c r="P1296" i="1" s="1"/>
  <c r="S1296" i="1" s="1"/>
  <c r="N1288" i="1"/>
  <c r="P1288" i="1" s="1"/>
  <c r="S1288" i="1" s="1"/>
  <c r="N1280" i="1"/>
  <c r="P1280" i="1" s="1"/>
  <c r="S1280" i="1" s="1"/>
  <c r="N1272" i="1"/>
  <c r="P1272" i="1" s="1"/>
  <c r="S1272" i="1" s="1"/>
  <c r="N1264" i="1"/>
  <c r="P1264" i="1" s="1"/>
  <c r="S1264" i="1" s="1"/>
  <c r="N1256" i="1"/>
  <c r="P1256" i="1" s="1"/>
  <c r="S1256" i="1" s="1"/>
  <c r="N1248" i="1"/>
  <c r="P1248" i="1" s="1"/>
  <c r="S1248" i="1" s="1"/>
  <c r="N1240" i="1"/>
  <c r="P1240" i="1" s="1"/>
  <c r="S1240" i="1" s="1"/>
  <c r="N1232" i="1"/>
  <c r="P1232" i="1" s="1"/>
  <c r="S1232" i="1" s="1"/>
  <c r="N1224" i="1"/>
  <c r="P1224" i="1" s="1"/>
  <c r="S1224" i="1" s="1"/>
  <c r="N1216" i="1"/>
  <c r="P1216" i="1" s="1"/>
  <c r="S1216" i="1" s="1"/>
  <c r="N1208" i="1"/>
  <c r="P1208" i="1" s="1"/>
  <c r="S1208" i="1" s="1"/>
  <c r="N1200" i="1"/>
  <c r="P1200" i="1" s="1"/>
  <c r="S1200" i="1" s="1"/>
  <c r="N1192" i="1"/>
  <c r="P1192" i="1" s="1"/>
  <c r="S1192" i="1" s="1"/>
  <c r="N1184" i="1"/>
  <c r="P1184" i="1" s="1"/>
  <c r="S1184" i="1" s="1"/>
  <c r="N1176" i="1"/>
  <c r="P1176" i="1" s="1"/>
  <c r="S1176" i="1" s="1"/>
  <c r="N1168" i="1"/>
  <c r="P1168" i="1" s="1"/>
  <c r="S1168" i="1" s="1"/>
  <c r="N1160" i="1"/>
  <c r="P1160" i="1" s="1"/>
  <c r="S1160" i="1" s="1"/>
  <c r="N1152" i="1"/>
  <c r="P1152" i="1" s="1"/>
  <c r="S1152" i="1" s="1"/>
  <c r="N1144" i="1"/>
  <c r="P1144" i="1" s="1"/>
  <c r="S1144" i="1" s="1"/>
  <c r="N1136" i="1"/>
  <c r="P1136" i="1" s="1"/>
  <c r="S1136" i="1" s="1"/>
  <c r="N1128" i="1"/>
  <c r="P1128" i="1" s="1"/>
  <c r="S1128" i="1" s="1"/>
  <c r="N1120" i="1"/>
  <c r="P1120" i="1" s="1"/>
  <c r="S1120" i="1" s="1"/>
  <c r="N1112" i="1"/>
  <c r="P1112" i="1" s="1"/>
  <c r="S1112" i="1" s="1"/>
  <c r="N1104" i="1"/>
  <c r="P1104" i="1" s="1"/>
  <c r="S1104" i="1" s="1"/>
  <c r="N1096" i="1"/>
  <c r="P1096" i="1" s="1"/>
  <c r="S1096" i="1" s="1"/>
  <c r="N1088" i="1"/>
  <c r="P1088" i="1" s="1"/>
  <c r="S1088" i="1" s="1"/>
  <c r="N1080" i="1"/>
  <c r="P1080" i="1" s="1"/>
  <c r="S1080" i="1" s="1"/>
  <c r="N1072" i="1"/>
  <c r="P1072" i="1" s="1"/>
  <c r="S1072" i="1" s="1"/>
  <c r="N1064" i="1"/>
  <c r="P1064" i="1" s="1"/>
  <c r="S1064" i="1" s="1"/>
  <c r="N1056" i="1"/>
  <c r="P1056" i="1" s="1"/>
  <c r="S1056" i="1" s="1"/>
  <c r="N1048" i="1"/>
  <c r="P1048" i="1" s="1"/>
  <c r="S1048" i="1" s="1"/>
  <c r="N1040" i="1"/>
  <c r="P1040" i="1" s="1"/>
  <c r="S1040" i="1" s="1"/>
  <c r="N1032" i="1"/>
  <c r="P1032" i="1" s="1"/>
  <c r="S1032" i="1" s="1"/>
  <c r="N1024" i="1"/>
  <c r="P1024" i="1" s="1"/>
  <c r="S1024" i="1" s="1"/>
  <c r="N1016" i="1"/>
  <c r="P1016" i="1" s="1"/>
  <c r="S1016" i="1" s="1"/>
  <c r="N1008" i="1"/>
  <c r="P1008" i="1" s="1"/>
  <c r="S1008" i="1" s="1"/>
  <c r="N1000" i="1"/>
  <c r="P1000" i="1" s="1"/>
  <c r="S1000" i="1" s="1"/>
  <c r="N992" i="1"/>
  <c r="P992" i="1" s="1"/>
  <c r="S992" i="1" s="1"/>
  <c r="N984" i="1"/>
  <c r="P984" i="1" s="1"/>
  <c r="S984" i="1" s="1"/>
  <c r="N976" i="1"/>
  <c r="P976" i="1" s="1"/>
  <c r="S976" i="1" s="1"/>
  <c r="N968" i="1"/>
  <c r="P968" i="1" s="1"/>
  <c r="S968" i="1" s="1"/>
  <c r="N960" i="1"/>
  <c r="P960" i="1" s="1"/>
  <c r="S960" i="1" s="1"/>
  <c r="N952" i="1"/>
  <c r="P952" i="1" s="1"/>
  <c r="S952" i="1" s="1"/>
  <c r="N944" i="1"/>
  <c r="P944" i="1" s="1"/>
  <c r="S944" i="1" s="1"/>
  <c r="N936" i="1"/>
  <c r="P936" i="1" s="1"/>
  <c r="S936" i="1" s="1"/>
  <c r="N928" i="1"/>
  <c r="P928" i="1" s="1"/>
  <c r="S928" i="1" s="1"/>
  <c r="N920" i="1"/>
  <c r="P920" i="1" s="1"/>
  <c r="S920" i="1" s="1"/>
  <c r="N912" i="1"/>
  <c r="P912" i="1" s="1"/>
  <c r="S912" i="1" s="1"/>
  <c r="N904" i="1"/>
  <c r="P904" i="1" s="1"/>
  <c r="S904" i="1" s="1"/>
  <c r="N896" i="1"/>
  <c r="P896" i="1" s="1"/>
  <c r="S896" i="1" s="1"/>
  <c r="N888" i="1"/>
  <c r="P888" i="1" s="1"/>
  <c r="S888" i="1" s="1"/>
  <c r="N880" i="1"/>
  <c r="P880" i="1" s="1"/>
  <c r="S880" i="1" s="1"/>
  <c r="N872" i="1"/>
  <c r="P872" i="1" s="1"/>
  <c r="S872" i="1" s="1"/>
  <c r="N864" i="1"/>
  <c r="P864" i="1" s="1"/>
  <c r="S864" i="1" s="1"/>
  <c r="N856" i="1"/>
  <c r="P856" i="1" s="1"/>
  <c r="S856" i="1" s="1"/>
  <c r="N848" i="1"/>
  <c r="P848" i="1" s="1"/>
  <c r="S848" i="1" s="1"/>
  <c r="N840" i="1"/>
  <c r="P840" i="1" s="1"/>
  <c r="S840" i="1" s="1"/>
  <c r="N832" i="1"/>
  <c r="P832" i="1" s="1"/>
  <c r="S832" i="1" s="1"/>
  <c r="N824" i="1"/>
  <c r="P824" i="1" s="1"/>
  <c r="S824" i="1" s="1"/>
  <c r="N816" i="1"/>
  <c r="P816" i="1" s="1"/>
  <c r="S816" i="1" s="1"/>
  <c r="N808" i="1"/>
  <c r="P808" i="1" s="1"/>
  <c r="S808" i="1" s="1"/>
  <c r="N804" i="1"/>
  <c r="P804" i="1" s="1"/>
  <c r="S804" i="1" s="1"/>
  <c r="N800" i="1"/>
  <c r="P800" i="1" s="1"/>
  <c r="S800" i="1" s="1"/>
  <c r="N796" i="1"/>
  <c r="P796" i="1" s="1"/>
  <c r="S796" i="1" s="1"/>
  <c r="N792" i="1"/>
  <c r="P792" i="1" s="1"/>
  <c r="S792" i="1" s="1"/>
  <c r="N788" i="1"/>
  <c r="P788" i="1" s="1"/>
  <c r="S788" i="1" s="1"/>
  <c r="N784" i="1"/>
  <c r="P784" i="1" s="1"/>
  <c r="S784" i="1" s="1"/>
  <c r="N780" i="1"/>
  <c r="P780" i="1" s="1"/>
  <c r="S780" i="1" s="1"/>
  <c r="N776" i="1"/>
  <c r="P776" i="1" s="1"/>
  <c r="S776" i="1" s="1"/>
  <c r="N772" i="1"/>
  <c r="P772" i="1" s="1"/>
  <c r="S772" i="1" s="1"/>
  <c r="N768" i="1"/>
  <c r="P768" i="1" s="1"/>
  <c r="S768" i="1" s="1"/>
  <c r="N764" i="1"/>
  <c r="P764" i="1" s="1"/>
  <c r="S764" i="1" s="1"/>
  <c r="N760" i="1"/>
  <c r="P760" i="1" s="1"/>
  <c r="S760" i="1" s="1"/>
  <c r="N756" i="1"/>
  <c r="P756" i="1" s="1"/>
  <c r="S756" i="1" s="1"/>
  <c r="N752" i="1"/>
  <c r="P752" i="1" s="1"/>
  <c r="S752" i="1" s="1"/>
  <c r="N748" i="1"/>
  <c r="P748" i="1" s="1"/>
  <c r="S748" i="1" s="1"/>
  <c r="N744" i="1"/>
  <c r="P744" i="1" s="1"/>
  <c r="S744" i="1" s="1"/>
  <c r="N740" i="1"/>
  <c r="P740" i="1" s="1"/>
  <c r="S740" i="1" s="1"/>
  <c r="N736" i="1"/>
  <c r="P736" i="1" s="1"/>
  <c r="S736" i="1" s="1"/>
  <c r="N732" i="1"/>
  <c r="P732" i="1" s="1"/>
  <c r="S732" i="1" s="1"/>
  <c r="N1803" i="1"/>
  <c r="P1803" i="1" s="1"/>
  <c r="S1803" i="1" s="1"/>
  <c r="N1799" i="1"/>
  <c r="P1799" i="1" s="1"/>
  <c r="S1799" i="1" s="1"/>
  <c r="N1795" i="1"/>
  <c r="P1795" i="1" s="1"/>
  <c r="S1795" i="1" s="1"/>
  <c r="N1791" i="1"/>
  <c r="P1791" i="1" s="1"/>
  <c r="S1791" i="1" s="1"/>
  <c r="N1787" i="1"/>
  <c r="P1787" i="1" s="1"/>
  <c r="S1787" i="1" s="1"/>
  <c r="N1783" i="1"/>
  <c r="P1783" i="1" s="1"/>
  <c r="S1783" i="1" s="1"/>
  <c r="N1779" i="1"/>
  <c r="P1779" i="1" s="1"/>
  <c r="S1779" i="1" s="1"/>
  <c r="N1775" i="1"/>
  <c r="P1775" i="1" s="1"/>
  <c r="S1775" i="1" s="1"/>
  <c r="N1771" i="1"/>
  <c r="P1771" i="1" s="1"/>
  <c r="S1771" i="1" s="1"/>
  <c r="N1767" i="1"/>
  <c r="P1767" i="1" s="1"/>
  <c r="S1767" i="1" s="1"/>
  <c r="N1763" i="1"/>
  <c r="P1763" i="1" s="1"/>
  <c r="S1763" i="1" s="1"/>
  <c r="N1759" i="1"/>
  <c r="P1759" i="1" s="1"/>
  <c r="S1759" i="1" s="1"/>
  <c r="N1755" i="1"/>
  <c r="P1755" i="1" s="1"/>
  <c r="S1755" i="1" s="1"/>
  <c r="N1751" i="1"/>
  <c r="P1751" i="1" s="1"/>
  <c r="S1751" i="1" s="1"/>
  <c r="N1747" i="1"/>
  <c r="P1747" i="1" s="1"/>
  <c r="S1747" i="1" s="1"/>
  <c r="N1743" i="1"/>
  <c r="P1743" i="1" s="1"/>
  <c r="S1743" i="1" s="1"/>
  <c r="N1739" i="1"/>
  <c r="P1739" i="1" s="1"/>
  <c r="S1739" i="1" s="1"/>
  <c r="N1735" i="1"/>
  <c r="P1735" i="1" s="1"/>
  <c r="S1735" i="1" s="1"/>
  <c r="N1731" i="1"/>
  <c r="P1731" i="1" s="1"/>
  <c r="S1731" i="1" s="1"/>
  <c r="N1727" i="1"/>
  <c r="P1727" i="1" s="1"/>
  <c r="S1727" i="1" s="1"/>
  <c r="N1723" i="1"/>
  <c r="P1723" i="1" s="1"/>
  <c r="S1723" i="1" s="1"/>
  <c r="N1719" i="1"/>
  <c r="P1719" i="1" s="1"/>
  <c r="S1719" i="1" s="1"/>
  <c r="N1715" i="1"/>
  <c r="P1715" i="1" s="1"/>
  <c r="S1715" i="1" s="1"/>
  <c r="N1711" i="1"/>
  <c r="P1711" i="1" s="1"/>
  <c r="S1711" i="1" s="1"/>
  <c r="N1707" i="1"/>
  <c r="P1707" i="1" s="1"/>
  <c r="S1707" i="1" s="1"/>
  <c r="N1703" i="1"/>
  <c r="P1703" i="1" s="1"/>
  <c r="S1703" i="1" s="1"/>
  <c r="N1699" i="1"/>
  <c r="P1699" i="1" s="1"/>
  <c r="S1699" i="1" s="1"/>
  <c r="N1695" i="1"/>
  <c r="P1695" i="1" s="1"/>
  <c r="S1695" i="1" s="1"/>
  <c r="N1691" i="1"/>
  <c r="P1691" i="1" s="1"/>
  <c r="S1691" i="1" s="1"/>
  <c r="N1687" i="1"/>
  <c r="P1687" i="1" s="1"/>
  <c r="S1687" i="1" s="1"/>
  <c r="N1683" i="1"/>
  <c r="P1683" i="1" s="1"/>
  <c r="S1683" i="1" s="1"/>
  <c r="N1679" i="1"/>
  <c r="P1679" i="1" s="1"/>
  <c r="S1679" i="1" s="1"/>
  <c r="N1675" i="1"/>
  <c r="P1675" i="1" s="1"/>
  <c r="S1675" i="1" s="1"/>
  <c r="N1671" i="1"/>
  <c r="P1671" i="1" s="1"/>
  <c r="S1671" i="1" s="1"/>
  <c r="N1667" i="1"/>
  <c r="P1667" i="1" s="1"/>
  <c r="S1667" i="1" s="1"/>
  <c r="N1663" i="1"/>
  <c r="P1663" i="1" s="1"/>
  <c r="S1663" i="1" s="1"/>
  <c r="N1659" i="1"/>
  <c r="P1659" i="1" s="1"/>
  <c r="S1659" i="1" s="1"/>
  <c r="N1655" i="1"/>
  <c r="P1655" i="1" s="1"/>
  <c r="S1655" i="1" s="1"/>
  <c r="N1651" i="1"/>
  <c r="P1651" i="1" s="1"/>
  <c r="S1651" i="1" s="1"/>
  <c r="N1647" i="1"/>
  <c r="P1647" i="1" s="1"/>
  <c r="S1647" i="1" s="1"/>
  <c r="N1643" i="1"/>
  <c r="P1643" i="1" s="1"/>
  <c r="S1643" i="1" s="1"/>
  <c r="N1639" i="1"/>
  <c r="P1639" i="1" s="1"/>
  <c r="S1639" i="1" s="1"/>
  <c r="N1635" i="1"/>
  <c r="P1635" i="1" s="1"/>
  <c r="S1635" i="1" s="1"/>
  <c r="N1631" i="1"/>
  <c r="P1631" i="1" s="1"/>
  <c r="S1631" i="1" s="1"/>
  <c r="N1627" i="1"/>
  <c r="P1627" i="1" s="1"/>
  <c r="S1627" i="1" s="1"/>
  <c r="N1623" i="1"/>
  <c r="P1623" i="1" s="1"/>
  <c r="S1623" i="1" s="1"/>
  <c r="N1619" i="1"/>
  <c r="P1619" i="1" s="1"/>
  <c r="S1619" i="1" s="1"/>
  <c r="N1615" i="1"/>
  <c r="P1615" i="1" s="1"/>
  <c r="S1615" i="1" s="1"/>
  <c r="N1611" i="1"/>
  <c r="P1611" i="1" s="1"/>
  <c r="S1611" i="1" s="1"/>
  <c r="N1607" i="1"/>
  <c r="P1607" i="1" s="1"/>
  <c r="S1607" i="1" s="1"/>
  <c r="N1603" i="1"/>
  <c r="P1603" i="1" s="1"/>
  <c r="S1603" i="1" s="1"/>
  <c r="N1599" i="1"/>
  <c r="P1599" i="1" s="1"/>
  <c r="S1599" i="1" s="1"/>
  <c r="N1595" i="1"/>
  <c r="P1595" i="1" s="1"/>
  <c r="S1595" i="1" s="1"/>
  <c r="N1591" i="1"/>
  <c r="P1591" i="1" s="1"/>
  <c r="S1591" i="1" s="1"/>
  <c r="N1587" i="1"/>
  <c r="P1587" i="1" s="1"/>
  <c r="S1587" i="1" s="1"/>
  <c r="N1583" i="1"/>
  <c r="P1583" i="1" s="1"/>
  <c r="S1583" i="1" s="1"/>
  <c r="N1579" i="1"/>
  <c r="P1579" i="1" s="1"/>
  <c r="S1579" i="1" s="1"/>
  <c r="N1575" i="1"/>
  <c r="P1575" i="1" s="1"/>
  <c r="S1575" i="1" s="1"/>
  <c r="N1571" i="1"/>
  <c r="P1571" i="1" s="1"/>
  <c r="S1571" i="1" s="1"/>
  <c r="N1567" i="1"/>
  <c r="P1567" i="1" s="1"/>
  <c r="S1567" i="1" s="1"/>
  <c r="N1563" i="1"/>
  <c r="P1563" i="1" s="1"/>
  <c r="S1563" i="1" s="1"/>
  <c r="N1559" i="1"/>
  <c r="P1559" i="1" s="1"/>
  <c r="S1559" i="1" s="1"/>
  <c r="N1555" i="1"/>
  <c r="P1555" i="1" s="1"/>
  <c r="S1555" i="1" s="1"/>
  <c r="N1551" i="1"/>
  <c r="P1551" i="1" s="1"/>
  <c r="S1551" i="1" s="1"/>
  <c r="N1547" i="1"/>
  <c r="P1547" i="1" s="1"/>
  <c r="S1547" i="1" s="1"/>
  <c r="N1543" i="1"/>
  <c r="P1543" i="1" s="1"/>
  <c r="S1543" i="1" s="1"/>
  <c r="N1539" i="1"/>
  <c r="P1539" i="1" s="1"/>
  <c r="S1539" i="1" s="1"/>
  <c r="N1535" i="1"/>
  <c r="P1535" i="1" s="1"/>
  <c r="S1535" i="1" s="1"/>
  <c r="N1531" i="1"/>
  <c r="P1531" i="1" s="1"/>
  <c r="S1531" i="1" s="1"/>
  <c r="N1527" i="1"/>
  <c r="P1527" i="1" s="1"/>
  <c r="S1527" i="1" s="1"/>
  <c r="N1523" i="1"/>
  <c r="P1523" i="1" s="1"/>
  <c r="S1523" i="1" s="1"/>
  <c r="N1519" i="1"/>
  <c r="P1519" i="1" s="1"/>
  <c r="S1519" i="1" s="1"/>
  <c r="N1515" i="1"/>
  <c r="P1515" i="1" s="1"/>
  <c r="S1515" i="1" s="1"/>
  <c r="N1511" i="1"/>
  <c r="P1511" i="1" s="1"/>
  <c r="S1511" i="1" s="1"/>
  <c r="N1507" i="1"/>
  <c r="P1507" i="1" s="1"/>
  <c r="S1507" i="1" s="1"/>
  <c r="N1503" i="1"/>
  <c r="P1503" i="1" s="1"/>
  <c r="S1503" i="1" s="1"/>
  <c r="N1499" i="1"/>
  <c r="P1499" i="1" s="1"/>
  <c r="S1499" i="1" s="1"/>
  <c r="N1495" i="1"/>
  <c r="P1495" i="1" s="1"/>
  <c r="S1495" i="1" s="1"/>
  <c r="N1491" i="1"/>
  <c r="P1491" i="1" s="1"/>
  <c r="S1491" i="1" s="1"/>
  <c r="N1487" i="1"/>
  <c r="P1487" i="1" s="1"/>
  <c r="S1487" i="1" s="1"/>
  <c r="N1483" i="1"/>
  <c r="P1483" i="1" s="1"/>
  <c r="S1483" i="1" s="1"/>
  <c r="N1479" i="1"/>
  <c r="P1479" i="1" s="1"/>
  <c r="S1479" i="1" s="1"/>
  <c r="N1475" i="1"/>
  <c r="P1475" i="1" s="1"/>
  <c r="S1475" i="1" s="1"/>
  <c r="N1471" i="1"/>
  <c r="P1471" i="1" s="1"/>
  <c r="S1471" i="1" s="1"/>
  <c r="N1467" i="1"/>
  <c r="P1467" i="1" s="1"/>
  <c r="S1467" i="1" s="1"/>
  <c r="N1463" i="1"/>
  <c r="P1463" i="1" s="1"/>
  <c r="S1463" i="1" s="1"/>
  <c r="N1459" i="1"/>
  <c r="P1459" i="1" s="1"/>
  <c r="S1459" i="1" s="1"/>
  <c r="N1455" i="1"/>
  <c r="P1455" i="1" s="1"/>
  <c r="S1455" i="1" s="1"/>
  <c r="N1451" i="1"/>
  <c r="P1451" i="1" s="1"/>
  <c r="S1451" i="1" s="1"/>
  <c r="N1447" i="1"/>
  <c r="P1447" i="1" s="1"/>
  <c r="S1447" i="1" s="1"/>
  <c r="N1443" i="1"/>
  <c r="P1443" i="1" s="1"/>
  <c r="S1443" i="1" s="1"/>
  <c r="N1439" i="1"/>
  <c r="P1439" i="1" s="1"/>
  <c r="S1439" i="1" s="1"/>
  <c r="N1435" i="1"/>
  <c r="P1435" i="1" s="1"/>
  <c r="S1435" i="1" s="1"/>
  <c r="N1431" i="1"/>
  <c r="P1431" i="1" s="1"/>
  <c r="S1431" i="1" s="1"/>
  <c r="N1427" i="1"/>
  <c r="P1427" i="1" s="1"/>
  <c r="S1427" i="1" s="1"/>
  <c r="N1423" i="1"/>
  <c r="P1423" i="1" s="1"/>
  <c r="S1423" i="1" s="1"/>
  <c r="N1419" i="1"/>
  <c r="P1419" i="1" s="1"/>
  <c r="S1419" i="1" s="1"/>
  <c r="N1415" i="1"/>
  <c r="P1415" i="1" s="1"/>
  <c r="S1415" i="1" s="1"/>
  <c r="N1411" i="1"/>
  <c r="P1411" i="1" s="1"/>
  <c r="S1411" i="1" s="1"/>
  <c r="N1407" i="1"/>
  <c r="P1407" i="1" s="1"/>
  <c r="S1407" i="1" s="1"/>
  <c r="N1403" i="1"/>
  <c r="P1403" i="1" s="1"/>
  <c r="S1403" i="1" s="1"/>
  <c r="N1399" i="1"/>
  <c r="P1399" i="1" s="1"/>
  <c r="S1399" i="1" s="1"/>
  <c r="N1395" i="1"/>
  <c r="P1395" i="1" s="1"/>
  <c r="S1395" i="1" s="1"/>
  <c r="N1391" i="1"/>
  <c r="P1391" i="1" s="1"/>
  <c r="S1391" i="1" s="1"/>
  <c r="N1387" i="1"/>
  <c r="P1387" i="1" s="1"/>
  <c r="S1387" i="1" s="1"/>
  <c r="N1383" i="1"/>
  <c r="P1383" i="1" s="1"/>
  <c r="S1383" i="1" s="1"/>
  <c r="N1379" i="1"/>
  <c r="P1379" i="1" s="1"/>
  <c r="S1379" i="1" s="1"/>
  <c r="N1375" i="1"/>
  <c r="P1375" i="1" s="1"/>
  <c r="S1375" i="1" s="1"/>
  <c r="N1371" i="1"/>
  <c r="P1371" i="1" s="1"/>
  <c r="S1371" i="1" s="1"/>
  <c r="N1367" i="1"/>
  <c r="P1367" i="1" s="1"/>
  <c r="S1367" i="1" s="1"/>
  <c r="N1363" i="1"/>
  <c r="P1363" i="1" s="1"/>
  <c r="S1363" i="1" s="1"/>
  <c r="N1359" i="1"/>
  <c r="P1359" i="1" s="1"/>
  <c r="S1359" i="1" s="1"/>
  <c r="N1355" i="1"/>
  <c r="P1355" i="1" s="1"/>
  <c r="S1355" i="1" s="1"/>
  <c r="N1351" i="1"/>
  <c r="P1351" i="1" s="1"/>
  <c r="S1351" i="1" s="1"/>
  <c r="N1347" i="1"/>
  <c r="P1347" i="1" s="1"/>
  <c r="S1347" i="1" s="1"/>
  <c r="N1343" i="1"/>
  <c r="P1343" i="1" s="1"/>
  <c r="S1343" i="1" s="1"/>
  <c r="N1339" i="1"/>
  <c r="P1339" i="1" s="1"/>
  <c r="S1339" i="1" s="1"/>
  <c r="N1335" i="1"/>
  <c r="P1335" i="1" s="1"/>
  <c r="S1335" i="1" s="1"/>
  <c r="N1331" i="1"/>
  <c r="P1331" i="1" s="1"/>
  <c r="S1331" i="1" s="1"/>
  <c r="N1327" i="1"/>
  <c r="P1327" i="1" s="1"/>
  <c r="S1327" i="1" s="1"/>
  <c r="N1323" i="1"/>
  <c r="P1323" i="1" s="1"/>
  <c r="S1323" i="1" s="1"/>
  <c r="N1319" i="1"/>
  <c r="P1319" i="1" s="1"/>
  <c r="S1319" i="1" s="1"/>
  <c r="N1315" i="1"/>
  <c r="P1315" i="1" s="1"/>
  <c r="S1315" i="1" s="1"/>
  <c r="N1311" i="1"/>
  <c r="P1311" i="1" s="1"/>
  <c r="S1311" i="1" s="1"/>
  <c r="N1307" i="1"/>
  <c r="P1307" i="1" s="1"/>
  <c r="S1307" i="1" s="1"/>
  <c r="N1303" i="1"/>
  <c r="P1303" i="1" s="1"/>
  <c r="S1303" i="1" s="1"/>
  <c r="N1299" i="1"/>
  <c r="P1299" i="1" s="1"/>
  <c r="S1299" i="1" s="1"/>
  <c r="N1295" i="1"/>
  <c r="P1295" i="1" s="1"/>
  <c r="S1295" i="1" s="1"/>
  <c r="N1291" i="1"/>
  <c r="P1291" i="1" s="1"/>
  <c r="S1291" i="1" s="1"/>
  <c r="N1287" i="1"/>
  <c r="P1287" i="1" s="1"/>
  <c r="S1287" i="1" s="1"/>
  <c r="N1283" i="1"/>
  <c r="P1283" i="1" s="1"/>
  <c r="S1283" i="1" s="1"/>
  <c r="N1279" i="1"/>
  <c r="P1279" i="1" s="1"/>
  <c r="S1279" i="1" s="1"/>
  <c r="N981" i="1"/>
  <c r="P981" i="1" s="1"/>
  <c r="S981" i="1" s="1"/>
  <c r="N977" i="1"/>
  <c r="P977" i="1" s="1"/>
  <c r="S977" i="1" s="1"/>
  <c r="N973" i="1"/>
  <c r="P973" i="1" s="1"/>
  <c r="S973" i="1" s="1"/>
  <c r="N969" i="1"/>
  <c r="P969" i="1" s="1"/>
  <c r="S969" i="1" s="1"/>
  <c r="N965" i="1"/>
  <c r="P965" i="1" s="1"/>
  <c r="S965" i="1" s="1"/>
  <c r="N961" i="1"/>
  <c r="P961" i="1" s="1"/>
  <c r="S961" i="1" s="1"/>
  <c r="N957" i="1"/>
  <c r="P957" i="1" s="1"/>
  <c r="S957" i="1" s="1"/>
  <c r="N953" i="1"/>
  <c r="P953" i="1" s="1"/>
  <c r="S953" i="1" s="1"/>
  <c r="N949" i="1"/>
  <c r="P949" i="1" s="1"/>
  <c r="S949" i="1" s="1"/>
  <c r="N945" i="1"/>
  <c r="P945" i="1" s="1"/>
  <c r="S945" i="1" s="1"/>
  <c r="N941" i="1"/>
  <c r="P941" i="1" s="1"/>
  <c r="S941" i="1" s="1"/>
  <c r="N937" i="1"/>
  <c r="P937" i="1" s="1"/>
  <c r="S937" i="1" s="1"/>
  <c r="N933" i="1"/>
  <c r="P933" i="1" s="1"/>
  <c r="S933" i="1" s="1"/>
  <c r="N929" i="1"/>
  <c r="P929" i="1" s="1"/>
  <c r="S929" i="1" s="1"/>
  <c r="N925" i="1"/>
  <c r="P925" i="1" s="1"/>
  <c r="S925" i="1" s="1"/>
  <c r="N921" i="1"/>
  <c r="P921" i="1" s="1"/>
  <c r="S921" i="1" s="1"/>
  <c r="N917" i="1"/>
  <c r="P917" i="1" s="1"/>
  <c r="S917" i="1" s="1"/>
  <c r="N913" i="1"/>
  <c r="P913" i="1" s="1"/>
  <c r="S913" i="1" s="1"/>
  <c r="N909" i="1"/>
  <c r="P909" i="1" s="1"/>
  <c r="S909" i="1" s="1"/>
  <c r="N905" i="1"/>
  <c r="P905" i="1" s="1"/>
  <c r="S905" i="1" s="1"/>
  <c r="N901" i="1"/>
  <c r="P901" i="1" s="1"/>
  <c r="S901" i="1" s="1"/>
  <c r="N897" i="1"/>
  <c r="P897" i="1" s="1"/>
  <c r="S897" i="1" s="1"/>
  <c r="N893" i="1"/>
  <c r="P893" i="1" s="1"/>
  <c r="S893" i="1" s="1"/>
  <c r="N889" i="1"/>
  <c r="P889" i="1" s="1"/>
  <c r="S889" i="1" s="1"/>
  <c r="N885" i="1"/>
  <c r="P885" i="1" s="1"/>
  <c r="S885" i="1" s="1"/>
  <c r="N881" i="1"/>
  <c r="P881" i="1" s="1"/>
  <c r="S881" i="1" s="1"/>
  <c r="N877" i="1"/>
  <c r="P877" i="1" s="1"/>
  <c r="S877" i="1" s="1"/>
  <c r="N873" i="1"/>
  <c r="P873" i="1" s="1"/>
  <c r="S873" i="1" s="1"/>
  <c r="N869" i="1"/>
  <c r="P869" i="1" s="1"/>
  <c r="S869" i="1" s="1"/>
  <c r="N865" i="1"/>
  <c r="P865" i="1" s="1"/>
  <c r="S865" i="1" s="1"/>
  <c r="N861" i="1"/>
  <c r="P861" i="1" s="1"/>
  <c r="S861" i="1" s="1"/>
  <c r="N857" i="1"/>
  <c r="P857" i="1" s="1"/>
  <c r="S857" i="1" s="1"/>
  <c r="N853" i="1"/>
  <c r="P853" i="1" s="1"/>
  <c r="S853" i="1" s="1"/>
  <c r="N849" i="1"/>
  <c r="P849" i="1" s="1"/>
  <c r="S849" i="1" s="1"/>
  <c r="N845" i="1"/>
  <c r="P845" i="1" s="1"/>
  <c r="S845" i="1" s="1"/>
  <c r="N841" i="1"/>
  <c r="P841" i="1" s="1"/>
  <c r="S841" i="1" s="1"/>
  <c r="N837" i="1"/>
  <c r="P837" i="1" s="1"/>
  <c r="S837" i="1" s="1"/>
  <c r="N833" i="1"/>
  <c r="P833" i="1" s="1"/>
  <c r="S833" i="1" s="1"/>
  <c r="N829" i="1"/>
  <c r="P829" i="1" s="1"/>
  <c r="S829" i="1" s="1"/>
  <c r="N825" i="1"/>
  <c r="P825" i="1" s="1"/>
  <c r="S825" i="1" s="1"/>
  <c r="N821" i="1"/>
  <c r="P821" i="1" s="1"/>
  <c r="S821" i="1" s="1"/>
  <c r="N817" i="1"/>
  <c r="P817" i="1" s="1"/>
  <c r="S817" i="1" s="1"/>
  <c r="N813" i="1"/>
  <c r="P813" i="1" s="1"/>
  <c r="S813" i="1" s="1"/>
  <c r="N809" i="1"/>
  <c r="P809" i="1" s="1"/>
  <c r="S809" i="1" s="1"/>
  <c r="N805" i="1"/>
  <c r="P805" i="1" s="1"/>
  <c r="S805" i="1" s="1"/>
  <c r="N801" i="1"/>
  <c r="P801" i="1" s="1"/>
  <c r="S801" i="1" s="1"/>
  <c r="N797" i="1"/>
  <c r="P797" i="1" s="1"/>
  <c r="S797" i="1" s="1"/>
  <c r="N793" i="1"/>
  <c r="P793" i="1" s="1"/>
  <c r="S793" i="1" s="1"/>
  <c r="N789" i="1"/>
  <c r="P789" i="1" s="1"/>
  <c r="S789" i="1" s="1"/>
  <c r="N785" i="1"/>
  <c r="P785" i="1" s="1"/>
  <c r="S785" i="1" s="1"/>
  <c r="N781" i="1"/>
  <c r="P781" i="1" s="1"/>
  <c r="S781" i="1" s="1"/>
  <c r="N777" i="1"/>
  <c r="P777" i="1" s="1"/>
  <c r="S777" i="1" s="1"/>
  <c r="N773" i="1"/>
  <c r="P773" i="1" s="1"/>
  <c r="S773" i="1" s="1"/>
  <c r="N769" i="1"/>
  <c r="P769" i="1" s="1"/>
  <c r="S769" i="1" s="1"/>
  <c r="N765" i="1"/>
  <c r="P765" i="1" s="1"/>
  <c r="S765" i="1" s="1"/>
  <c r="N761" i="1"/>
  <c r="P761" i="1" s="1"/>
  <c r="S761" i="1" s="1"/>
  <c r="N757" i="1"/>
  <c r="P757" i="1" s="1"/>
  <c r="S757" i="1" s="1"/>
  <c r="N753" i="1"/>
  <c r="P753" i="1" s="1"/>
  <c r="S753" i="1" s="1"/>
  <c r="N749" i="1"/>
  <c r="P749" i="1" s="1"/>
  <c r="S749" i="1" s="1"/>
  <c r="N745" i="1"/>
  <c r="P745" i="1" s="1"/>
  <c r="S745" i="1" s="1"/>
  <c r="N741" i="1"/>
  <c r="P741" i="1" s="1"/>
  <c r="S741" i="1" s="1"/>
  <c r="N737" i="1"/>
  <c r="P737" i="1" s="1"/>
  <c r="S737" i="1" s="1"/>
  <c r="N733" i="1"/>
  <c r="P733" i="1" s="1"/>
  <c r="S733" i="1" s="1"/>
  <c r="N729" i="1"/>
  <c r="P729" i="1" s="1"/>
  <c r="S729" i="1" s="1"/>
  <c r="N725" i="1"/>
  <c r="P725" i="1" s="1"/>
  <c r="S725" i="1" s="1"/>
  <c r="N721" i="1"/>
  <c r="P721" i="1" s="1"/>
  <c r="S721" i="1" s="1"/>
  <c r="N717" i="1"/>
  <c r="P717" i="1" s="1"/>
  <c r="S717" i="1" s="1"/>
  <c r="N713" i="1"/>
  <c r="P713" i="1" s="1"/>
  <c r="S713" i="1" s="1"/>
  <c r="N709" i="1"/>
  <c r="P709" i="1" s="1"/>
  <c r="S709" i="1" s="1"/>
  <c r="N705" i="1"/>
  <c r="P705" i="1" s="1"/>
  <c r="S705" i="1" s="1"/>
  <c r="N701" i="1"/>
  <c r="P701" i="1" s="1"/>
  <c r="S701" i="1" s="1"/>
  <c r="N697" i="1"/>
  <c r="P697" i="1" s="1"/>
  <c r="S697" i="1" s="1"/>
  <c r="N693" i="1"/>
  <c r="P693" i="1" s="1"/>
  <c r="S693" i="1" s="1"/>
  <c r="N689" i="1"/>
  <c r="P689" i="1" s="1"/>
  <c r="S689" i="1" s="1"/>
  <c r="N685" i="1"/>
  <c r="P685" i="1" s="1"/>
  <c r="S685" i="1" s="1"/>
  <c r="N681" i="1"/>
  <c r="P681" i="1" s="1"/>
  <c r="S681" i="1" s="1"/>
  <c r="N677" i="1"/>
  <c r="P677" i="1" s="1"/>
  <c r="S677" i="1" s="1"/>
  <c r="N673" i="1"/>
  <c r="P673" i="1" s="1"/>
  <c r="S673" i="1" s="1"/>
  <c r="N669" i="1"/>
  <c r="P669" i="1" s="1"/>
  <c r="S669" i="1" s="1"/>
  <c r="N665" i="1"/>
  <c r="P665" i="1" s="1"/>
  <c r="S665" i="1" s="1"/>
  <c r="N661" i="1"/>
  <c r="P661" i="1" s="1"/>
  <c r="S661" i="1" s="1"/>
  <c r="N657" i="1"/>
  <c r="P657" i="1" s="1"/>
  <c r="S657" i="1" s="1"/>
  <c r="N653" i="1"/>
  <c r="P653" i="1" s="1"/>
  <c r="S653" i="1" s="1"/>
  <c r="N649" i="1"/>
  <c r="P649" i="1" s="1"/>
  <c r="S649" i="1" s="1"/>
  <c r="N645" i="1"/>
  <c r="P645" i="1" s="1"/>
  <c r="S645" i="1" s="1"/>
  <c r="N641" i="1"/>
  <c r="P641" i="1" s="1"/>
  <c r="S641" i="1" s="1"/>
  <c r="N637" i="1"/>
  <c r="P637" i="1" s="1"/>
  <c r="S637" i="1" s="1"/>
  <c r="N633" i="1"/>
  <c r="P633" i="1" s="1"/>
  <c r="S633" i="1" s="1"/>
  <c r="N629" i="1"/>
  <c r="P629" i="1" s="1"/>
  <c r="S629" i="1" s="1"/>
  <c r="N625" i="1"/>
  <c r="P625" i="1" s="1"/>
  <c r="S625" i="1" s="1"/>
  <c r="N621" i="1"/>
  <c r="P621" i="1" s="1"/>
  <c r="S621" i="1" s="1"/>
  <c r="N617" i="1"/>
  <c r="P617" i="1" s="1"/>
  <c r="S617" i="1" s="1"/>
  <c r="N613" i="1"/>
  <c r="P613" i="1" s="1"/>
  <c r="S613" i="1" s="1"/>
  <c r="N609" i="1"/>
  <c r="P609" i="1" s="1"/>
  <c r="S609" i="1" s="1"/>
  <c r="N605" i="1"/>
  <c r="P605" i="1" s="1"/>
  <c r="S605" i="1" s="1"/>
  <c r="N601" i="1"/>
  <c r="P601" i="1" s="1"/>
  <c r="S601" i="1" s="1"/>
  <c r="N597" i="1"/>
  <c r="P597" i="1" s="1"/>
  <c r="S597" i="1" s="1"/>
  <c r="N593" i="1"/>
  <c r="P593" i="1" s="1"/>
  <c r="S593" i="1" s="1"/>
  <c r="N589" i="1"/>
  <c r="P589" i="1" s="1"/>
  <c r="S589" i="1" s="1"/>
  <c r="N585" i="1"/>
  <c r="P585" i="1" s="1"/>
  <c r="S585" i="1" s="1"/>
  <c r="N581" i="1"/>
  <c r="P581" i="1" s="1"/>
  <c r="S581" i="1" s="1"/>
  <c r="N577" i="1"/>
  <c r="P577" i="1" s="1"/>
  <c r="S577" i="1" s="1"/>
  <c r="N573" i="1"/>
  <c r="P573" i="1" s="1"/>
  <c r="S573" i="1" s="1"/>
  <c r="N569" i="1"/>
  <c r="P569" i="1" s="1"/>
  <c r="S569" i="1" s="1"/>
  <c r="N565" i="1"/>
  <c r="P565" i="1" s="1"/>
  <c r="S565" i="1" s="1"/>
  <c r="N561" i="1"/>
  <c r="P561" i="1" s="1"/>
  <c r="S561" i="1" s="1"/>
  <c r="N557" i="1"/>
  <c r="P557" i="1" s="1"/>
  <c r="S557" i="1" s="1"/>
  <c r="N553" i="1"/>
  <c r="P553" i="1" s="1"/>
  <c r="S553" i="1" s="1"/>
  <c r="N549" i="1"/>
  <c r="P549" i="1" s="1"/>
  <c r="S549" i="1" s="1"/>
  <c r="N728" i="1"/>
  <c r="P728" i="1" s="1"/>
  <c r="S728" i="1" s="1"/>
  <c r="N724" i="1"/>
  <c r="P724" i="1" s="1"/>
  <c r="S724" i="1" s="1"/>
  <c r="N720" i="1"/>
  <c r="P720" i="1" s="1"/>
  <c r="S720" i="1" s="1"/>
  <c r="N716" i="1"/>
  <c r="P716" i="1" s="1"/>
  <c r="S716" i="1" s="1"/>
  <c r="N712" i="1"/>
  <c r="P712" i="1" s="1"/>
  <c r="S712" i="1" s="1"/>
  <c r="N708" i="1"/>
  <c r="P708" i="1" s="1"/>
  <c r="S708" i="1" s="1"/>
  <c r="N704" i="1"/>
  <c r="P704" i="1" s="1"/>
  <c r="S704" i="1" s="1"/>
  <c r="N700" i="1"/>
  <c r="P700" i="1" s="1"/>
  <c r="S700" i="1" s="1"/>
  <c r="N696" i="1"/>
  <c r="P696" i="1" s="1"/>
  <c r="S696" i="1" s="1"/>
  <c r="N692" i="1"/>
  <c r="P692" i="1" s="1"/>
  <c r="S692" i="1" s="1"/>
  <c r="N688" i="1"/>
  <c r="P688" i="1" s="1"/>
  <c r="S688" i="1" s="1"/>
  <c r="N684" i="1"/>
  <c r="P684" i="1" s="1"/>
  <c r="S684" i="1" s="1"/>
  <c r="N680" i="1"/>
  <c r="P680" i="1" s="1"/>
  <c r="S680" i="1" s="1"/>
  <c r="N676" i="1"/>
  <c r="P676" i="1" s="1"/>
  <c r="S676" i="1" s="1"/>
  <c r="N672" i="1"/>
  <c r="P672" i="1" s="1"/>
  <c r="S672" i="1" s="1"/>
  <c r="N668" i="1"/>
  <c r="P668" i="1" s="1"/>
  <c r="S668" i="1" s="1"/>
  <c r="N664" i="1"/>
  <c r="P664" i="1" s="1"/>
  <c r="S664" i="1" s="1"/>
  <c r="N660" i="1"/>
  <c r="P660" i="1" s="1"/>
  <c r="S660" i="1" s="1"/>
  <c r="N656" i="1"/>
  <c r="P656" i="1" s="1"/>
  <c r="S656" i="1" s="1"/>
  <c r="N652" i="1"/>
  <c r="P652" i="1" s="1"/>
  <c r="S652" i="1" s="1"/>
  <c r="N648" i="1"/>
  <c r="P648" i="1" s="1"/>
  <c r="S648" i="1" s="1"/>
  <c r="N644" i="1"/>
  <c r="P644" i="1" s="1"/>
  <c r="S644" i="1" s="1"/>
  <c r="N640" i="1"/>
  <c r="P640" i="1" s="1"/>
  <c r="S640" i="1" s="1"/>
  <c r="N636" i="1"/>
  <c r="P636" i="1" s="1"/>
  <c r="S636" i="1" s="1"/>
  <c r="N632" i="1"/>
  <c r="P632" i="1" s="1"/>
  <c r="S632" i="1" s="1"/>
  <c r="N628" i="1"/>
  <c r="P628" i="1" s="1"/>
  <c r="S628" i="1" s="1"/>
  <c r="N624" i="1"/>
  <c r="P624" i="1" s="1"/>
  <c r="S624" i="1" s="1"/>
  <c r="N620" i="1"/>
  <c r="P620" i="1" s="1"/>
  <c r="S620" i="1" s="1"/>
  <c r="N616" i="1"/>
  <c r="P616" i="1" s="1"/>
  <c r="S616" i="1" s="1"/>
  <c r="N612" i="1"/>
  <c r="P612" i="1" s="1"/>
  <c r="S612" i="1" s="1"/>
  <c r="N608" i="1"/>
  <c r="P608" i="1" s="1"/>
  <c r="S608" i="1" s="1"/>
  <c r="N604" i="1"/>
  <c r="P604" i="1" s="1"/>
  <c r="S604" i="1" s="1"/>
  <c r="N600" i="1"/>
  <c r="P600" i="1" s="1"/>
  <c r="S600" i="1" s="1"/>
  <c r="N592" i="1"/>
  <c r="P592" i="1" s="1"/>
  <c r="S592" i="1" s="1"/>
  <c r="N588" i="1"/>
  <c r="P588" i="1" s="1"/>
  <c r="S588" i="1" s="1"/>
  <c r="N584" i="1"/>
  <c r="P584" i="1" s="1"/>
  <c r="S584" i="1" s="1"/>
  <c r="N580" i="1"/>
  <c r="P580" i="1" s="1"/>
  <c r="S580" i="1" s="1"/>
  <c r="N576" i="1"/>
  <c r="P576" i="1" s="1"/>
  <c r="S576" i="1" s="1"/>
  <c r="N1275" i="1"/>
  <c r="P1275" i="1" s="1"/>
  <c r="S1275" i="1" s="1"/>
  <c r="N1271" i="1"/>
  <c r="P1271" i="1" s="1"/>
  <c r="S1271" i="1" s="1"/>
  <c r="N1267" i="1"/>
  <c r="P1267" i="1" s="1"/>
  <c r="S1267" i="1" s="1"/>
  <c r="N1263" i="1"/>
  <c r="P1263" i="1" s="1"/>
  <c r="S1263" i="1" s="1"/>
  <c r="N1259" i="1"/>
  <c r="P1259" i="1" s="1"/>
  <c r="S1259" i="1" s="1"/>
  <c r="N1255" i="1"/>
  <c r="P1255" i="1" s="1"/>
  <c r="S1255" i="1" s="1"/>
  <c r="N1251" i="1"/>
  <c r="P1251" i="1" s="1"/>
  <c r="S1251" i="1" s="1"/>
  <c r="N1247" i="1"/>
  <c r="P1247" i="1" s="1"/>
  <c r="S1247" i="1" s="1"/>
  <c r="N1243" i="1"/>
  <c r="P1243" i="1" s="1"/>
  <c r="S1243" i="1" s="1"/>
  <c r="N1239" i="1"/>
  <c r="P1239" i="1" s="1"/>
  <c r="S1239" i="1" s="1"/>
  <c r="N1235" i="1"/>
  <c r="P1235" i="1" s="1"/>
  <c r="S1235" i="1" s="1"/>
  <c r="N1231" i="1"/>
  <c r="P1231" i="1" s="1"/>
  <c r="S1231" i="1" s="1"/>
  <c r="N1227" i="1"/>
  <c r="P1227" i="1" s="1"/>
  <c r="S1227" i="1" s="1"/>
  <c r="N1223" i="1"/>
  <c r="P1223" i="1" s="1"/>
  <c r="S1223" i="1" s="1"/>
  <c r="N1219" i="1"/>
  <c r="P1219" i="1" s="1"/>
  <c r="S1219" i="1" s="1"/>
  <c r="N1215" i="1"/>
  <c r="P1215" i="1" s="1"/>
  <c r="S1215" i="1" s="1"/>
  <c r="N1211" i="1"/>
  <c r="P1211" i="1" s="1"/>
  <c r="S1211" i="1" s="1"/>
  <c r="N1207" i="1"/>
  <c r="P1207" i="1" s="1"/>
  <c r="S1207" i="1" s="1"/>
  <c r="N1203" i="1"/>
  <c r="P1203" i="1" s="1"/>
  <c r="S1203" i="1" s="1"/>
  <c r="N1199" i="1"/>
  <c r="P1199" i="1" s="1"/>
  <c r="S1199" i="1" s="1"/>
  <c r="N1195" i="1"/>
  <c r="P1195" i="1" s="1"/>
  <c r="S1195" i="1" s="1"/>
  <c r="N1191" i="1"/>
  <c r="P1191" i="1" s="1"/>
  <c r="S1191" i="1" s="1"/>
  <c r="N1187" i="1"/>
  <c r="P1187" i="1" s="1"/>
  <c r="S1187" i="1" s="1"/>
  <c r="N1183" i="1"/>
  <c r="P1183" i="1" s="1"/>
  <c r="S1183" i="1" s="1"/>
  <c r="N1179" i="1"/>
  <c r="P1179" i="1" s="1"/>
  <c r="S1179" i="1" s="1"/>
  <c r="N1175" i="1"/>
  <c r="P1175" i="1" s="1"/>
  <c r="S1175" i="1" s="1"/>
  <c r="N1171" i="1"/>
  <c r="P1171" i="1" s="1"/>
  <c r="S1171" i="1" s="1"/>
  <c r="N1167" i="1"/>
  <c r="P1167" i="1" s="1"/>
  <c r="S1167" i="1" s="1"/>
  <c r="N1163" i="1"/>
  <c r="P1163" i="1" s="1"/>
  <c r="S1163" i="1" s="1"/>
  <c r="N1159" i="1"/>
  <c r="P1159" i="1" s="1"/>
  <c r="S1159" i="1" s="1"/>
  <c r="N1155" i="1"/>
  <c r="P1155" i="1" s="1"/>
  <c r="S1155" i="1" s="1"/>
  <c r="N1151" i="1"/>
  <c r="P1151" i="1" s="1"/>
  <c r="S1151" i="1" s="1"/>
  <c r="N1147" i="1"/>
  <c r="P1147" i="1" s="1"/>
  <c r="S1147" i="1" s="1"/>
  <c r="N1143" i="1"/>
  <c r="P1143" i="1" s="1"/>
  <c r="S1143" i="1" s="1"/>
  <c r="N1139" i="1"/>
  <c r="P1139" i="1" s="1"/>
  <c r="S1139" i="1" s="1"/>
  <c r="N1135" i="1"/>
  <c r="P1135" i="1" s="1"/>
  <c r="S1135" i="1" s="1"/>
  <c r="N1131" i="1"/>
  <c r="P1131" i="1" s="1"/>
  <c r="S1131" i="1" s="1"/>
  <c r="N1127" i="1"/>
  <c r="P1127" i="1" s="1"/>
  <c r="S1127" i="1" s="1"/>
  <c r="N1123" i="1"/>
  <c r="P1123" i="1" s="1"/>
  <c r="S1123" i="1" s="1"/>
  <c r="N1119" i="1"/>
  <c r="P1119" i="1" s="1"/>
  <c r="S1119" i="1" s="1"/>
  <c r="N1115" i="1"/>
  <c r="P1115" i="1" s="1"/>
  <c r="S1115" i="1" s="1"/>
  <c r="N1111" i="1"/>
  <c r="P1111" i="1" s="1"/>
  <c r="S1111" i="1" s="1"/>
  <c r="N1107" i="1"/>
  <c r="P1107" i="1" s="1"/>
  <c r="S1107" i="1" s="1"/>
  <c r="N1103" i="1"/>
  <c r="P1103" i="1" s="1"/>
  <c r="S1103" i="1" s="1"/>
  <c r="N1099" i="1"/>
  <c r="P1099" i="1" s="1"/>
  <c r="S1099" i="1" s="1"/>
  <c r="N1095" i="1"/>
  <c r="P1095" i="1" s="1"/>
  <c r="S1095" i="1" s="1"/>
  <c r="N1091" i="1"/>
  <c r="P1091" i="1" s="1"/>
  <c r="S1091" i="1" s="1"/>
  <c r="N1087" i="1"/>
  <c r="P1087" i="1" s="1"/>
  <c r="S1087" i="1" s="1"/>
  <c r="N1083" i="1"/>
  <c r="P1083" i="1" s="1"/>
  <c r="S1083" i="1" s="1"/>
  <c r="N1079" i="1"/>
  <c r="P1079" i="1" s="1"/>
  <c r="S1079" i="1" s="1"/>
  <c r="N1075" i="1"/>
  <c r="P1075" i="1" s="1"/>
  <c r="S1075" i="1" s="1"/>
  <c r="N1071" i="1"/>
  <c r="P1071" i="1" s="1"/>
  <c r="S1071" i="1" s="1"/>
  <c r="N1067" i="1"/>
  <c r="P1067" i="1" s="1"/>
  <c r="S1067" i="1" s="1"/>
  <c r="N1063" i="1"/>
  <c r="P1063" i="1" s="1"/>
  <c r="S1063" i="1" s="1"/>
  <c r="N1059" i="1"/>
  <c r="P1059" i="1" s="1"/>
  <c r="S1059" i="1" s="1"/>
  <c r="N1055" i="1"/>
  <c r="P1055" i="1" s="1"/>
  <c r="S1055" i="1" s="1"/>
  <c r="N1051" i="1"/>
  <c r="P1051" i="1" s="1"/>
  <c r="S1051" i="1" s="1"/>
  <c r="N1047" i="1"/>
  <c r="P1047" i="1" s="1"/>
  <c r="S1047" i="1" s="1"/>
  <c r="N1043" i="1"/>
  <c r="P1043" i="1" s="1"/>
  <c r="S1043" i="1" s="1"/>
  <c r="N1039" i="1"/>
  <c r="P1039" i="1" s="1"/>
  <c r="S1039" i="1" s="1"/>
  <c r="N1035" i="1"/>
  <c r="P1035" i="1" s="1"/>
  <c r="S1035" i="1" s="1"/>
  <c r="N1031" i="1"/>
  <c r="P1031" i="1" s="1"/>
  <c r="S1031" i="1" s="1"/>
  <c r="N1027" i="1"/>
  <c r="P1027" i="1" s="1"/>
  <c r="S1027" i="1" s="1"/>
  <c r="N1023" i="1"/>
  <c r="P1023" i="1" s="1"/>
  <c r="S1023" i="1" s="1"/>
  <c r="N1019" i="1"/>
  <c r="P1019" i="1" s="1"/>
  <c r="S1019" i="1" s="1"/>
  <c r="N1015" i="1"/>
  <c r="P1015" i="1" s="1"/>
  <c r="S1015" i="1" s="1"/>
  <c r="N1011" i="1"/>
  <c r="P1011" i="1" s="1"/>
  <c r="S1011" i="1" s="1"/>
  <c r="N1007" i="1"/>
  <c r="P1007" i="1" s="1"/>
  <c r="S1007" i="1" s="1"/>
  <c r="N1003" i="1"/>
  <c r="P1003" i="1" s="1"/>
  <c r="S1003" i="1" s="1"/>
  <c r="N999" i="1"/>
  <c r="P999" i="1" s="1"/>
  <c r="S999" i="1" s="1"/>
  <c r="N995" i="1"/>
  <c r="P995" i="1" s="1"/>
  <c r="S995" i="1" s="1"/>
  <c r="N991" i="1"/>
  <c r="P991" i="1" s="1"/>
  <c r="S991" i="1" s="1"/>
  <c r="N987" i="1"/>
  <c r="P987" i="1" s="1"/>
  <c r="S987" i="1" s="1"/>
  <c r="N983" i="1"/>
  <c r="P983" i="1" s="1"/>
  <c r="S983" i="1" s="1"/>
  <c r="N979" i="1"/>
  <c r="P979" i="1" s="1"/>
  <c r="S979" i="1" s="1"/>
  <c r="N975" i="1"/>
  <c r="P975" i="1" s="1"/>
  <c r="S975" i="1" s="1"/>
  <c r="N971" i="1"/>
  <c r="P971" i="1" s="1"/>
  <c r="S971" i="1" s="1"/>
  <c r="N967" i="1"/>
  <c r="P967" i="1" s="1"/>
  <c r="S967" i="1" s="1"/>
  <c r="N963" i="1"/>
  <c r="P963" i="1" s="1"/>
  <c r="S963" i="1" s="1"/>
  <c r="N959" i="1"/>
  <c r="P959" i="1" s="1"/>
  <c r="S959" i="1" s="1"/>
  <c r="N955" i="1"/>
  <c r="P955" i="1" s="1"/>
  <c r="S955" i="1" s="1"/>
  <c r="N951" i="1"/>
  <c r="P951" i="1" s="1"/>
  <c r="S951" i="1" s="1"/>
  <c r="N947" i="1"/>
  <c r="P947" i="1" s="1"/>
  <c r="S947" i="1" s="1"/>
  <c r="N943" i="1"/>
  <c r="P943" i="1" s="1"/>
  <c r="S943" i="1" s="1"/>
  <c r="N939" i="1"/>
  <c r="P939" i="1" s="1"/>
  <c r="S939" i="1" s="1"/>
  <c r="N572" i="1"/>
  <c r="P572" i="1" s="1"/>
  <c r="S572" i="1" s="1"/>
  <c r="N568" i="1"/>
  <c r="P568" i="1" s="1"/>
  <c r="S568" i="1" s="1"/>
  <c r="N564" i="1"/>
  <c r="P564" i="1" s="1"/>
  <c r="S564" i="1" s="1"/>
  <c r="N560" i="1"/>
  <c r="P560" i="1" s="1"/>
  <c r="S560" i="1" s="1"/>
  <c r="N556" i="1"/>
  <c r="P556" i="1" s="1"/>
  <c r="S556" i="1" s="1"/>
  <c r="N552" i="1"/>
  <c r="P552" i="1" s="1"/>
  <c r="S552" i="1" s="1"/>
  <c r="N548" i="1"/>
  <c r="P548" i="1" s="1"/>
  <c r="S548" i="1" s="1"/>
  <c r="N544" i="1"/>
  <c r="P544" i="1" s="1"/>
  <c r="S544" i="1" s="1"/>
  <c r="N540" i="1"/>
  <c r="P540" i="1" s="1"/>
  <c r="S540" i="1" s="1"/>
  <c r="N536" i="1"/>
  <c r="P536" i="1" s="1"/>
  <c r="S536" i="1" s="1"/>
  <c r="N532" i="1"/>
  <c r="P532" i="1" s="1"/>
  <c r="S532" i="1" s="1"/>
  <c r="N528" i="1"/>
  <c r="P528" i="1" s="1"/>
  <c r="S528" i="1" s="1"/>
  <c r="N524" i="1"/>
  <c r="P524" i="1" s="1"/>
  <c r="S524" i="1" s="1"/>
  <c r="N520" i="1"/>
  <c r="P520" i="1" s="1"/>
  <c r="S520" i="1" s="1"/>
  <c r="N516" i="1"/>
  <c r="P516" i="1" s="1"/>
  <c r="S516" i="1" s="1"/>
  <c r="N512" i="1"/>
  <c r="P512" i="1" s="1"/>
  <c r="S512" i="1" s="1"/>
  <c r="N508" i="1"/>
  <c r="P508" i="1" s="1"/>
  <c r="S508" i="1" s="1"/>
  <c r="N504" i="1"/>
  <c r="P504" i="1" s="1"/>
  <c r="S504" i="1" s="1"/>
  <c r="N500" i="1"/>
  <c r="P500" i="1" s="1"/>
  <c r="S500" i="1" s="1"/>
  <c r="N496" i="1"/>
  <c r="P496" i="1" s="1"/>
  <c r="S496" i="1" s="1"/>
  <c r="N492" i="1"/>
  <c r="P492" i="1" s="1"/>
  <c r="S492" i="1" s="1"/>
  <c r="N488" i="1"/>
  <c r="P488" i="1" s="1"/>
  <c r="S488" i="1" s="1"/>
  <c r="N484" i="1"/>
  <c r="P484" i="1" s="1"/>
  <c r="S484" i="1" s="1"/>
  <c r="N480" i="1"/>
  <c r="P480" i="1" s="1"/>
  <c r="S480" i="1" s="1"/>
  <c r="N476" i="1"/>
  <c r="P476" i="1" s="1"/>
  <c r="S476" i="1" s="1"/>
  <c r="N472" i="1"/>
  <c r="P472" i="1" s="1"/>
  <c r="S472" i="1" s="1"/>
  <c r="N468" i="1"/>
  <c r="P468" i="1" s="1"/>
  <c r="S468" i="1" s="1"/>
  <c r="N464" i="1"/>
  <c r="P464" i="1" s="1"/>
  <c r="S464" i="1" s="1"/>
  <c r="N460" i="1"/>
  <c r="P460" i="1" s="1"/>
  <c r="S460" i="1" s="1"/>
  <c r="N456" i="1"/>
  <c r="P456" i="1" s="1"/>
  <c r="S456" i="1" s="1"/>
  <c r="N452" i="1"/>
  <c r="P452" i="1" s="1"/>
  <c r="S452" i="1" s="1"/>
  <c r="N448" i="1"/>
  <c r="P448" i="1" s="1"/>
  <c r="S448" i="1" s="1"/>
  <c r="N444" i="1"/>
  <c r="P444" i="1" s="1"/>
  <c r="S444" i="1" s="1"/>
  <c r="N440" i="1"/>
  <c r="P440" i="1" s="1"/>
  <c r="S440" i="1" s="1"/>
  <c r="N436" i="1"/>
  <c r="P436" i="1" s="1"/>
  <c r="S436" i="1" s="1"/>
  <c r="N432" i="1"/>
  <c r="P432" i="1" s="1"/>
  <c r="S432" i="1" s="1"/>
  <c r="N428" i="1"/>
  <c r="P428" i="1" s="1"/>
  <c r="S428" i="1" s="1"/>
  <c r="N424" i="1"/>
  <c r="P424" i="1" s="1"/>
  <c r="S424" i="1" s="1"/>
  <c r="N420" i="1"/>
  <c r="P420" i="1" s="1"/>
  <c r="S420" i="1" s="1"/>
  <c r="N416" i="1"/>
  <c r="P416" i="1" s="1"/>
  <c r="S416" i="1" s="1"/>
  <c r="N412" i="1"/>
  <c r="P412" i="1" s="1"/>
  <c r="S412" i="1" s="1"/>
  <c r="N408" i="1"/>
  <c r="P408" i="1" s="1"/>
  <c r="S408" i="1" s="1"/>
  <c r="N404" i="1"/>
  <c r="P404" i="1" s="1"/>
  <c r="S404" i="1" s="1"/>
  <c r="N400" i="1"/>
  <c r="P400" i="1" s="1"/>
  <c r="S400" i="1" s="1"/>
  <c r="N396" i="1"/>
  <c r="P396" i="1" s="1"/>
  <c r="S396" i="1" s="1"/>
  <c r="N392" i="1"/>
  <c r="P392" i="1" s="1"/>
  <c r="S392" i="1" s="1"/>
  <c r="N388" i="1"/>
  <c r="P388" i="1" s="1"/>
  <c r="S388" i="1" s="1"/>
  <c r="N384" i="1"/>
  <c r="P384" i="1" s="1"/>
  <c r="S384" i="1" s="1"/>
  <c r="N380" i="1"/>
  <c r="P380" i="1" s="1"/>
  <c r="S380" i="1" s="1"/>
  <c r="N376" i="1"/>
  <c r="P376" i="1" s="1"/>
  <c r="S376" i="1" s="1"/>
  <c r="N372" i="1"/>
  <c r="P372" i="1" s="1"/>
  <c r="S372" i="1" s="1"/>
  <c r="N368" i="1"/>
  <c r="P368" i="1" s="1"/>
  <c r="S368" i="1" s="1"/>
  <c r="N364" i="1"/>
  <c r="P364" i="1" s="1"/>
  <c r="S364" i="1" s="1"/>
  <c r="N360" i="1"/>
  <c r="P360" i="1" s="1"/>
  <c r="S360" i="1" s="1"/>
  <c r="N356" i="1"/>
  <c r="P356" i="1" s="1"/>
  <c r="S356" i="1" s="1"/>
  <c r="N352" i="1"/>
  <c r="P352" i="1" s="1"/>
  <c r="S352" i="1" s="1"/>
  <c r="N348" i="1"/>
  <c r="P348" i="1" s="1"/>
  <c r="S348" i="1" s="1"/>
  <c r="N344" i="1"/>
  <c r="P344" i="1" s="1"/>
  <c r="S344" i="1" s="1"/>
  <c r="N340" i="1"/>
  <c r="P340" i="1" s="1"/>
  <c r="S340" i="1" s="1"/>
  <c r="N336" i="1"/>
  <c r="P336" i="1" s="1"/>
  <c r="S336" i="1" s="1"/>
  <c r="N332" i="1"/>
  <c r="P332" i="1" s="1"/>
  <c r="S332" i="1" s="1"/>
  <c r="N328" i="1"/>
  <c r="P328" i="1" s="1"/>
  <c r="S328" i="1" s="1"/>
  <c r="N324" i="1"/>
  <c r="P324" i="1" s="1"/>
  <c r="S324" i="1" s="1"/>
  <c r="N320" i="1"/>
  <c r="P320" i="1" s="1"/>
  <c r="S320" i="1" s="1"/>
  <c r="N316" i="1"/>
  <c r="P316" i="1" s="1"/>
  <c r="S316" i="1" s="1"/>
  <c r="N312" i="1"/>
  <c r="P312" i="1" s="1"/>
  <c r="S312" i="1" s="1"/>
  <c r="N308" i="1"/>
  <c r="P308" i="1" s="1"/>
  <c r="S308" i="1" s="1"/>
  <c r="N304" i="1"/>
  <c r="P304" i="1" s="1"/>
  <c r="S304" i="1" s="1"/>
  <c r="N300" i="1"/>
  <c r="P300" i="1" s="1"/>
  <c r="S300" i="1" s="1"/>
  <c r="N296" i="1"/>
  <c r="P296" i="1" s="1"/>
  <c r="S296" i="1" s="1"/>
  <c r="N292" i="1"/>
  <c r="P292" i="1" s="1"/>
  <c r="S292" i="1" s="1"/>
  <c r="N288" i="1"/>
  <c r="P288" i="1" s="1"/>
  <c r="S288" i="1" s="1"/>
  <c r="N284" i="1"/>
  <c r="P284" i="1" s="1"/>
  <c r="S284" i="1" s="1"/>
  <c r="N280" i="1"/>
  <c r="P280" i="1" s="1"/>
  <c r="S280" i="1" s="1"/>
  <c r="N276" i="1"/>
  <c r="P276" i="1" s="1"/>
  <c r="S276" i="1" s="1"/>
  <c r="N272" i="1"/>
  <c r="P272" i="1" s="1"/>
  <c r="S272" i="1" s="1"/>
  <c r="N268" i="1"/>
  <c r="P268" i="1" s="1"/>
  <c r="S268" i="1" s="1"/>
  <c r="N264" i="1"/>
  <c r="P264" i="1" s="1"/>
  <c r="S264" i="1" s="1"/>
  <c r="N260" i="1"/>
  <c r="P260" i="1" s="1"/>
  <c r="S260" i="1" s="1"/>
  <c r="N256" i="1"/>
  <c r="P256" i="1" s="1"/>
  <c r="S256" i="1" s="1"/>
  <c r="N252" i="1"/>
  <c r="P252" i="1" s="1"/>
  <c r="S252" i="1" s="1"/>
  <c r="N248" i="1"/>
  <c r="P248" i="1" s="1"/>
  <c r="S248" i="1" s="1"/>
  <c r="N244" i="1"/>
  <c r="P244" i="1" s="1"/>
  <c r="S244" i="1" s="1"/>
  <c r="N240" i="1"/>
  <c r="P240" i="1" s="1"/>
  <c r="S240" i="1" s="1"/>
  <c r="N236" i="1"/>
  <c r="P236" i="1" s="1"/>
  <c r="S236" i="1" s="1"/>
  <c r="N7" i="1"/>
  <c r="P7" i="1" s="1"/>
  <c r="S7" i="1" s="1"/>
  <c r="N935" i="1"/>
  <c r="P935" i="1" s="1"/>
  <c r="S935" i="1" s="1"/>
  <c r="N931" i="1"/>
  <c r="P931" i="1" s="1"/>
  <c r="S931" i="1" s="1"/>
  <c r="N927" i="1"/>
  <c r="P927" i="1" s="1"/>
  <c r="S927" i="1" s="1"/>
  <c r="N923" i="1"/>
  <c r="P923" i="1" s="1"/>
  <c r="S923" i="1" s="1"/>
  <c r="N919" i="1"/>
  <c r="P919" i="1" s="1"/>
  <c r="S919" i="1" s="1"/>
  <c r="N915" i="1"/>
  <c r="P915" i="1" s="1"/>
  <c r="S915" i="1" s="1"/>
  <c r="N911" i="1"/>
  <c r="P911" i="1" s="1"/>
  <c r="S911" i="1" s="1"/>
  <c r="N907" i="1"/>
  <c r="P907" i="1" s="1"/>
  <c r="S907" i="1" s="1"/>
  <c r="N903" i="1"/>
  <c r="P903" i="1" s="1"/>
  <c r="S903" i="1" s="1"/>
  <c r="N899" i="1"/>
  <c r="P899" i="1" s="1"/>
  <c r="S899" i="1" s="1"/>
  <c r="N895" i="1"/>
  <c r="P895" i="1" s="1"/>
  <c r="S895" i="1" s="1"/>
  <c r="N891" i="1"/>
  <c r="P891" i="1" s="1"/>
  <c r="S891" i="1" s="1"/>
  <c r="N887" i="1"/>
  <c r="P887" i="1" s="1"/>
  <c r="S887" i="1" s="1"/>
  <c r="N883" i="1"/>
  <c r="P883" i="1" s="1"/>
  <c r="S883" i="1" s="1"/>
  <c r="N879" i="1"/>
  <c r="P879" i="1" s="1"/>
  <c r="S879" i="1" s="1"/>
  <c r="N875" i="1"/>
  <c r="P875" i="1" s="1"/>
  <c r="S875" i="1" s="1"/>
  <c r="N871" i="1"/>
  <c r="P871" i="1" s="1"/>
  <c r="S871" i="1" s="1"/>
  <c r="N867" i="1"/>
  <c r="P867" i="1" s="1"/>
  <c r="S867" i="1" s="1"/>
  <c r="N863" i="1"/>
  <c r="P863" i="1" s="1"/>
  <c r="S863" i="1" s="1"/>
  <c r="N859" i="1"/>
  <c r="P859" i="1" s="1"/>
  <c r="S859" i="1" s="1"/>
  <c r="N855" i="1"/>
  <c r="P855" i="1" s="1"/>
  <c r="S855" i="1" s="1"/>
  <c r="N851" i="1"/>
  <c r="P851" i="1" s="1"/>
  <c r="S851" i="1" s="1"/>
  <c r="N847" i="1"/>
  <c r="P847" i="1" s="1"/>
  <c r="S847" i="1" s="1"/>
  <c r="N843" i="1"/>
  <c r="P843" i="1" s="1"/>
  <c r="S843" i="1" s="1"/>
  <c r="N839" i="1"/>
  <c r="P839" i="1" s="1"/>
  <c r="S839" i="1" s="1"/>
  <c r="N835" i="1"/>
  <c r="P835" i="1" s="1"/>
  <c r="S835" i="1" s="1"/>
  <c r="N831" i="1"/>
  <c r="P831" i="1" s="1"/>
  <c r="S831" i="1" s="1"/>
  <c r="N827" i="1"/>
  <c r="P827" i="1" s="1"/>
  <c r="S827" i="1" s="1"/>
  <c r="N823" i="1"/>
  <c r="P823" i="1" s="1"/>
  <c r="S823" i="1" s="1"/>
  <c r="N819" i="1"/>
  <c r="P819" i="1" s="1"/>
  <c r="S819" i="1" s="1"/>
  <c r="N815" i="1"/>
  <c r="P815" i="1" s="1"/>
  <c r="S815" i="1" s="1"/>
  <c r="N811" i="1"/>
  <c r="P811" i="1" s="1"/>
  <c r="S811" i="1" s="1"/>
  <c r="N807" i="1"/>
  <c r="P807" i="1" s="1"/>
  <c r="S807" i="1" s="1"/>
  <c r="N803" i="1"/>
  <c r="P803" i="1" s="1"/>
  <c r="S803" i="1" s="1"/>
  <c r="N799" i="1"/>
  <c r="P799" i="1" s="1"/>
  <c r="S799" i="1" s="1"/>
  <c r="N795" i="1"/>
  <c r="P795" i="1" s="1"/>
  <c r="S795" i="1" s="1"/>
  <c r="N791" i="1"/>
  <c r="P791" i="1" s="1"/>
  <c r="S791" i="1" s="1"/>
  <c r="N787" i="1"/>
  <c r="P787" i="1" s="1"/>
  <c r="S787" i="1" s="1"/>
  <c r="N783" i="1"/>
  <c r="P783" i="1" s="1"/>
  <c r="S783" i="1" s="1"/>
  <c r="N779" i="1"/>
  <c r="P779" i="1" s="1"/>
  <c r="S779" i="1" s="1"/>
  <c r="N775" i="1"/>
  <c r="P775" i="1" s="1"/>
  <c r="S775" i="1" s="1"/>
  <c r="N771" i="1"/>
  <c r="P771" i="1" s="1"/>
  <c r="S771" i="1" s="1"/>
  <c r="N767" i="1"/>
  <c r="P767" i="1" s="1"/>
  <c r="S767" i="1" s="1"/>
  <c r="N763" i="1"/>
  <c r="P763" i="1" s="1"/>
  <c r="S763" i="1" s="1"/>
  <c r="N759" i="1"/>
  <c r="P759" i="1" s="1"/>
  <c r="S759" i="1" s="1"/>
  <c r="N755" i="1"/>
  <c r="P755" i="1" s="1"/>
  <c r="S755" i="1" s="1"/>
  <c r="N751" i="1"/>
  <c r="P751" i="1" s="1"/>
  <c r="S751" i="1" s="1"/>
  <c r="N747" i="1"/>
  <c r="P747" i="1" s="1"/>
  <c r="S747" i="1" s="1"/>
  <c r="N743" i="1"/>
  <c r="P743" i="1" s="1"/>
  <c r="S743" i="1" s="1"/>
  <c r="N739" i="1"/>
  <c r="P739" i="1" s="1"/>
  <c r="S739" i="1" s="1"/>
  <c r="N735" i="1"/>
  <c r="P735" i="1" s="1"/>
  <c r="S735" i="1" s="1"/>
  <c r="N731" i="1"/>
  <c r="P731" i="1" s="1"/>
  <c r="S731" i="1" s="1"/>
  <c r="N727" i="1"/>
  <c r="P727" i="1" s="1"/>
  <c r="S727" i="1" s="1"/>
  <c r="N723" i="1"/>
  <c r="P723" i="1" s="1"/>
  <c r="S723" i="1" s="1"/>
  <c r="N719" i="1"/>
  <c r="P719" i="1" s="1"/>
  <c r="S719" i="1" s="1"/>
  <c r="N715" i="1"/>
  <c r="P715" i="1" s="1"/>
  <c r="S715" i="1" s="1"/>
  <c r="N711" i="1"/>
  <c r="P711" i="1" s="1"/>
  <c r="S711" i="1" s="1"/>
  <c r="N707" i="1"/>
  <c r="P707" i="1" s="1"/>
  <c r="S707" i="1" s="1"/>
  <c r="N703" i="1"/>
  <c r="P703" i="1" s="1"/>
  <c r="S703" i="1" s="1"/>
  <c r="N699" i="1"/>
  <c r="P699" i="1" s="1"/>
  <c r="S699" i="1" s="1"/>
  <c r="N695" i="1"/>
  <c r="P695" i="1" s="1"/>
  <c r="S695" i="1" s="1"/>
  <c r="N691" i="1"/>
  <c r="P691" i="1" s="1"/>
  <c r="S691" i="1" s="1"/>
  <c r="N687" i="1"/>
  <c r="P687" i="1" s="1"/>
  <c r="S687" i="1" s="1"/>
  <c r="N683" i="1"/>
  <c r="P683" i="1" s="1"/>
  <c r="S683" i="1" s="1"/>
  <c r="N679" i="1"/>
  <c r="P679" i="1" s="1"/>
  <c r="S679" i="1" s="1"/>
  <c r="N675" i="1"/>
  <c r="P675" i="1" s="1"/>
  <c r="S675" i="1" s="1"/>
  <c r="N671" i="1"/>
  <c r="P671" i="1" s="1"/>
  <c r="S671" i="1" s="1"/>
  <c r="N667" i="1"/>
  <c r="P667" i="1" s="1"/>
  <c r="S667" i="1" s="1"/>
  <c r="N663" i="1"/>
  <c r="P663" i="1" s="1"/>
  <c r="S663" i="1" s="1"/>
  <c r="N659" i="1"/>
  <c r="P659" i="1" s="1"/>
  <c r="S659" i="1" s="1"/>
  <c r="N655" i="1"/>
  <c r="P655" i="1" s="1"/>
  <c r="S655" i="1" s="1"/>
  <c r="N651" i="1"/>
  <c r="P651" i="1" s="1"/>
  <c r="S651" i="1" s="1"/>
  <c r="N647" i="1"/>
  <c r="P647" i="1" s="1"/>
  <c r="S647" i="1" s="1"/>
  <c r="N643" i="1"/>
  <c r="P643" i="1" s="1"/>
  <c r="S643" i="1" s="1"/>
  <c r="N639" i="1"/>
  <c r="P639" i="1" s="1"/>
  <c r="S639" i="1" s="1"/>
  <c r="N635" i="1"/>
  <c r="P635" i="1" s="1"/>
  <c r="S635" i="1" s="1"/>
  <c r="N631" i="1"/>
  <c r="P631" i="1" s="1"/>
  <c r="S631" i="1" s="1"/>
  <c r="N627" i="1"/>
  <c r="P627" i="1" s="1"/>
  <c r="S627" i="1" s="1"/>
  <c r="N623" i="1"/>
  <c r="P623" i="1" s="1"/>
  <c r="S623" i="1" s="1"/>
  <c r="N619" i="1"/>
  <c r="P619" i="1" s="1"/>
  <c r="S619" i="1" s="1"/>
  <c r="N615" i="1"/>
  <c r="P615" i="1" s="1"/>
  <c r="S615" i="1" s="1"/>
  <c r="N611" i="1"/>
  <c r="P611" i="1" s="1"/>
  <c r="S611" i="1" s="1"/>
  <c r="N607" i="1"/>
  <c r="P607" i="1" s="1"/>
  <c r="S607" i="1" s="1"/>
  <c r="N603" i="1"/>
  <c r="P603" i="1" s="1"/>
  <c r="S603" i="1" s="1"/>
  <c r="N599" i="1"/>
  <c r="P599" i="1" s="1"/>
  <c r="S599" i="1" s="1"/>
  <c r="N595" i="1"/>
  <c r="P595" i="1" s="1"/>
  <c r="S595" i="1" s="1"/>
  <c r="N591" i="1"/>
  <c r="P591" i="1" s="1"/>
  <c r="S591" i="1" s="1"/>
  <c r="N587" i="1"/>
  <c r="P587" i="1" s="1"/>
  <c r="S587" i="1" s="1"/>
  <c r="N583" i="1"/>
  <c r="P583" i="1" s="1"/>
  <c r="S583" i="1" s="1"/>
  <c r="N579" i="1"/>
  <c r="P579" i="1" s="1"/>
  <c r="S579" i="1" s="1"/>
  <c r="N575" i="1"/>
  <c r="P575" i="1" s="1"/>
  <c r="S575" i="1" s="1"/>
  <c r="N571" i="1"/>
  <c r="P571" i="1" s="1"/>
  <c r="S571" i="1" s="1"/>
  <c r="N567" i="1"/>
  <c r="P567" i="1" s="1"/>
  <c r="S567" i="1" s="1"/>
  <c r="N563" i="1"/>
  <c r="P563" i="1" s="1"/>
  <c r="S563" i="1" s="1"/>
  <c r="N559" i="1"/>
  <c r="P559" i="1" s="1"/>
  <c r="S559" i="1" s="1"/>
  <c r="N555" i="1"/>
  <c r="P555" i="1" s="1"/>
  <c r="S555" i="1" s="1"/>
  <c r="N551" i="1"/>
  <c r="P551" i="1" s="1"/>
  <c r="S551" i="1" s="1"/>
  <c r="N678" i="1"/>
  <c r="P678" i="1" s="1"/>
  <c r="S678" i="1" s="1"/>
  <c r="N674" i="1"/>
  <c r="P674" i="1" s="1"/>
  <c r="S674" i="1" s="1"/>
  <c r="N670" i="1"/>
  <c r="P670" i="1" s="1"/>
  <c r="S670" i="1" s="1"/>
  <c r="N666" i="1"/>
  <c r="P666" i="1" s="1"/>
  <c r="S666" i="1" s="1"/>
  <c r="N662" i="1"/>
  <c r="P662" i="1" s="1"/>
  <c r="S662" i="1" s="1"/>
  <c r="N658" i="1"/>
  <c r="P658" i="1" s="1"/>
  <c r="S658" i="1" s="1"/>
  <c r="N654" i="1"/>
  <c r="P654" i="1" s="1"/>
  <c r="S654" i="1" s="1"/>
  <c r="N650" i="1"/>
  <c r="P650" i="1" s="1"/>
  <c r="S650" i="1" s="1"/>
  <c r="N646" i="1"/>
  <c r="P646" i="1" s="1"/>
  <c r="S646" i="1" s="1"/>
  <c r="N642" i="1"/>
  <c r="P642" i="1" s="1"/>
  <c r="S642" i="1" s="1"/>
  <c r="N638" i="1"/>
  <c r="P638" i="1" s="1"/>
  <c r="S638" i="1" s="1"/>
  <c r="N634" i="1"/>
  <c r="P634" i="1" s="1"/>
  <c r="S634" i="1" s="1"/>
  <c r="N630" i="1"/>
  <c r="P630" i="1" s="1"/>
  <c r="S630" i="1" s="1"/>
  <c r="N626" i="1"/>
  <c r="P626" i="1" s="1"/>
  <c r="S626" i="1" s="1"/>
  <c r="N622" i="1"/>
  <c r="P622" i="1" s="1"/>
  <c r="S622" i="1" s="1"/>
  <c r="N618" i="1"/>
  <c r="P618" i="1" s="1"/>
  <c r="S618" i="1" s="1"/>
  <c r="N614" i="1"/>
  <c r="P614" i="1" s="1"/>
  <c r="S614" i="1" s="1"/>
  <c r="N610" i="1"/>
  <c r="P610" i="1" s="1"/>
  <c r="S610" i="1" s="1"/>
  <c r="N606" i="1"/>
  <c r="P606" i="1" s="1"/>
  <c r="S606" i="1" s="1"/>
  <c r="N602" i="1"/>
  <c r="P602" i="1" s="1"/>
  <c r="S602" i="1" s="1"/>
  <c r="N598" i="1"/>
  <c r="P598" i="1" s="1"/>
  <c r="S598" i="1" s="1"/>
  <c r="N594" i="1"/>
  <c r="P594" i="1" s="1"/>
  <c r="S594" i="1" s="1"/>
  <c r="N590" i="1"/>
  <c r="P590" i="1" s="1"/>
  <c r="S590" i="1" s="1"/>
  <c r="N586" i="1"/>
  <c r="P586" i="1" s="1"/>
  <c r="S586" i="1" s="1"/>
  <c r="N582" i="1"/>
  <c r="P582" i="1" s="1"/>
  <c r="S582" i="1" s="1"/>
  <c r="N578" i="1"/>
  <c r="P578" i="1" s="1"/>
  <c r="S578" i="1" s="1"/>
  <c r="N574" i="1"/>
  <c r="P574" i="1" s="1"/>
  <c r="S574" i="1" s="1"/>
  <c r="N570" i="1"/>
  <c r="P570" i="1" s="1"/>
  <c r="S570" i="1" s="1"/>
  <c r="N566" i="1"/>
  <c r="P566" i="1" s="1"/>
  <c r="S566" i="1" s="1"/>
  <c r="N562" i="1"/>
  <c r="P562" i="1" s="1"/>
  <c r="S562" i="1" s="1"/>
  <c r="N558" i="1"/>
  <c r="P558" i="1" s="1"/>
  <c r="S558" i="1" s="1"/>
  <c r="N554" i="1"/>
  <c r="P554" i="1" s="1"/>
  <c r="S554" i="1" s="1"/>
  <c r="N550" i="1"/>
  <c r="P550" i="1" s="1"/>
  <c r="S550" i="1" s="1"/>
  <c r="N547" i="1"/>
  <c r="P547" i="1" s="1"/>
  <c r="S547" i="1" s="1"/>
  <c r="N543" i="1"/>
  <c r="P543" i="1" s="1"/>
  <c r="S543" i="1" s="1"/>
  <c r="N539" i="1"/>
  <c r="P539" i="1" s="1"/>
  <c r="S539" i="1" s="1"/>
  <c r="N535" i="1"/>
  <c r="P535" i="1" s="1"/>
  <c r="S535" i="1" s="1"/>
  <c r="N531" i="1"/>
  <c r="P531" i="1" s="1"/>
  <c r="S531" i="1" s="1"/>
  <c r="N527" i="1"/>
  <c r="P527" i="1" s="1"/>
  <c r="S527" i="1" s="1"/>
  <c r="N523" i="1"/>
  <c r="P523" i="1" s="1"/>
  <c r="S523" i="1" s="1"/>
  <c r="N519" i="1"/>
  <c r="P519" i="1" s="1"/>
  <c r="S519" i="1" s="1"/>
  <c r="N515" i="1"/>
  <c r="P515" i="1" s="1"/>
  <c r="S515" i="1" s="1"/>
  <c r="N511" i="1"/>
  <c r="P511" i="1" s="1"/>
  <c r="S511" i="1" s="1"/>
  <c r="N507" i="1"/>
  <c r="P507" i="1" s="1"/>
  <c r="S507" i="1" s="1"/>
  <c r="N503" i="1"/>
  <c r="P503" i="1" s="1"/>
  <c r="S503" i="1" s="1"/>
  <c r="N499" i="1"/>
  <c r="P499" i="1" s="1"/>
  <c r="S499" i="1" s="1"/>
  <c r="N495" i="1"/>
  <c r="P495" i="1" s="1"/>
  <c r="S495" i="1" s="1"/>
  <c r="N491" i="1"/>
  <c r="P491" i="1" s="1"/>
  <c r="S491" i="1" s="1"/>
  <c r="N487" i="1"/>
  <c r="P487" i="1" s="1"/>
  <c r="S487" i="1" s="1"/>
  <c r="N483" i="1"/>
  <c r="P483" i="1" s="1"/>
  <c r="S483" i="1" s="1"/>
  <c r="N479" i="1"/>
  <c r="P479" i="1" s="1"/>
  <c r="S479" i="1" s="1"/>
  <c r="N475" i="1"/>
  <c r="P475" i="1" s="1"/>
  <c r="S475" i="1" s="1"/>
  <c r="N471" i="1"/>
  <c r="P471" i="1" s="1"/>
  <c r="S471" i="1" s="1"/>
  <c r="N467" i="1"/>
  <c r="P467" i="1" s="1"/>
  <c r="S467" i="1" s="1"/>
  <c r="N463" i="1"/>
  <c r="P463" i="1" s="1"/>
  <c r="S463" i="1" s="1"/>
  <c r="N459" i="1"/>
  <c r="P459" i="1" s="1"/>
  <c r="S459" i="1" s="1"/>
  <c r="N455" i="1"/>
  <c r="P455" i="1" s="1"/>
  <c r="S455" i="1" s="1"/>
  <c r="N451" i="1"/>
  <c r="P451" i="1" s="1"/>
  <c r="S451" i="1" s="1"/>
  <c r="N447" i="1"/>
  <c r="P447" i="1" s="1"/>
  <c r="S447" i="1" s="1"/>
  <c r="N443" i="1"/>
  <c r="P443" i="1" s="1"/>
  <c r="S443" i="1" s="1"/>
  <c r="N439" i="1"/>
  <c r="P439" i="1" s="1"/>
  <c r="S439" i="1" s="1"/>
  <c r="N435" i="1"/>
  <c r="P435" i="1" s="1"/>
  <c r="S435" i="1" s="1"/>
  <c r="N431" i="1"/>
  <c r="P431" i="1" s="1"/>
  <c r="S431" i="1" s="1"/>
  <c r="N427" i="1"/>
  <c r="P427" i="1" s="1"/>
  <c r="S427" i="1" s="1"/>
  <c r="N423" i="1"/>
  <c r="P423" i="1" s="1"/>
  <c r="S423" i="1" s="1"/>
  <c r="N419" i="1"/>
  <c r="P419" i="1" s="1"/>
  <c r="S419" i="1" s="1"/>
  <c r="N415" i="1"/>
  <c r="P415" i="1" s="1"/>
  <c r="S415" i="1" s="1"/>
  <c r="N411" i="1"/>
  <c r="P411" i="1" s="1"/>
  <c r="S411" i="1" s="1"/>
  <c r="N407" i="1"/>
  <c r="P407" i="1" s="1"/>
  <c r="S407" i="1" s="1"/>
  <c r="N403" i="1"/>
  <c r="P403" i="1" s="1"/>
  <c r="S403" i="1" s="1"/>
  <c r="N399" i="1"/>
  <c r="P399" i="1" s="1"/>
  <c r="S399" i="1" s="1"/>
  <c r="N395" i="1"/>
  <c r="P395" i="1" s="1"/>
  <c r="S395" i="1" s="1"/>
  <c r="N391" i="1"/>
  <c r="P391" i="1" s="1"/>
  <c r="S391" i="1" s="1"/>
  <c r="N387" i="1"/>
  <c r="P387" i="1" s="1"/>
  <c r="S387" i="1" s="1"/>
  <c r="N383" i="1"/>
  <c r="P383" i="1" s="1"/>
  <c r="S383" i="1" s="1"/>
  <c r="N379" i="1"/>
  <c r="P379" i="1" s="1"/>
  <c r="S379" i="1" s="1"/>
  <c r="N375" i="1"/>
  <c r="P375" i="1" s="1"/>
  <c r="S375" i="1" s="1"/>
  <c r="N371" i="1"/>
  <c r="P371" i="1" s="1"/>
  <c r="S371" i="1" s="1"/>
  <c r="N367" i="1"/>
  <c r="P367" i="1" s="1"/>
  <c r="S367" i="1" s="1"/>
  <c r="N363" i="1"/>
  <c r="P363" i="1" s="1"/>
  <c r="S363" i="1" s="1"/>
  <c r="N359" i="1"/>
  <c r="P359" i="1" s="1"/>
  <c r="S359" i="1" s="1"/>
  <c r="N355" i="1"/>
  <c r="P355" i="1" s="1"/>
  <c r="S355" i="1" s="1"/>
  <c r="N351" i="1"/>
  <c r="P351" i="1" s="1"/>
  <c r="S351" i="1" s="1"/>
  <c r="N347" i="1"/>
  <c r="P347" i="1" s="1"/>
  <c r="S347" i="1" s="1"/>
  <c r="N343" i="1"/>
  <c r="P343" i="1" s="1"/>
  <c r="S343" i="1" s="1"/>
  <c r="N339" i="1"/>
  <c r="P339" i="1" s="1"/>
  <c r="S339" i="1" s="1"/>
  <c r="N335" i="1"/>
  <c r="P335" i="1" s="1"/>
  <c r="S335" i="1" s="1"/>
  <c r="N331" i="1"/>
  <c r="P331" i="1" s="1"/>
  <c r="S331" i="1" s="1"/>
  <c r="N327" i="1"/>
  <c r="P327" i="1" s="1"/>
  <c r="S327" i="1" s="1"/>
  <c r="N323" i="1"/>
  <c r="P323" i="1" s="1"/>
  <c r="S323" i="1" s="1"/>
  <c r="N319" i="1"/>
  <c r="P319" i="1" s="1"/>
  <c r="S319" i="1" s="1"/>
  <c r="N315" i="1"/>
  <c r="P315" i="1" s="1"/>
  <c r="S315" i="1" s="1"/>
  <c r="N311" i="1"/>
  <c r="P311" i="1" s="1"/>
  <c r="S311" i="1" s="1"/>
  <c r="N307" i="1"/>
  <c r="P307" i="1" s="1"/>
  <c r="S307" i="1" s="1"/>
  <c r="N303" i="1"/>
  <c r="P303" i="1" s="1"/>
  <c r="S303" i="1" s="1"/>
  <c r="N299" i="1"/>
  <c r="P299" i="1" s="1"/>
  <c r="S299" i="1" s="1"/>
  <c r="N295" i="1"/>
  <c r="P295" i="1" s="1"/>
  <c r="S295" i="1" s="1"/>
  <c r="N291" i="1"/>
  <c r="P291" i="1" s="1"/>
  <c r="S291" i="1" s="1"/>
  <c r="N287" i="1"/>
  <c r="P287" i="1" s="1"/>
  <c r="S287" i="1" s="1"/>
  <c r="N283" i="1"/>
  <c r="P283" i="1" s="1"/>
  <c r="S283" i="1" s="1"/>
  <c r="N279" i="1"/>
  <c r="P279" i="1" s="1"/>
  <c r="S279" i="1" s="1"/>
  <c r="N275" i="1"/>
  <c r="P275" i="1" s="1"/>
  <c r="S275" i="1" s="1"/>
  <c r="N271" i="1"/>
  <c r="P271" i="1" s="1"/>
  <c r="S271" i="1" s="1"/>
  <c r="N267" i="1"/>
  <c r="P267" i="1" s="1"/>
  <c r="S267" i="1" s="1"/>
  <c r="N263" i="1"/>
  <c r="P263" i="1" s="1"/>
  <c r="S263" i="1" s="1"/>
  <c r="N259" i="1"/>
  <c r="P259" i="1" s="1"/>
  <c r="S259" i="1" s="1"/>
  <c r="N255" i="1"/>
  <c r="P255" i="1" s="1"/>
  <c r="S255" i="1" s="1"/>
  <c r="N251" i="1"/>
  <c r="P251" i="1" s="1"/>
  <c r="S251" i="1" s="1"/>
  <c r="N247" i="1"/>
  <c r="P247" i="1" s="1"/>
  <c r="S247" i="1" s="1"/>
  <c r="N243" i="1"/>
  <c r="P243" i="1" s="1"/>
  <c r="S243" i="1" s="1"/>
  <c r="N239" i="1"/>
  <c r="P239" i="1" s="1"/>
  <c r="S239" i="1" s="1"/>
  <c r="N235" i="1"/>
  <c r="P235" i="1" s="1"/>
  <c r="S235" i="1" s="1"/>
  <c r="N546" i="1"/>
  <c r="P546" i="1" s="1"/>
  <c r="S546" i="1" s="1"/>
  <c r="N542" i="1"/>
  <c r="P542" i="1" s="1"/>
  <c r="S542" i="1" s="1"/>
  <c r="N538" i="1"/>
  <c r="P538" i="1" s="1"/>
  <c r="S538" i="1" s="1"/>
  <c r="N534" i="1"/>
  <c r="P534" i="1" s="1"/>
  <c r="S534" i="1" s="1"/>
  <c r="N530" i="1"/>
  <c r="P530" i="1" s="1"/>
  <c r="S530" i="1" s="1"/>
  <c r="N526" i="1"/>
  <c r="P526" i="1" s="1"/>
  <c r="S526" i="1" s="1"/>
  <c r="N522" i="1"/>
  <c r="P522" i="1" s="1"/>
  <c r="S522" i="1" s="1"/>
  <c r="N518" i="1"/>
  <c r="P518" i="1" s="1"/>
  <c r="S518" i="1" s="1"/>
  <c r="N514" i="1"/>
  <c r="P514" i="1" s="1"/>
  <c r="S514" i="1" s="1"/>
  <c r="N510" i="1"/>
  <c r="P510" i="1" s="1"/>
  <c r="S510" i="1" s="1"/>
  <c r="N506" i="1"/>
  <c r="P506" i="1" s="1"/>
  <c r="S506" i="1" s="1"/>
  <c r="N502" i="1"/>
  <c r="P502" i="1" s="1"/>
  <c r="S502" i="1" s="1"/>
  <c r="N498" i="1"/>
  <c r="P498" i="1" s="1"/>
  <c r="S498" i="1" s="1"/>
  <c r="N494" i="1"/>
  <c r="P494" i="1" s="1"/>
  <c r="S494" i="1" s="1"/>
  <c r="N490" i="1"/>
  <c r="P490" i="1" s="1"/>
  <c r="S490" i="1" s="1"/>
  <c r="N486" i="1"/>
  <c r="P486" i="1" s="1"/>
  <c r="S486" i="1" s="1"/>
  <c r="N482" i="1"/>
  <c r="P482" i="1" s="1"/>
  <c r="S482" i="1" s="1"/>
  <c r="N478" i="1"/>
  <c r="P478" i="1" s="1"/>
  <c r="S478" i="1" s="1"/>
  <c r="N474" i="1"/>
  <c r="P474" i="1" s="1"/>
  <c r="S474" i="1" s="1"/>
  <c r="N470" i="1"/>
  <c r="P470" i="1" s="1"/>
  <c r="S470" i="1" s="1"/>
  <c r="N466" i="1"/>
  <c r="P466" i="1" s="1"/>
  <c r="S466" i="1" s="1"/>
  <c r="N462" i="1"/>
  <c r="P462" i="1" s="1"/>
  <c r="S462" i="1" s="1"/>
  <c r="N458" i="1"/>
  <c r="P458" i="1" s="1"/>
  <c r="S458" i="1" s="1"/>
  <c r="N454" i="1"/>
  <c r="P454" i="1" s="1"/>
  <c r="S454" i="1" s="1"/>
  <c r="N450" i="1"/>
  <c r="P450" i="1" s="1"/>
  <c r="S450" i="1" s="1"/>
  <c r="N446" i="1"/>
  <c r="P446" i="1" s="1"/>
  <c r="S446" i="1" s="1"/>
  <c r="N442" i="1"/>
  <c r="P442" i="1" s="1"/>
  <c r="S442" i="1" s="1"/>
  <c r="N438" i="1"/>
  <c r="P438" i="1" s="1"/>
  <c r="S438" i="1" s="1"/>
  <c r="N434" i="1"/>
  <c r="P434" i="1" s="1"/>
  <c r="S434" i="1" s="1"/>
  <c r="N430" i="1"/>
  <c r="P430" i="1" s="1"/>
  <c r="S430" i="1" s="1"/>
  <c r="N426" i="1"/>
  <c r="P426" i="1" s="1"/>
  <c r="S426" i="1" s="1"/>
  <c r="N422" i="1"/>
  <c r="P422" i="1" s="1"/>
  <c r="S422" i="1" s="1"/>
  <c r="N418" i="1"/>
  <c r="P418" i="1" s="1"/>
  <c r="S418" i="1" s="1"/>
  <c r="N414" i="1"/>
  <c r="P414" i="1" s="1"/>
  <c r="S414" i="1" s="1"/>
  <c r="N410" i="1"/>
  <c r="P410" i="1" s="1"/>
  <c r="S410" i="1" s="1"/>
  <c r="N406" i="1"/>
  <c r="P406" i="1" s="1"/>
  <c r="S406" i="1" s="1"/>
  <c r="N402" i="1"/>
  <c r="P402" i="1" s="1"/>
  <c r="S402" i="1" s="1"/>
  <c r="N398" i="1"/>
  <c r="P398" i="1" s="1"/>
  <c r="S398" i="1" s="1"/>
  <c r="N394" i="1"/>
  <c r="P394" i="1" s="1"/>
  <c r="S394" i="1" s="1"/>
  <c r="N390" i="1"/>
  <c r="P390" i="1" s="1"/>
  <c r="S390" i="1" s="1"/>
  <c r="N386" i="1"/>
  <c r="P386" i="1" s="1"/>
  <c r="S386" i="1" s="1"/>
  <c r="N382" i="1"/>
  <c r="P382" i="1" s="1"/>
  <c r="S382" i="1" s="1"/>
  <c r="N378" i="1"/>
  <c r="P378" i="1" s="1"/>
  <c r="S378" i="1" s="1"/>
  <c r="N374" i="1"/>
  <c r="P374" i="1" s="1"/>
  <c r="S374" i="1" s="1"/>
  <c r="N370" i="1"/>
  <c r="P370" i="1" s="1"/>
  <c r="S370" i="1" s="1"/>
  <c r="N366" i="1"/>
  <c r="P366" i="1" s="1"/>
  <c r="S366" i="1" s="1"/>
  <c r="N362" i="1"/>
  <c r="P362" i="1" s="1"/>
  <c r="S362" i="1" s="1"/>
  <c r="N358" i="1"/>
  <c r="P358" i="1" s="1"/>
  <c r="S358" i="1" s="1"/>
  <c r="N354" i="1"/>
  <c r="P354" i="1" s="1"/>
  <c r="S354" i="1" s="1"/>
  <c r="N350" i="1"/>
  <c r="P350" i="1" s="1"/>
  <c r="S350" i="1" s="1"/>
  <c r="N346" i="1"/>
  <c r="P346" i="1" s="1"/>
  <c r="S346" i="1" s="1"/>
  <c r="N342" i="1"/>
  <c r="P342" i="1" s="1"/>
  <c r="S342" i="1" s="1"/>
  <c r="N338" i="1"/>
  <c r="P338" i="1" s="1"/>
  <c r="S338" i="1" s="1"/>
  <c r="N334" i="1"/>
  <c r="P334" i="1" s="1"/>
  <c r="S334" i="1" s="1"/>
  <c r="N330" i="1"/>
  <c r="P330" i="1" s="1"/>
  <c r="S330" i="1" s="1"/>
  <c r="N326" i="1"/>
  <c r="P326" i="1" s="1"/>
  <c r="S326" i="1" s="1"/>
  <c r="N322" i="1"/>
  <c r="P322" i="1" s="1"/>
  <c r="S322" i="1" s="1"/>
  <c r="N318" i="1"/>
  <c r="P318" i="1" s="1"/>
  <c r="S318" i="1" s="1"/>
  <c r="N314" i="1"/>
  <c r="P314" i="1" s="1"/>
  <c r="S314" i="1" s="1"/>
  <c r="N310" i="1"/>
  <c r="P310" i="1" s="1"/>
  <c r="S310" i="1" s="1"/>
  <c r="N306" i="1"/>
  <c r="P306" i="1" s="1"/>
  <c r="S306" i="1" s="1"/>
  <c r="N302" i="1"/>
  <c r="P302" i="1" s="1"/>
  <c r="S302" i="1" s="1"/>
  <c r="N298" i="1"/>
  <c r="P298" i="1" s="1"/>
  <c r="S298" i="1" s="1"/>
  <c r="N294" i="1"/>
  <c r="P294" i="1" s="1"/>
  <c r="S294" i="1" s="1"/>
  <c r="N290" i="1"/>
  <c r="P290" i="1" s="1"/>
  <c r="S290" i="1" s="1"/>
  <c r="N286" i="1"/>
  <c r="P286" i="1" s="1"/>
  <c r="S286" i="1" s="1"/>
  <c r="N282" i="1"/>
  <c r="P282" i="1" s="1"/>
  <c r="S282" i="1" s="1"/>
  <c r="N278" i="1"/>
  <c r="P278" i="1" s="1"/>
  <c r="S278" i="1" s="1"/>
  <c r="N274" i="1"/>
  <c r="P274" i="1" s="1"/>
  <c r="S274" i="1" s="1"/>
  <c r="N270" i="1"/>
  <c r="P270" i="1" s="1"/>
  <c r="S270" i="1" s="1"/>
  <c r="N266" i="1"/>
  <c r="P266" i="1" s="1"/>
  <c r="S266" i="1" s="1"/>
  <c r="N262" i="1"/>
  <c r="P262" i="1" s="1"/>
  <c r="S262" i="1" s="1"/>
  <c r="N258" i="1"/>
  <c r="P258" i="1" s="1"/>
  <c r="S258" i="1" s="1"/>
  <c r="N254" i="1"/>
  <c r="P254" i="1" s="1"/>
  <c r="S254" i="1" s="1"/>
  <c r="N250" i="1"/>
  <c r="P250" i="1" s="1"/>
  <c r="S250" i="1" s="1"/>
  <c r="N246" i="1"/>
  <c r="P246" i="1" s="1"/>
  <c r="S246" i="1" s="1"/>
  <c r="N242" i="1"/>
  <c r="P242" i="1" s="1"/>
  <c r="S242" i="1" s="1"/>
  <c r="N238" i="1"/>
  <c r="P238" i="1" s="1"/>
  <c r="S238" i="1" s="1"/>
  <c r="N234" i="1"/>
  <c r="P234" i="1" s="1"/>
  <c r="S234" i="1" s="1"/>
  <c r="N230" i="1"/>
  <c r="P230" i="1" s="1"/>
  <c r="S230" i="1" s="1"/>
  <c r="N226" i="1"/>
  <c r="P226" i="1" s="1"/>
  <c r="S226" i="1" s="1"/>
  <c r="N545" i="1"/>
  <c r="P545" i="1" s="1"/>
  <c r="S545" i="1" s="1"/>
  <c r="N541" i="1"/>
  <c r="P541" i="1" s="1"/>
  <c r="S541" i="1" s="1"/>
  <c r="N537" i="1"/>
  <c r="P537" i="1" s="1"/>
  <c r="S537" i="1" s="1"/>
  <c r="N533" i="1"/>
  <c r="P533" i="1" s="1"/>
  <c r="S533" i="1" s="1"/>
  <c r="N529" i="1"/>
  <c r="P529" i="1" s="1"/>
  <c r="S529" i="1" s="1"/>
  <c r="N525" i="1"/>
  <c r="P525" i="1" s="1"/>
  <c r="S525" i="1" s="1"/>
  <c r="N521" i="1"/>
  <c r="P521" i="1" s="1"/>
  <c r="S521" i="1" s="1"/>
  <c r="N517" i="1"/>
  <c r="P517" i="1" s="1"/>
  <c r="S517" i="1" s="1"/>
  <c r="N513" i="1"/>
  <c r="P513" i="1" s="1"/>
  <c r="S513" i="1" s="1"/>
  <c r="N509" i="1"/>
  <c r="P509" i="1" s="1"/>
  <c r="S509" i="1" s="1"/>
  <c r="N505" i="1"/>
  <c r="P505" i="1" s="1"/>
  <c r="S505" i="1" s="1"/>
  <c r="N501" i="1"/>
  <c r="P501" i="1" s="1"/>
  <c r="S501" i="1" s="1"/>
  <c r="N497" i="1"/>
  <c r="P497" i="1" s="1"/>
  <c r="S497" i="1" s="1"/>
  <c r="N493" i="1"/>
  <c r="P493" i="1" s="1"/>
  <c r="S493" i="1" s="1"/>
  <c r="N489" i="1"/>
  <c r="P489" i="1" s="1"/>
  <c r="S489" i="1" s="1"/>
  <c r="N485" i="1"/>
  <c r="P485" i="1" s="1"/>
  <c r="S485" i="1" s="1"/>
  <c r="N481" i="1"/>
  <c r="P481" i="1" s="1"/>
  <c r="S481" i="1" s="1"/>
  <c r="N477" i="1"/>
  <c r="P477" i="1" s="1"/>
  <c r="S477" i="1" s="1"/>
  <c r="N473" i="1"/>
  <c r="P473" i="1" s="1"/>
  <c r="S473" i="1" s="1"/>
  <c r="N469" i="1"/>
  <c r="P469" i="1" s="1"/>
  <c r="S469" i="1" s="1"/>
  <c r="N465" i="1"/>
  <c r="P465" i="1" s="1"/>
  <c r="S465" i="1" s="1"/>
  <c r="N461" i="1"/>
  <c r="P461" i="1" s="1"/>
  <c r="S461" i="1" s="1"/>
  <c r="N457" i="1"/>
  <c r="P457" i="1" s="1"/>
  <c r="S457" i="1" s="1"/>
  <c r="N453" i="1"/>
  <c r="P453" i="1" s="1"/>
  <c r="S453" i="1" s="1"/>
  <c r="N449" i="1"/>
  <c r="P449" i="1" s="1"/>
  <c r="S449" i="1" s="1"/>
  <c r="N445" i="1"/>
  <c r="P445" i="1" s="1"/>
  <c r="S445" i="1" s="1"/>
  <c r="N441" i="1"/>
  <c r="P441" i="1" s="1"/>
  <c r="S441" i="1" s="1"/>
  <c r="N437" i="1"/>
  <c r="P437" i="1" s="1"/>
  <c r="S437" i="1" s="1"/>
  <c r="N433" i="1"/>
  <c r="P433" i="1" s="1"/>
  <c r="S433" i="1" s="1"/>
  <c r="N429" i="1"/>
  <c r="P429" i="1" s="1"/>
  <c r="S429" i="1" s="1"/>
  <c r="N425" i="1"/>
  <c r="P425" i="1" s="1"/>
  <c r="S425" i="1" s="1"/>
  <c r="N421" i="1"/>
  <c r="P421" i="1" s="1"/>
  <c r="S421" i="1" s="1"/>
  <c r="N417" i="1"/>
  <c r="P417" i="1" s="1"/>
  <c r="S417" i="1" s="1"/>
  <c r="N413" i="1"/>
  <c r="P413" i="1" s="1"/>
  <c r="S413" i="1" s="1"/>
  <c r="N409" i="1"/>
  <c r="P409" i="1" s="1"/>
  <c r="S409" i="1" s="1"/>
  <c r="N405" i="1"/>
  <c r="P405" i="1" s="1"/>
  <c r="S405" i="1" s="1"/>
  <c r="N401" i="1"/>
  <c r="P401" i="1" s="1"/>
  <c r="S401" i="1" s="1"/>
  <c r="N397" i="1"/>
  <c r="P397" i="1" s="1"/>
  <c r="S397" i="1" s="1"/>
  <c r="N393" i="1"/>
  <c r="P393" i="1" s="1"/>
  <c r="S393" i="1" s="1"/>
  <c r="N389" i="1"/>
  <c r="P389" i="1" s="1"/>
  <c r="S389" i="1" s="1"/>
  <c r="N385" i="1"/>
  <c r="P385" i="1" s="1"/>
  <c r="S385" i="1" s="1"/>
  <c r="N381" i="1"/>
  <c r="P381" i="1" s="1"/>
  <c r="S381" i="1" s="1"/>
  <c r="N377" i="1"/>
  <c r="P377" i="1" s="1"/>
  <c r="S377" i="1" s="1"/>
  <c r="N373" i="1"/>
  <c r="P373" i="1" s="1"/>
  <c r="S373" i="1" s="1"/>
  <c r="N369" i="1"/>
  <c r="P369" i="1" s="1"/>
  <c r="S369" i="1" s="1"/>
  <c r="N365" i="1"/>
  <c r="P365" i="1" s="1"/>
  <c r="S365" i="1" s="1"/>
  <c r="N361" i="1"/>
  <c r="P361" i="1" s="1"/>
  <c r="S361" i="1" s="1"/>
  <c r="N357" i="1"/>
  <c r="P357" i="1" s="1"/>
  <c r="S357" i="1" s="1"/>
  <c r="N353" i="1"/>
  <c r="P353" i="1" s="1"/>
  <c r="S353" i="1" s="1"/>
  <c r="N349" i="1"/>
  <c r="P349" i="1" s="1"/>
  <c r="S349" i="1" s="1"/>
  <c r="N345" i="1"/>
  <c r="P345" i="1" s="1"/>
  <c r="S345" i="1" s="1"/>
  <c r="N341" i="1"/>
  <c r="P341" i="1" s="1"/>
  <c r="S341" i="1" s="1"/>
  <c r="N337" i="1"/>
  <c r="P337" i="1" s="1"/>
  <c r="S337" i="1" s="1"/>
  <c r="N333" i="1"/>
  <c r="P333" i="1" s="1"/>
  <c r="S333" i="1" s="1"/>
  <c r="N329" i="1"/>
  <c r="P329" i="1" s="1"/>
  <c r="S329" i="1" s="1"/>
  <c r="N325" i="1"/>
  <c r="P325" i="1" s="1"/>
  <c r="S325" i="1" s="1"/>
  <c r="N321" i="1"/>
  <c r="P321" i="1" s="1"/>
  <c r="S321" i="1" s="1"/>
  <c r="N317" i="1"/>
  <c r="P317" i="1" s="1"/>
  <c r="S317" i="1" s="1"/>
  <c r="N313" i="1"/>
  <c r="P313" i="1" s="1"/>
  <c r="S313" i="1" s="1"/>
  <c r="N309" i="1"/>
  <c r="P309" i="1" s="1"/>
  <c r="S309" i="1" s="1"/>
  <c r="N305" i="1"/>
  <c r="P305" i="1" s="1"/>
  <c r="S305" i="1" s="1"/>
  <c r="N301" i="1"/>
  <c r="P301" i="1" s="1"/>
  <c r="S301" i="1" s="1"/>
  <c r="N297" i="1"/>
  <c r="P297" i="1" s="1"/>
  <c r="S297" i="1" s="1"/>
  <c r="N293" i="1"/>
  <c r="P293" i="1" s="1"/>
  <c r="S293" i="1" s="1"/>
  <c r="N289" i="1"/>
  <c r="P289" i="1" s="1"/>
  <c r="S289" i="1" s="1"/>
  <c r="N285" i="1"/>
  <c r="P285" i="1" s="1"/>
  <c r="S285" i="1" s="1"/>
  <c r="N281" i="1"/>
  <c r="P281" i="1" s="1"/>
  <c r="S281" i="1" s="1"/>
  <c r="N277" i="1"/>
  <c r="P277" i="1" s="1"/>
  <c r="S277" i="1" s="1"/>
  <c r="N273" i="1"/>
  <c r="P273" i="1" s="1"/>
  <c r="S273" i="1" s="1"/>
  <c r="N269" i="1"/>
  <c r="P269" i="1" s="1"/>
  <c r="S269" i="1" s="1"/>
  <c r="N265" i="1"/>
  <c r="P265" i="1" s="1"/>
  <c r="S265" i="1" s="1"/>
  <c r="N261" i="1"/>
  <c r="P261" i="1" s="1"/>
  <c r="S261" i="1" s="1"/>
  <c r="N257" i="1"/>
  <c r="P257" i="1" s="1"/>
  <c r="S257" i="1" s="1"/>
  <c r="N253" i="1"/>
  <c r="P253" i="1" s="1"/>
  <c r="S253" i="1" s="1"/>
  <c r="N249" i="1"/>
  <c r="P249" i="1" s="1"/>
  <c r="S249" i="1" s="1"/>
  <c r="N245" i="1"/>
  <c r="P245" i="1" s="1"/>
  <c r="S245" i="1" s="1"/>
  <c r="N241" i="1"/>
  <c r="P241" i="1" s="1"/>
  <c r="S241" i="1" s="1"/>
  <c r="N237" i="1"/>
  <c r="P237" i="1" s="1"/>
  <c r="S237" i="1" s="1"/>
  <c r="N233" i="1"/>
  <c r="P233" i="1" s="1"/>
  <c r="S233" i="1" s="1"/>
  <c r="N229" i="1"/>
  <c r="P229" i="1" s="1"/>
  <c r="S229" i="1" s="1"/>
  <c r="N225" i="1"/>
  <c r="P225" i="1" s="1"/>
  <c r="S225" i="1" s="1"/>
  <c r="N221" i="1"/>
  <c r="P221" i="1" s="1"/>
  <c r="S221" i="1" s="1"/>
  <c r="N217" i="1"/>
  <c r="P217" i="1" s="1"/>
  <c r="S217" i="1" s="1"/>
  <c r="N213" i="1"/>
  <c r="P213" i="1" s="1"/>
  <c r="S213" i="1" s="1"/>
  <c r="N209" i="1"/>
  <c r="P209" i="1" s="1"/>
  <c r="S209" i="1" s="1"/>
  <c r="N205" i="1"/>
  <c r="P205" i="1" s="1"/>
  <c r="S205" i="1" s="1"/>
  <c r="N201" i="1"/>
  <c r="P201" i="1" s="1"/>
  <c r="S201" i="1" s="1"/>
  <c r="N197" i="1"/>
  <c r="P197" i="1" s="1"/>
  <c r="S197" i="1" s="1"/>
  <c r="N193" i="1"/>
  <c r="P193" i="1" s="1"/>
  <c r="S193" i="1" s="1"/>
  <c r="N189" i="1"/>
  <c r="P189" i="1" s="1"/>
  <c r="S189" i="1" s="1"/>
  <c r="N185" i="1"/>
  <c r="P185" i="1" s="1"/>
  <c r="S185" i="1" s="1"/>
  <c r="N181" i="1"/>
  <c r="P181" i="1" s="1"/>
  <c r="S181" i="1" s="1"/>
  <c r="N177" i="1"/>
  <c r="P177" i="1" s="1"/>
  <c r="S177" i="1" s="1"/>
  <c r="N173" i="1"/>
  <c r="P173" i="1" s="1"/>
  <c r="S173" i="1" s="1"/>
  <c r="N169" i="1"/>
  <c r="P169" i="1" s="1"/>
  <c r="S169" i="1" s="1"/>
  <c r="N165" i="1"/>
  <c r="P165" i="1" s="1"/>
  <c r="S165" i="1" s="1"/>
  <c r="N161" i="1"/>
  <c r="P161" i="1" s="1"/>
  <c r="S161" i="1" s="1"/>
  <c r="N157" i="1"/>
  <c r="P157" i="1" s="1"/>
  <c r="S157" i="1" s="1"/>
  <c r="N153" i="1"/>
  <c r="P153" i="1" s="1"/>
  <c r="S153" i="1" s="1"/>
  <c r="N149" i="1"/>
  <c r="P149" i="1" s="1"/>
  <c r="S149" i="1" s="1"/>
  <c r="N145" i="1"/>
  <c r="P145" i="1" s="1"/>
  <c r="S145" i="1" s="1"/>
  <c r="N141" i="1"/>
  <c r="P141" i="1" s="1"/>
  <c r="S141" i="1" s="1"/>
  <c r="N137" i="1"/>
  <c r="P137" i="1" s="1"/>
  <c r="S137" i="1" s="1"/>
  <c r="N133" i="1"/>
  <c r="P133" i="1" s="1"/>
  <c r="S133" i="1" s="1"/>
  <c r="N129" i="1"/>
  <c r="P129" i="1" s="1"/>
  <c r="S129" i="1" s="1"/>
  <c r="N125" i="1"/>
  <c r="P125" i="1" s="1"/>
  <c r="S125" i="1" s="1"/>
  <c r="N121" i="1"/>
  <c r="P121" i="1" s="1"/>
  <c r="S121" i="1" s="1"/>
  <c r="N117" i="1"/>
  <c r="P117" i="1" s="1"/>
  <c r="S117" i="1" s="1"/>
  <c r="N113" i="1"/>
  <c r="P113" i="1" s="1"/>
  <c r="S113" i="1" s="1"/>
  <c r="N109" i="1"/>
  <c r="P109" i="1" s="1"/>
  <c r="S109" i="1" s="1"/>
  <c r="N105" i="1"/>
  <c r="P105" i="1" s="1"/>
  <c r="S105" i="1" s="1"/>
  <c r="N101" i="1"/>
  <c r="P101" i="1" s="1"/>
  <c r="S101" i="1" s="1"/>
  <c r="N97" i="1"/>
  <c r="P97" i="1" s="1"/>
  <c r="S97" i="1" s="1"/>
  <c r="N93" i="1"/>
  <c r="P93" i="1" s="1"/>
  <c r="S93" i="1" s="1"/>
  <c r="N89" i="1"/>
  <c r="P89" i="1" s="1"/>
  <c r="S89" i="1" s="1"/>
  <c r="N85" i="1"/>
  <c r="P85" i="1" s="1"/>
  <c r="S85" i="1" s="1"/>
  <c r="N81" i="1"/>
  <c r="P81" i="1" s="1"/>
  <c r="S81" i="1" s="1"/>
  <c r="N77" i="1"/>
  <c r="P77" i="1" s="1"/>
  <c r="S77" i="1" s="1"/>
  <c r="N73" i="1"/>
  <c r="P73" i="1" s="1"/>
  <c r="S73" i="1" s="1"/>
  <c r="N69" i="1"/>
  <c r="P69" i="1" s="1"/>
  <c r="S69" i="1" s="1"/>
  <c r="N65" i="1"/>
  <c r="P65" i="1" s="1"/>
  <c r="S65" i="1" s="1"/>
  <c r="N61" i="1"/>
  <c r="P61" i="1" s="1"/>
  <c r="S61" i="1" s="1"/>
  <c r="N57" i="1"/>
  <c r="P57" i="1" s="1"/>
  <c r="S57" i="1" s="1"/>
  <c r="N53" i="1"/>
  <c r="P53" i="1" s="1"/>
  <c r="S53" i="1" s="1"/>
  <c r="N49" i="1"/>
  <c r="P49" i="1" s="1"/>
  <c r="S49" i="1" s="1"/>
  <c r="N45" i="1"/>
  <c r="P45" i="1" s="1"/>
  <c r="S45" i="1" s="1"/>
  <c r="N41" i="1"/>
  <c r="P41" i="1" s="1"/>
  <c r="S41" i="1" s="1"/>
  <c r="N37" i="1"/>
  <c r="P37" i="1" s="1"/>
  <c r="S37" i="1" s="1"/>
  <c r="N33" i="1"/>
  <c r="P33" i="1" s="1"/>
  <c r="S33" i="1" s="1"/>
  <c r="N29" i="1"/>
  <c r="P29" i="1" s="1"/>
  <c r="S29" i="1" s="1"/>
  <c r="N25" i="1"/>
  <c r="P25" i="1" s="1"/>
  <c r="S25" i="1" s="1"/>
  <c r="N21" i="1"/>
  <c r="P21" i="1" s="1"/>
  <c r="S21" i="1" s="1"/>
  <c r="N17" i="1"/>
  <c r="P17" i="1" s="1"/>
  <c r="S17" i="1" s="1"/>
  <c r="N13" i="1"/>
  <c r="P13" i="1" s="1"/>
  <c r="S13" i="1" s="1"/>
  <c r="N9" i="1"/>
  <c r="P9" i="1" s="1"/>
  <c r="S9" i="1" s="1"/>
  <c r="N232" i="1"/>
  <c r="P232" i="1" s="1"/>
  <c r="S232" i="1" s="1"/>
  <c r="N228" i="1"/>
  <c r="P228" i="1" s="1"/>
  <c r="S228" i="1" s="1"/>
  <c r="N224" i="1"/>
  <c r="P224" i="1" s="1"/>
  <c r="S224" i="1" s="1"/>
  <c r="N220" i="1"/>
  <c r="P220" i="1" s="1"/>
  <c r="S220" i="1" s="1"/>
  <c r="N216" i="1"/>
  <c r="P216" i="1" s="1"/>
  <c r="S216" i="1" s="1"/>
  <c r="N212" i="1"/>
  <c r="P212" i="1" s="1"/>
  <c r="S212" i="1" s="1"/>
  <c r="N208" i="1"/>
  <c r="P208" i="1" s="1"/>
  <c r="S208" i="1" s="1"/>
  <c r="N204" i="1"/>
  <c r="P204" i="1" s="1"/>
  <c r="S204" i="1" s="1"/>
  <c r="N200" i="1"/>
  <c r="P200" i="1" s="1"/>
  <c r="S200" i="1" s="1"/>
  <c r="N196" i="1"/>
  <c r="P196" i="1" s="1"/>
  <c r="S196" i="1" s="1"/>
  <c r="N192" i="1"/>
  <c r="P192" i="1" s="1"/>
  <c r="S192" i="1" s="1"/>
  <c r="N188" i="1"/>
  <c r="P188" i="1" s="1"/>
  <c r="S188" i="1" s="1"/>
  <c r="N184" i="1"/>
  <c r="P184" i="1" s="1"/>
  <c r="S184" i="1" s="1"/>
  <c r="N180" i="1"/>
  <c r="P180" i="1" s="1"/>
  <c r="S180" i="1" s="1"/>
  <c r="N176" i="1"/>
  <c r="P176" i="1" s="1"/>
  <c r="S176" i="1" s="1"/>
  <c r="N172" i="1"/>
  <c r="P172" i="1" s="1"/>
  <c r="S172" i="1" s="1"/>
  <c r="N168" i="1"/>
  <c r="P168" i="1" s="1"/>
  <c r="S168" i="1" s="1"/>
  <c r="N164" i="1"/>
  <c r="P164" i="1" s="1"/>
  <c r="S164" i="1" s="1"/>
  <c r="N160" i="1"/>
  <c r="P160" i="1" s="1"/>
  <c r="S160" i="1" s="1"/>
  <c r="N156" i="1"/>
  <c r="P156" i="1" s="1"/>
  <c r="S156" i="1" s="1"/>
  <c r="N152" i="1"/>
  <c r="P152" i="1" s="1"/>
  <c r="S152" i="1" s="1"/>
  <c r="N148" i="1"/>
  <c r="P148" i="1" s="1"/>
  <c r="S148" i="1" s="1"/>
  <c r="N144" i="1"/>
  <c r="P144" i="1" s="1"/>
  <c r="S144" i="1" s="1"/>
  <c r="N140" i="1"/>
  <c r="P140" i="1" s="1"/>
  <c r="S140" i="1" s="1"/>
  <c r="N136" i="1"/>
  <c r="P136" i="1" s="1"/>
  <c r="S136" i="1" s="1"/>
  <c r="N132" i="1"/>
  <c r="P132" i="1" s="1"/>
  <c r="S132" i="1" s="1"/>
  <c r="N128" i="1"/>
  <c r="P128" i="1" s="1"/>
  <c r="S128" i="1" s="1"/>
  <c r="N124" i="1"/>
  <c r="P124" i="1" s="1"/>
  <c r="S124" i="1" s="1"/>
  <c r="N120" i="1"/>
  <c r="P120" i="1" s="1"/>
  <c r="S120" i="1" s="1"/>
  <c r="N116" i="1"/>
  <c r="P116" i="1" s="1"/>
  <c r="S116" i="1" s="1"/>
  <c r="N112" i="1"/>
  <c r="P112" i="1" s="1"/>
  <c r="S112" i="1" s="1"/>
  <c r="N108" i="1"/>
  <c r="P108" i="1" s="1"/>
  <c r="S108" i="1" s="1"/>
  <c r="N104" i="1"/>
  <c r="P104" i="1" s="1"/>
  <c r="S104" i="1" s="1"/>
  <c r="N100" i="1"/>
  <c r="P100" i="1" s="1"/>
  <c r="S100" i="1" s="1"/>
  <c r="N96" i="1"/>
  <c r="P96" i="1" s="1"/>
  <c r="S96" i="1" s="1"/>
  <c r="N92" i="1"/>
  <c r="P92" i="1" s="1"/>
  <c r="S92" i="1" s="1"/>
  <c r="N88" i="1"/>
  <c r="P88" i="1" s="1"/>
  <c r="S88" i="1" s="1"/>
  <c r="N84" i="1"/>
  <c r="P84" i="1" s="1"/>
  <c r="S84" i="1" s="1"/>
  <c r="N80" i="1"/>
  <c r="P80" i="1" s="1"/>
  <c r="S80" i="1" s="1"/>
  <c r="N76" i="1"/>
  <c r="P76" i="1" s="1"/>
  <c r="S76" i="1" s="1"/>
  <c r="N72" i="1"/>
  <c r="P72" i="1" s="1"/>
  <c r="S72" i="1" s="1"/>
  <c r="N68" i="1"/>
  <c r="P68" i="1" s="1"/>
  <c r="S68" i="1" s="1"/>
  <c r="N64" i="1"/>
  <c r="P64" i="1" s="1"/>
  <c r="S64" i="1" s="1"/>
  <c r="N60" i="1"/>
  <c r="P60" i="1" s="1"/>
  <c r="S60" i="1" s="1"/>
  <c r="N56" i="1"/>
  <c r="P56" i="1" s="1"/>
  <c r="S56" i="1" s="1"/>
  <c r="N52" i="1"/>
  <c r="P52" i="1" s="1"/>
  <c r="S52" i="1" s="1"/>
  <c r="N48" i="1"/>
  <c r="P48" i="1" s="1"/>
  <c r="S48" i="1" s="1"/>
  <c r="N44" i="1"/>
  <c r="P44" i="1" s="1"/>
  <c r="S44" i="1" s="1"/>
  <c r="N40" i="1"/>
  <c r="P40" i="1" s="1"/>
  <c r="S40" i="1" s="1"/>
  <c r="N36" i="1"/>
  <c r="P36" i="1" s="1"/>
  <c r="S36" i="1" s="1"/>
  <c r="N32" i="1"/>
  <c r="P32" i="1" s="1"/>
  <c r="S32" i="1" s="1"/>
  <c r="N28" i="1"/>
  <c r="P28" i="1" s="1"/>
  <c r="S28" i="1" s="1"/>
  <c r="N24" i="1"/>
  <c r="P24" i="1" s="1"/>
  <c r="S24" i="1" s="1"/>
  <c r="N20" i="1"/>
  <c r="P20" i="1" s="1"/>
  <c r="S20" i="1" s="1"/>
  <c r="N16" i="1"/>
  <c r="P16" i="1" s="1"/>
  <c r="S16" i="1" s="1"/>
  <c r="N12" i="1"/>
  <c r="P12" i="1" s="1"/>
  <c r="S12" i="1" s="1"/>
  <c r="N8" i="1"/>
  <c r="P8" i="1" s="1"/>
  <c r="S8" i="1" s="1"/>
  <c r="N231" i="1"/>
  <c r="P231" i="1" s="1"/>
  <c r="S231" i="1" s="1"/>
  <c r="N227" i="1"/>
  <c r="P227" i="1" s="1"/>
  <c r="S227" i="1" s="1"/>
  <c r="N223" i="1"/>
  <c r="P223" i="1" s="1"/>
  <c r="S223" i="1" s="1"/>
  <c r="N219" i="1"/>
  <c r="P219" i="1" s="1"/>
  <c r="S219" i="1" s="1"/>
  <c r="N215" i="1"/>
  <c r="P215" i="1" s="1"/>
  <c r="S215" i="1" s="1"/>
  <c r="N211" i="1"/>
  <c r="P211" i="1" s="1"/>
  <c r="S211" i="1" s="1"/>
  <c r="N207" i="1"/>
  <c r="P207" i="1" s="1"/>
  <c r="S207" i="1" s="1"/>
  <c r="N203" i="1"/>
  <c r="P203" i="1" s="1"/>
  <c r="S203" i="1" s="1"/>
  <c r="N199" i="1"/>
  <c r="P199" i="1" s="1"/>
  <c r="S199" i="1" s="1"/>
  <c r="N195" i="1"/>
  <c r="P195" i="1" s="1"/>
  <c r="S195" i="1" s="1"/>
  <c r="N191" i="1"/>
  <c r="P191" i="1" s="1"/>
  <c r="S191" i="1" s="1"/>
  <c r="N187" i="1"/>
  <c r="P187" i="1" s="1"/>
  <c r="S187" i="1" s="1"/>
  <c r="N183" i="1"/>
  <c r="P183" i="1" s="1"/>
  <c r="S183" i="1" s="1"/>
  <c r="N179" i="1"/>
  <c r="P179" i="1" s="1"/>
  <c r="S179" i="1" s="1"/>
  <c r="N175" i="1"/>
  <c r="P175" i="1" s="1"/>
  <c r="S175" i="1" s="1"/>
  <c r="N171" i="1"/>
  <c r="P171" i="1" s="1"/>
  <c r="S171" i="1" s="1"/>
  <c r="N167" i="1"/>
  <c r="P167" i="1" s="1"/>
  <c r="S167" i="1" s="1"/>
  <c r="N163" i="1"/>
  <c r="P163" i="1" s="1"/>
  <c r="S163" i="1" s="1"/>
  <c r="N159" i="1"/>
  <c r="P159" i="1" s="1"/>
  <c r="S159" i="1" s="1"/>
  <c r="N155" i="1"/>
  <c r="P155" i="1" s="1"/>
  <c r="S155" i="1" s="1"/>
  <c r="N151" i="1"/>
  <c r="P151" i="1" s="1"/>
  <c r="S151" i="1" s="1"/>
  <c r="N147" i="1"/>
  <c r="P147" i="1" s="1"/>
  <c r="S147" i="1" s="1"/>
  <c r="N143" i="1"/>
  <c r="P143" i="1" s="1"/>
  <c r="S143" i="1" s="1"/>
  <c r="N139" i="1"/>
  <c r="P139" i="1" s="1"/>
  <c r="S139" i="1" s="1"/>
  <c r="N135" i="1"/>
  <c r="P135" i="1" s="1"/>
  <c r="S135" i="1" s="1"/>
  <c r="N131" i="1"/>
  <c r="P131" i="1" s="1"/>
  <c r="S131" i="1" s="1"/>
  <c r="N127" i="1"/>
  <c r="P127" i="1" s="1"/>
  <c r="S127" i="1" s="1"/>
  <c r="N123" i="1"/>
  <c r="P123" i="1" s="1"/>
  <c r="S123" i="1" s="1"/>
  <c r="N119" i="1"/>
  <c r="P119" i="1" s="1"/>
  <c r="S119" i="1" s="1"/>
  <c r="N115" i="1"/>
  <c r="P115" i="1" s="1"/>
  <c r="S115" i="1" s="1"/>
  <c r="N111" i="1"/>
  <c r="P111" i="1" s="1"/>
  <c r="S111" i="1" s="1"/>
  <c r="N107" i="1"/>
  <c r="P107" i="1" s="1"/>
  <c r="S107" i="1" s="1"/>
  <c r="N103" i="1"/>
  <c r="P103" i="1" s="1"/>
  <c r="S103" i="1" s="1"/>
  <c r="N99" i="1"/>
  <c r="P99" i="1" s="1"/>
  <c r="S99" i="1" s="1"/>
  <c r="N95" i="1"/>
  <c r="P95" i="1" s="1"/>
  <c r="S95" i="1" s="1"/>
  <c r="N91" i="1"/>
  <c r="P91" i="1" s="1"/>
  <c r="S91" i="1" s="1"/>
  <c r="N87" i="1"/>
  <c r="P87" i="1" s="1"/>
  <c r="S87" i="1" s="1"/>
  <c r="N83" i="1"/>
  <c r="P83" i="1" s="1"/>
  <c r="S83" i="1" s="1"/>
  <c r="N79" i="1"/>
  <c r="P79" i="1" s="1"/>
  <c r="S79" i="1" s="1"/>
  <c r="N75" i="1"/>
  <c r="P75" i="1" s="1"/>
  <c r="S75" i="1" s="1"/>
  <c r="N71" i="1"/>
  <c r="P71" i="1" s="1"/>
  <c r="S71" i="1" s="1"/>
  <c r="N67" i="1"/>
  <c r="P67" i="1" s="1"/>
  <c r="S67" i="1" s="1"/>
  <c r="N63" i="1"/>
  <c r="P63" i="1" s="1"/>
  <c r="S63" i="1" s="1"/>
  <c r="N59" i="1"/>
  <c r="P59" i="1" s="1"/>
  <c r="S59" i="1" s="1"/>
  <c r="N55" i="1"/>
  <c r="P55" i="1" s="1"/>
  <c r="S55" i="1" s="1"/>
  <c r="N51" i="1"/>
  <c r="P51" i="1" s="1"/>
  <c r="S51" i="1" s="1"/>
  <c r="N47" i="1"/>
  <c r="P47" i="1" s="1"/>
  <c r="S47" i="1" s="1"/>
  <c r="N43" i="1"/>
  <c r="P43" i="1" s="1"/>
  <c r="S43" i="1" s="1"/>
  <c r="N39" i="1"/>
  <c r="P39" i="1" s="1"/>
  <c r="S39" i="1" s="1"/>
  <c r="N35" i="1"/>
  <c r="P35" i="1" s="1"/>
  <c r="S35" i="1" s="1"/>
  <c r="N31" i="1"/>
  <c r="P31" i="1" s="1"/>
  <c r="S31" i="1" s="1"/>
  <c r="N27" i="1"/>
  <c r="P27" i="1" s="1"/>
  <c r="S27" i="1" s="1"/>
  <c r="N23" i="1"/>
  <c r="P23" i="1" s="1"/>
  <c r="S23" i="1" s="1"/>
  <c r="N19" i="1"/>
  <c r="P19" i="1" s="1"/>
  <c r="S19" i="1" s="1"/>
  <c r="N15" i="1"/>
  <c r="P15" i="1" s="1"/>
  <c r="S15" i="1" s="1"/>
  <c r="N11" i="1"/>
  <c r="P11" i="1" s="1"/>
  <c r="S11" i="1" s="1"/>
  <c r="N222" i="1"/>
  <c r="P222" i="1" s="1"/>
  <c r="S222" i="1" s="1"/>
  <c r="N218" i="1"/>
  <c r="P218" i="1" s="1"/>
  <c r="S218" i="1" s="1"/>
  <c r="N214" i="1"/>
  <c r="P214" i="1" s="1"/>
  <c r="S214" i="1" s="1"/>
  <c r="N210" i="1"/>
  <c r="P210" i="1" s="1"/>
  <c r="S210" i="1" s="1"/>
  <c r="N206" i="1"/>
  <c r="P206" i="1" s="1"/>
  <c r="S206" i="1" s="1"/>
  <c r="N202" i="1"/>
  <c r="P202" i="1" s="1"/>
  <c r="S202" i="1" s="1"/>
  <c r="N198" i="1"/>
  <c r="P198" i="1" s="1"/>
  <c r="S198" i="1" s="1"/>
  <c r="N194" i="1"/>
  <c r="P194" i="1" s="1"/>
  <c r="S194" i="1" s="1"/>
  <c r="N190" i="1"/>
  <c r="P190" i="1" s="1"/>
  <c r="S190" i="1" s="1"/>
  <c r="N186" i="1"/>
  <c r="P186" i="1" s="1"/>
  <c r="S186" i="1" s="1"/>
  <c r="N182" i="1"/>
  <c r="P182" i="1" s="1"/>
  <c r="S182" i="1" s="1"/>
  <c r="N178" i="1"/>
  <c r="P178" i="1" s="1"/>
  <c r="S178" i="1" s="1"/>
  <c r="N174" i="1"/>
  <c r="P174" i="1" s="1"/>
  <c r="S174" i="1" s="1"/>
  <c r="N170" i="1"/>
  <c r="P170" i="1" s="1"/>
  <c r="S170" i="1" s="1"/>
  <c r="N166" i="1"/>
  <c r="P166" i="1" s="1"/>
  <c r="S166" i="1" s="1"/>
  <c r="N162" i="1"/>
  <c r="P162" i="1" s="1"/>
  <c r="S162" i="1" s="1"/>
  <c r="N158" i="1"/>
  <c r="P158" i="1" s="1"/>
  <c r="S158" i="1" s="1"/>
  <c r="N154" i="1"/>
  <c r="P154" i="1" s="1"/>
  <c r="S154" i="1" s="1"/>
  <c r="N150" i="1"/>
  <c r="P150" i="1" s="1"/>
  <c r="S150" i="1" s="1"/>
  <c r="N146" i="1"/>
  <c r="P146" i="1" s="1"/>
  <c r="S146" i="1" s="1"/>
  <c r="N142" i="1"/>
  <c r="P142" i="1" s="1"/>
  <c r="S142" i="1" s="1"/>
  <c r="N138" i="1"/>
  <c r="P138" i="1" s="1"/>
  <c r="S138" i="1" s="1"/>
  <c r="N134" i="1"/>
  <c r="P134" i="1" s="1"/>
  <c r="S134" i="1" s="1"/>
  <c r="N130" i="1"/>
  <c r="P130" i="1" s="1"/>
  <c r="S130" i="1" s="1"/>
  <c r="N126" i="1"/>
  <c r="P126" i="1" s="1"/>
  <c r="S126" i="1" s="1"/>
  <c r="N122" i="1"/>
  <c r="P122" i="1" s="1"/>
  <c r="S122" i="1" s="1"/>
  <c r="N118" i="1"/>
  <c r="P118" i="1" s="1"/>
  <c r="S118" i="1" s="1"/>
  <c r="N114" i="1"/>
  <c r="P114" i="1" s="1"/>
  <c r="S114" i="1" s="1"/>
  <c r="N110" i="1"/>
  <c r="P110" i="1" s="1"/>
  <c r="S110" i="1" s="1"/>
  <c r="N106" i="1"/>
  <c r="P106" i="1" s="1"/>
  <c r="S106" i="1" s="1"/>
  <c r="N102" i="1"/>
  <c r="P102" i="1" s="1"/>
  <c r="S102" i="1" s="1"/>
  <c r="N98" i="1"/>
  <c r="P98" i="1" s="1"/>
  <c r="S98" i="1" s="1"/>
  <c r="N94" i="1"/>
  <c r="P94" i="1" s="1"/>
  <c r="S94" i="1" s="1"/>
  <c r="N90" i="1"/>
  <c r="P90" i="1" s="1"/>
  <c r="S90" i="1" s="1"/>
  <c r="N86" i="1"/>
  <c r="P86" i="1" s="1"/>
  <c r="S86" i="1" s="1"/>
  <c r="N82" i="1"/>
  <c r="P82" i="1" s="1"/>
  <c r="S82" i="1" s="1"/>
  <c r="N78" i="1"/>
  <c r="P78" i="1" s="1"/>
  <c r="S78" i="1" s="1"/>
  <c r="N74" i="1"/>
  <c r="P74" i="1" s="1"/>
  <c r="S74" i="1" s="1"/>
  <c r="N70" i="1"/>
  <c r="P70" i="1" s="1"/>
  <c r="S70" i="1" s="1"/>
  <c r="N66" i="1"/>
  <c r="P66" i="1" s="1"/>
  <c r="S66" i="1" s="1"/>
  <c r="N62" i="1"/>
  <c r="P62" i="1" s="1"/>
  <c r="S62" i="1" s="1"/>
  <c r="N58" i="1"/>
  <c r="P58" i="1" s="1"/>
  <c r="S58" i="1" s="1"/>
  <c r="N54" i="1"/>
  <c r="P54" i="1" s="1"/>
  <c r="S54" i="1" s="1"/>
  <c r="N50" i="1"/>
  <c r="P50" i="1" s="1"/>
  <c r="S50" i="1" s="1"/>
  <c r="N46" i="1"/>
  <c r="P46" i="1" s="1"/>
  <c r="S46" i="1" s="1"/>
  <c r="N42" i="1"/>
  <c r="P42" i="1" s="1"/>
  <c r="S42" i="1" s="1"/>
  <c r="N38" i="1"/>
  <c r="P38" i="1" s="1"/>
  <c r="S38" i="1" s="1"/>
  <c r="N34" i="1"/>
  <c r="P34" i="1" s="1"/>
  <c r="S34" i="1" s="1"/>
  <c r="N30" i="1"/>
  <c r="P30" i="1" s="1"/>
  <c r="S30" i="1" s="1"/>
  <c r="N26" i="1"/>
  <c r="P26" i="1" s="1"/>
  <c r="S26" i="1" s="1"/>
  <c r="N22" i="1"/>
  <c r="P22" i="1" s="1"/>
  <c r="S22" i="1" s="1"/>
  <c r="N18" i="1"/>
  <c r="P18" i="1" s="1"/>
  <c r="S18" i="1" s="1"/>
  <c r="N14" i="1"/>
  <c r="P14" i="1" s="1"/>
  <c r="S14" i="1" s="1"/>
  <c r="N10" i="1"/>
  <c r="P10" i="1" s="1"/>
  <c r="S10" i="1" s="1"/>
  <c r="C8" i="24"/>
  <c r="E4" i="24"/>
  <c r="I4" i="24" s="1"/>
  <c r="E6" i="24"/>
  <c r="I6" i="24" s="1"/>
  <c r="K7" i="24"/>
  <c r="K1484" i="1"/>
  <c r="K5" i="24"/>
  <c r="K596" i="1"/>
  <c r="E7" i="24"/>
  <c r="I7" i="24" s="1"/>
  <c r="E5" i="24"/>
  <c r="D5" i="24"/>
  <c r="F5" i="24" s="1"/>
  <c r="I596" i="1"/>
  <c r="K6" i="24"/>
  <c r="K1030" i="1"/>
  <c r="J6" i="24"/>
  <c r="K1029" i="1"/>
  <c r="J4" i="24"/>
  <c r="J5" i="24"/>
  <c r="D4" i="24"/>
  <c r="J7" i="24"/>
  <c r="D6" i="24"/>
  <c r="F6" i="24" s="1"/>
  <c r="D7" i="24"/>
  <c r="I5" i="24"/>
  <c r="T70" i="1" l="1"/>
  <c r="T78" i="1"/>
  <c r="T86" i="1"/>
  <c r="T94" i="1"/>
  <c r="T102" i="1"/>
  <c r="T110" i="1"/>
  <c r="T118" i="1"/>
  <c r="T126" i="1"/>
  <c r="T134" i="1"/>
  <c r="T142" i="1"/>
  <c r="T150" i="1"/>
  <c r="T158" i="1"/>
  <c r="T166" i="1"/>
  <c r="T174" i="1"/>
  <c r="T182" i="1"/>
  <c r="T190" i="1"/>
  <c r="T198" i="1"/>
  <c r="T206" i="1"/>
  <c r="T214" i="1"/>
  <c r="T222" i="1"/>
  <c r="T230" i="1"/>
  <c r="T238" i="1"/>
  <c r="T246" i="1"/>
  <c r="T254" i="1"/>
  <c r="T262" i="1"/>
  <c r="T270" i="1"/>
  <c r="T278" i="1"/>
  <c r="T286" i="1"/>
  <c r="T294" i="1"/>
  <c r="T302" i="1"/>
  <c r="T310" i="1"/>
  <c r="T318" i="1"/>
  <c r="T326" i="1"/>
  <c r="T334" i="1"/>
  <c r="T342" i="1"/>
  <c r="T350" i="1"/>
  <c r="T358" i="1"/>
  <c r="T366" i="1"/>
  <c r="T374" i="1"/>
  <c r="T382" i="1"/>
  <c r="T390" i="1"/>
  <c r="T398" i="1"/>
  <c r="T406" i="1"/>
  <c r="T414" i="1"/>
  <c r="T71" i="1"/>
  <c r="T79" i="1"/>
  <c r="T87" i="1"/>
  <c r="T95" i="1"/>
  <c r="T103" i="1"/>
  <c r="T111" i="1"/>
  <c r="T119" i="1"/>
  <c r="T127" i="1"/>
  <c r="T135" i="1"/>
  <c r="T143" i="1"/>
  <c r="T151" i="1"/>
  <c r="T159" i="1"/>
  <c r="T167" i="1"/>
  <c r="T175" i="1"/>
  <c r="T183" i="1"/>
  <c r="T191" i="1"/>
  <c r="T199" i="1"/>
  <c r="T207" i="1"/>
  <c r="T215" i="1"/>
  <c r="T223" i="1"/>
  <c r="T231" i="1"/>
  <c r="T239" i="1"/>
  <c r="T247" i="1"/>
  <c r="T255" i="1"/>
  <c r="T263" i="1"/>
  <c r="T271" i="1"/>
  <c r="T279" i="1"/>
  <c r="T287" i="1"/>
  <c r="T295" i="1"/>
  <c r="T303" i="1"/>
  <c r="T311" i="1"/>
  <c r="T319" i="1"/>
  <c r="T327" i="1"/>
  <c r="T335" i="1"/>
  <c r="T343" i="1"/>
  <c r="T351" i="1"/>
  <c r="T359" i="1"/>
  <c r="T367" i="1"/>
  <c r="T375" i="1"/>
  <c r="T383" i="1"/>
  <c r="T391" i="1"/>
  <c r="T399" i="1"/>
  <c r="T407" i="1"/>
  <c r="T73" i="1"/>
  <c r="T81" i="1"/>
  <c r="T89" i="1"/>
  <c r="T97" i="1"/>
  <c r="T105" i="1"/>
  <c r="T113" i="1"/>
  <c r="T121" i="1"/>
  <c r="T129" i="1"/>
  <c r="T137" i="1"/>
  <c r="T145" i="1"/>
  <c r="T153" i="1"/>
  <c r="T161" i="1"/>
  <c r="T169" i="1"/>
  <c r="T177" i="1"/>
  <c r="T185" i="1"/>
  <c r="T193" i="1"/>
  <c r="T201" i="1"/>
  <c r="T209" i="1"/>
  <c r="T217" i="1"/>
  <c r="T225" i="1"/>
  <c r="T233" i="1"/>
  <c r="T241" i="1"/>
  <c r="T249" i="1"/>
  <c r="T257" i="1"/>
  <c r="T265" i="1"/>
  <c r="T273" i="1"/>
  <c r="T281" i="1"/>
  <c r="T289" i="1"/>
  <c r="T297" i="1"/>
  <c r="T305" i="1"/>
  <c r="T313" i="1"/>
  <c r="T321" i="1"/>
  <c r="T329" i="1"/>
  <c r="T337" i="1"/>
  <c r="T345" i="1"/>
  <c r="T353" i="1"/>
  <c r="T361" i="1"/>
  <c r="T369" i="1"/>
  <c r="T377" i="1"/>
  <c r="T385" i="1"/>
  <c r="T393" i="1"/>
  <c r="T401" i="1"/>
  <c r="T409" i="1"/>
  <c r="T417" i="1"/>
  <c r="T425" i="1"/>
  <c r="T74" i="1"/>
  <c r="T85" i="1"/>
  <c r="T99" i="1"/>
  <c r="T112" i="1"/>
  <c r="T124" i="1"/>
  <c r="T138" i="1"/>
  <c r="T149" i="1"/>
  <c r="T163" i="1"/>
  <c r="T176" i="1"/>
  <c r="T188" i="1"/>
  <c r="T202" i="1"/>
  <c r="T213" i="1"/>
  <c r="T227" i="1"/>
  <c r="T240" i="1"/>
  <c r="T252" i="1"/>
  <c r="T266" i="1"/>
  <c r="T277" i="1"/>
  <c r="T291" i="1"/>
  <c r="T304" i="1"/>
  <c r="T316" i="1"/>
  <c r="T330" i="1"/>
  <c r="T341" i="1"/>
  <c r="T355" i="1"/>
  <c r="T368" i="1"/>
  <c r="T380" i="1"/>
  <c r="T394" i="1"/>
  <c r="T405" i="1"/>
  <c r="T418" i="1"/>
  <c r="T427" i="1"/>
  <c r="T435" i="1"/>
  <c r="T443" i="1"/>
  <c r="T451" i="1"/>
  <c r="T459" i="1"/>
  <c r="T467" i="1"/>
  <c r="T475" i="1"/>
  <c r="T483" i="1"/>
  <c r="T491" i="1"/>
  <c r="T499" i="1"/>
  <c r="T507" i="1"/>
  <c r="T515" i="1"/>
  <c r="T523" i="1"/>
  <c r="T531" i="1"/>
  <c r="T539" i="1"/>
  <c r="T75" i="1"/>
  <c r="T88" i="1"/>
  <c r="T100" i="1"/>
  <c r="T114" i="1"/>
  <c r="T125" i="1"/>
  <c r="T139" i="1"/>
  <c r="T152" i="1"/>
  <c r="T164" i="1"/>
  <c r="T178" i="1"/>
  <c r="T189" i="1"/>
  <c r="T203" i="1"/>
  <c r="T216" i="1"/>
  <c r="T228" i="1"/>
  <c r="T242" i="1"/>
  <c r="T253" i="1"/>
  <c r="T267" i="1"/>
  <c r="T280" i="1"/>
  <c r="T292" i="1"/>
  <c r="T76" i="1"/>
  <c r="T90" i="1"/>
  <c r="T101" i="1"/>
  <c r="T115" i="1"/>
  <c r="T128" i="1"/>
  <c r="T140" i="1"/>
  <c r="T154" i="1"/>
  <c r="T165" i="1"/>
  <c r="T179" i="1"/>
  <c r="T192" i="1"/>
  <c r="T204" i="1"/>
  <c r="T218" i="1"/>
  <c r="T229" i="1"/>
  <c r="T243" i="1"/>
  <c r="T256" i="1"/>
  <c r="T268" i="1"/>
  <c r="T282" i="1"/>
  <c r="T293" i="1"/>
  <c r="T307" i="1"/>
  <c r="T320" i="1"/>
  <c r="T332" i="1"/>
  <c r="T77" i="1"/>
  <c r="T91" i="1"/>
  <c r="T104" i="1"/>
  <c r="T116" i="1"/>
  <c r="T130" i="1"/>
  <c r="T141" i="1"/>
  <c r="T155" i="1"/>
  <c r="T168" i="1"/>
  <c r="T180" i="1"/>
  <c r="T194" i="1"/>
  <c r="T205" i="1"/>
  <c r="T219" i="1"/>
  <c r="T232" i="1"/>
  <c r="T244" i="1"/>
  <c r="T258" i="1"/>
  <c r="T269" i="1"/>
  <c r="T283" i="1"/>
  <c r="T296" i="1"/>
  <c r="T308" i="1"/>
  <c r="T322" i="1"/>
  <c r="T333" i="1"/>
  <c r="T347" i="1"/>
  <c r="T360" i="1"/>
  <c r="T372" i="1"/>
  <c r="T386" i="1"/>
  <c r="T397" i="1"/>
  <c r="T411" i="1"/>
  <c r="T421" i="1"/>
  <c r="T430" i="1"/>
  <c r="T438" i="1"/>
  <c r="T446" i="1"/>
  <c r="T454" i="1"/>
  <c r="T462" i="1"/>
  <c r="T470" i="1"/>
  <c r="T478" i="1"/>
  <c r="T486" i="1"/>
  <c r="T494" i="1"/>
  <c r="T502" i="1"/>
  <c r="T510" i="1"/>
  <c r="T518" i="1"/>
  <c r="T526" i="1"/>
  <c r="T534" i="1"/>
  <c r="T542" i="1"/>
  <c r="T550" i="1"/>
  <c r="T558" i="1"/>
  <c r="T566" i="1"/>
  <c r="T7" i="1"/>
  <c r="T15" i="1"/>
  <c r="T23" i="1"/>
  <c r="T31" i="1"/>
  <c r="T39" i="1"/>
  <c r="T47" i="1"/>
  <c r="T55" i="1"/>
  <c r="T63" i="1"/>
  <c r="T80" i="1"/>
  <c r="T92" i="1"/>
  <c r="T106" i="1"/>
  <c r="T117" i="1"/>
  <c r="T131" i="1"/>
  <c r="T144" i="1"/>
  <c r="T156" i="1"/>
  <c r="T170" i="1"/>
  <c r="T181" i="1"/>
  <c r="T195" i="1"/>
  <c r="T208" i="1"/>
  <c r="T220" i="1"/>
  <c r="T234" i="1"/>
  <c r="T245" i="1"/>
  <c r="T259" i="1"/>
  <c r="T272" i="1"/>
  <c r="T284" i="1"/>
  <c r="T298" i="1"/>
  <c r="T309" i="1"/>
  <c r="T323" i="1"/>
  <c r="T336" i="1"/>
  <c r="T348" i="1"/>
  <c r="T362" i="1"/>
  <c r="T373" i="1"/>
  <c r="T387" i="1"/>
  <c r="T400" i="1"/>
  <c r="T412" i="1"/>
  <c r="T422" i="1"/>
  <c r="T431" i="1"/>
  <c r="T439" i="1"/>
  <c r="T447" i="1"/>
  <c r="T455" i="1"/>
  <c r="T463" i="1"/>
  <c r="T471" i="1"/>
  <c r="T479" i="1"/>
  <c r="T487" i="1"/>
  <c r="T495" i="1"/>
  <c r="T503" i="1"/>
  <c r="T511" i="1"/>
  <c r="T519" i="1"/>
  <c r="T527" i="1"/>
  <c r="T535" i="1"/>
  <c r="T543" i="1"/>
  <c r="T551" i="1"/>
  <c r="T559" i="1"/>
  <c r="T567" i="1"/>
  <c r="T8" i="1"/>
  <c r="T16" i="1"/>
  <c r="T24" i="1"/>
  <c r="T32" i="1"/>
  <c r="T40" i="1"/>
  <c r="T48" i="1"/>
  <c r="T56" i="1"/>
  <c r="T64" i="1"/>
  <c r="T82" i="1"/>
  <c r="T93" i="1"/>
  <c r="T107" i="1"/>
  <c r="T120" i="1"/>
  <c r="T132" i="1"/>
  <c r="T146" i="1"/>
  <c r="T157" i="1"/>
  <c r="T171" i="1"/>
  <c r="T184" i="1"/>
  <c r="T196" i="1"/>
  <c r="T210" i="1"/>
  <c r="T221" i="1"/>
  <c r="T235" i="1"/>
  <c r="T248" i="1"/>
  <c r="T260" i="1"/>
  <c r="T274" i="1"/>
  <c r="T285" i="1"/>
  <c r="T299" i="1"/>
  <c r="T312" i="1"/>
  <c r="T324" i="1"/>
  <c r="T338" i="1"/>
  <c r="T349" i="1"/>
  <c r="T363" i="1"/>
  <c r="T376" i="1"/>
  <c r="T388" i="1"/>
  <c r="T402" i="1"/>
  <c r="T413" i="1"/>
  <c r="T423" i="1"/>
  <c r="T432" i="1"/>
  <c r="T440" i="1"/>
  <c r="T448" i="1"/>
  <c r="T456" i="1"/>
  <c r="T464" i="1"/>
  <c r="T472" i="1"/>
  <c r="T480" i="1"/>
  <c r="T488" i="1"/>
  <c r="T496" i="1"/>
  <c r="T504" i="1"/>
  <c r="T512" i="1"/>
  <c r="T520" i="1"/>
  <c r="T528" i="1"/>
  <c r="T83" i="1"/>
  <c r="T96" i="1"/>
  <c r="T108" i="1"/>
  <c r="T122" i="1"/>
  <c r="T133" i="1"/>
  <c r="T147" i="1"/>
  <c r="T160" i="1"/>
  <c r="T172" i="1"/>
  <c r="T186" i="1"/>
  <c r="T197" i="1"/>
  <c r="T211" i="1"/>
  <c r="T224" i="1"/>
  <c r="T236" i="1"/>
  <c r="T250" i="1"/>
  <c r="T261" i="1"/>
  <c r="T275" i="1"/>
  <c r="T288" i="1"/>
  <c r="T300" i="1"/>
  <c r="T314" i="1"/>
  <c r="T325" i="1"/>
  <c r="T339" i="1"/>
  <c r="T352" i="1"/>
  <c r="T364" i="1"/>
  <c r="T378" i="1"/>
  <c r="T389" i="1"/>
  <c r="T403" i="1"/>
  <c r="T415" i="1"/>
  <c r="T424" i="1"/>
  <c r="T433" i="1"/>
  <c r="T441" i="1"/>
  <c r="T449" i="1"/>
  <c r="T457" i="1"/>
  <c r="T465" i="1"/>
  <c r="T473" i="1"/>
  <c r="T481" i="1"/>
  <c r="T489" i="1"/>
  <c r="T497" i="1"/>
  <c r="T505" i="1"/>
  <c r="T513" i="1"/>
  <c r="T521" i="1"/>
  <c r="T529" i="1"/>
  <c r="T537" i="1"/>
  <c r="T545" i="1"/>
  <c r="T553" i="1"/>
  <c r="T561" i="1"/>
  <c r="T569" i="1"/>
  <c r="T10" i="1"/>
  <c r="T18" i="1"/>
  <c r="T26" i="1"/>
  <c r="T34" i="1"/>
  <c r="T42" i="1"/>
  <c r="T50" i="1"/>
  <c r="T58" i="1"/>
  <c r="T66" i="1"/>
  <c r="T148" i="1"/>
  <c r="T251" i="1"/>
  <c r="T328" i="1"/>
  <c r="T365" i="1"/>
  <c r="T396" i="1"/>
  <c r="T428" i="1"/>
  <c r="T450" i="1"/>
  <c r="T469" i="1"/>
  <c r="T492" i="1"/>
  <c r="T514" i="1"/>
  <c r="T533" i="1"/>
  <c r="T548" i="1"/>
  <c r="T562" i="1"/>
  <c r="T573" i="1"/>
  <c r="T20" i="1"/>
  <c r="T33" i="1"/>
  <c r="T45" i="1"/>
  <c r="T59" i="1"/>
  <c r="T6" i="1"/>
  <c r="T162" i="1"/>
  <c r="T264" i="1"/>
  <c r="T331" i="1"/>
  <c r="T370" i="1"/>
  <c r="T404" i="1"/>
  <c r="T429" i="1"/>
  <c r="T452" i="1"/>
  <c r="T474" i="1"/>
  <c r="T493" i="1"/>
  <c r="T516" i="1"/>
  <c r="T536" i="1"/>
  <c r="T549" i="1"/>
  <c r="T563" i="1"/>
  <c r="T9" i="1"/>
  <c r="T21" i="1"/>
  <c r="T35" i="1"/>
  <c r="T46" i="1"/>
  <c r="T60" i="1"/>
  <c r="T72" i="1"/>
  <c r="T173" i="1"/>
  <c r="T276" i="1"/>
  <c r="T340" i="1"/>
  <c r="T371" i="1"/>
  <c r="T408" i="1"/>
  <c r="T434" i="1"/>
  <c r="T453" i="1"/>
  <c r="T476" i="1"/>
  <c r="T498" i="1"/>
  <c r="T517" i="1"/>
  <c r="T538" i="1"/>
  <c r="T552" i="1"/>
  <c r="T564" i="1"/>
  <c r="T11" i="1"/>
  <c r="T22" i="1"/>
  <c r="T36" i="1"/>
  <c r="T49" i="1"/>
  <c r="T61" i="1"/>
  <c r="T84" i="1"/>
  <c r="T187" i="1"/>
  <c r="T290" i="1"/>
  <c r="T344" i="1"/>
  <c r="T379" i="1"/>
  <c r="T410" i="1"/>
  <c r="T436" i="1"/>
  <c r="T458" i="1"/>
  <c r="T477" i="1"/>
  <c r="T500" i="1"/>
  <c r="T522" i="1"/>
  <c r="T540" i="1"/>
  <c r="T554" i="1"/>
  <c r="T565" i="1"/>
  <c r="T12" i="1"/>
  <c r="T25" i="1"/>
  <c r="T37" i="1"/>
  <c r="T51" i="1"/>
  <c r="T62" i="1"/>
  <c r="T98" i="1"/>
  <c r="T200" i="1"/>
  <c r="T301" i="1"/>
  <c r="T346" i="1"/>
  <c r="T381" i="1"/>
  <c r="T416" i="1"/>
  <c r="T437" i="1"/>
  <c r="T460" i="1"/>
  <c r="T482" i="1"/>
  <c r="T501" i="1"/>
  <c r="T524" i="1"/>
  <c r="T541" i="1"/>
  <c r="T555" i="1"/>
  <c r="T568" i="1"/>
  <c r="T13" i="1"/>
  <c r="T27" i="1"/>
  <c r="T38" i="1"/>
  <c r="T52" i="1"/>
  <c r="T65" i="1"/>
  <c r="T109" i="1"/>
  <c r="T212" i="1"/>
  <c r="T306" i="1"/>
  <c r="T354" i="1"/>
  <c r="T384" i="1"/>
  <c r="T419" i="1"/>
  <c r="T442" i="1"/>
  <c r="T461" i="1"/>
  <c r="T484" i="1"/>
  <c r="T506" i="1"/>
  <c r="T525" i="1"/>
  <c r="T544" i="1"/>
  <c r="T556" i="1"/>
  <c r="T570" i="1"/>
  <c r="T14" i="1"/>
  <c r="T28" i="1"/>
  <c r="T41" i="1"/>
  <c r="T53" i="1"/>
  <c r="T67" i="1"/>
  <c r="T123" i="1"/>
  <c r="T226" i="1"/>
  <c r="T315" i="1"/>
  <c r="T356" i="1"/>
  <c r="T392" i="1"/>
  <c r="T420" i="1"/>
  <c r="T444" i="1"/>
  <c r="T466" i="1"/>
  <c r="T485" i="1"/>
  <c r="T508" i="1"/>
  <c r="T530" i="1"/>
  <c r="T546" i="1"/>
  <c r="T557" i="1"/>
  <c r="T571" i="1"/>
  <c r="T17" i="1"/>
  <c r="T29" i="1"/>
  <c r="T43" i="1"/>
  <c r="T54" i="1"/>
  <c r="T68" i="1"/>
  <c r="T317" i="1"/>
  <c r="T532" i="1"/>
  <c r="T69" i="1"/>
  <c r="T357" i="1"/>
  <c r="T547" i="1"/>
  <c r="T395" i="1"/>
  <c r="T560" i="1"/>
  <c r="T426" i="1"/>
  <c r="T572" i="1"/>
  <c r="T445" i="1"/>
  <c r="T19" i="1"/>
  <c r="T136" i="1"/>
  <c r="T490" i="1"/>
  <c r="T44" i="1"/>
  <c r="T237" i="1"/>
  <c r="T509" i="1"/>
  <c r="T57" i="1"/>
  <c r="T468" i="1"/>
  <c r="T30" i="1"/>
  <c r="T574" i="1"/>
  <c r="T582" i="1"/>
  <c r="T590" i="1"/>
  <c r="T575" i="1"/>
  <c r="T583" i="1"/>
  <c r="T591" i="1"/>
  <c r="T576" i="1"/>
  <c r="T584" i="1"/>
  <c r="T592" i="1"/>
  <c r="T577" i="1"/>
  <c r="T585" i="1"/>
  <c r="T593" i="1"/>
  <c r="T578" i="1"/>
  <c r="T586" i="1"/>
  <c r="T594" i="1"/>
  <c r="T580" i="1"/>
  <c r="T588" i="1"/>
  <c r="T579" i="1"/>
  <c r="T581" i="1"/>
  <c r="T589" i="1"/>
  <c r="T587" i="1"/>
  <c r="T595" i="1"/>
  <c r="Q114" i="1"/>
  <c r="Q155" i="1"/>
  <c r="Q152" i="1"/>
  <c r="Q117" i="1"/>
  <c r="Q341" i="1"/>
  <c r="Q501" i="1"/>
  <c r="Q402" i="1"/>
  <c r="Q311" i="1"/>
  <c r="Q471" i="1"/>
  <c r="Q598" i="1"/>
  <c r="Q627" i="1"/>
  <c r="Q787" i="1"/>
  <c r="Q240" i="1"/>
  <c r="Q400" i="1"/>
  <c r="Q496" i="1"/>
  <c r="Q1019" i="1"/>
  <c r="Q1179" i="1"/>
  <c r="Q608" i="1"/>
  <c r="Q777" i="1"/>
  <c r="Q969" i="1"/>
  <c r="Q1391" i="1"/>
  <c r="Q1551" i="1"/>
  <c r="Q1743" i="1"/>
  <c r="Q848" i="1"/>
  <c r="Q1232" i="1"/>
  <c r="Q1061" i="1"/>
  <c r="Q1221" i="1"/>
  <c r="Q1413" i="1"/>
  <c r="Q1573" i="1"/>
  <c r="Q810" i="1"/>
  <c r="Q1066" i="1"/>
  <c r="Q1776" i="1"/>
  <c r="Q1568" i="1"/>
  <c r="Q1701" i="1"/>
  <c r="Q1666" i="1"/>
  <c r="Q1140" i="1"/>
  <c r="Q1220" i="1"/>
  <c r="Q1316" i="1"/>
  <c r="Q1412" i="1"/>
  <c r="Q1516" i="1"/>
  <c r="Q1612" i="1"/>
  <c r="Q1772" i="1"/>
  <c r="Q1198" i="1"/>
  <c r="Q1310" i="1"/>
  <c r="Q1494" i="1"/>
  <c r="Q1670" i="1"/>
  <c r="Q734" i="1"/>
  <c r="Q958" i="1"/>
  <c r="Q1070" i="1"/>
  <c r="Q1190" i="1"/>
  <c r="Q1398" i="1"/>
  <c r="Q1614" i="1"/>
  <c r="Q22" i="1"/>
  <c r="Q54" i="1"/>
  <c r="Q86" i="1"/>
  <c r="Q118" i="1"/>
  <c r="Q150" i="1"/>
  <c r="Q182" i="1"/>
  <c r="Q214" i="1"/>
  <c r="Q31" i="1"/>
  <c r="Q63" i="1"/>
  <c r="Q95" i="1"/>
  <c r="Q127" i="1"/>
  <c r="Q159" i="1"/>
  <c r="Q191" i="1"/>
  <c r="Q223" i="1"/>
  <c r="Q28" i="1"/>
  <c r="Q60" i="1"/>
  <c r="Q92" i="1"/>
  <c r="Q124" i="1"/>
  <c r="Q156" i="1"/>
  <c r="Q188" i="1"/>
  <c r="Q220" i="1"/>
  <c r="Q25" i="1"/>
  <c r="Q57" i="1"/>
  <c r="Q89" i="1"/>
  <c r="Q121" i="1"/>
  <c r="Q153" i="1"/>
  <c r="Q185" i="1"/>
  <c r="Q217" i="1"/>
  <c r="Q249" i="1"/>
  <c r="Q281" i="1"/>
  <c r="Q313" i="1"/>
  <c r="Q345" i="1"/>
  <c r="Q377" i="1"/>
  <c r="Q409" i="1"/>
  <c r="Q441" i="1"/>
  <c r="Q473" i="1"/>
  <c r="Q505" i="1"/>
  <c r="Q537" i="1"/>
  <c r="Q246" i="1"/>
  <c r="Q278" i="1"/>
  <c r="Q310" i="1"/>
  <c r="Q342" i="1"/>
  <c r="Q374" i="1"/>
  <c r="Q406" i="1"/>
  <c r="Q438" i="1"/>
  <c r="Q470" i="1"/>
  <c r="Q502" i="1"/>
  <c r="Q534" i="1"/>
  <c r="Q251" i="1"/>
  <c r="Q283" i="1"/>
  <c r="Q315" i="1"/>
  <c r="Q347" i="1"/>
  <c r="Q379" i="1"/>
  <c r="Q411" i="1"/>
  <c r="Q443" i="1"/>
  <c r="Q475" i="1"/>
  <c r="Q507" i="1"/>
  <c r="Q539" i="1"/>
  <c r="Q570" i="1"/>
  <c r="Q602" i="1"/>
  <c r="Q634" i="1"/>
  <c r="Q666" i="1"/>
  <c r="Q567" i="1"/>
  <c r="Q599" i="1"/>
  <c r="Q631" i="1"/>
  <c r="Q663" i="1"/>
  <c r="Q695" i="1"/>
  <c r="Q727" i="1"/>
  <c r="Q759" i="1"/>
  <c r="Q791" i="1"/>
  <c r="Q823" i="1"/>
  <c r="Q855" i="1"/>
  <c r="Q887" i="1"/>
  <c r="Q919" i="1"/>
  <c r="Q244" i="1"/>
  <c r="Q276" i="1"/>
  <c r="Q308" i="1"/>
  <c r="Q340" i="1"/>
  <c r="Q372" i="1"/>
  <c r="Q404" i="1"/>
  <c r="Q436" i="1"/>
  <c r="Q468" i="1"/>
  <c r="Q500" i="1"/>
  <c r="Q532" i="1"/>
  <c r="Q564" i="1"/>
  <c r="Q959" i="1"/>
  <c r="Q991" i="1"/>
  <c r="Q1023" i="1"/>
  <c r="Q1055" i="1"/>
  <c r="Q1087" i="1"/>
  <c r="Q1119" i="1"/>
  <c r="Q1151" i="1"/>
  <c r="Q1183" i="1"/>
  <c r="Q1215" i="1"/>
  <c r="Q1247" i="1"/>
  <c r="Q576" i="1"/>
  <c r="Q612" i="1"/>
  <c r="Q644" i="1"/>
  <c r="Q676" i="1"/>
  <c r="Q708" i="1"/>
  <c r="Q557" i="1"/>
  <c r="Q589" i="1"/>
  <c r="Q621" i="1"/>
  <c r="Q653" i="1"/>
  <c r="Q685" i="1"/>
  <c r="Q717" i="1"/>
  <c r="Q749" i="1"/>
  <c r="Q781" i="1"/>
  <c r="Q813" i="1"/>
  <c r="Q845" i="1"/>
  <c r="Q877" i="1"/>
  <c r="Q909" i="1"/>
  <c r="Q941" i="1"/>
  <c r="Q973" i="1"/>
  <c r="Q1299" i="1"/>
  <c r="Q1331" i="1"/>
  <c r="Q1363" i="1"/>
  <c r="Q1395" i="1"/>
  <c r="Q1427" i="1"/>
  <c r="Q1459" i="1"/>
  <c r="Q1491" i="1"/>
  <c r="Q1523" i="1"/>
  <c r="Q1555" i="1"/>
  <c r="Q1587" i="1"/>
  <c r="Q1619" i="1"/>
  <c r="Q1651" i="1"/>
  <c r="Q1683" i="1"/>
  <c r="Q1715" i="1"/>
  <c r="Q1747" i="1"/>
  <c r="Q1779" i="1"/>
  <c r="Q736" i="1"/>
  <c r="Q768" i="1"/>
  <c r="Q800" i="1"/>
  <c r="Q856" i="1"/>
  <c r="Q920" i="1"/>
  <c r="Q984" i="1"/>
  <c r="Q1048" i="1"/>
  <c r="Q1112" i="1"/>
  <c r="Q1176" i="1"/>
  <c r="Q1240" i="1"/>
  <c r="Q1304" i="1"/>
  <c r="Q1368" i="1"/>
  <c r="Q997" i="1"/>
  <c r="Q1033" i="1"/>
  <c r="Q1065" i="1"/>
  <c r="Q1097" i="1"/>
  <c r="Q1129" i="1"/>
  <c r="Q1161" i="1"/>
  <c r="Q1193" i="1"/>
  <c r="Q1225" i="1"/>
  <c r="Q1257" i="1"/>
  <c r="Q1289" i="1"/>
  <c r="Q1321" i="1"/>
  <c r="Q1353" i="1"/>
  <c r="Q1385" i="1"/>
  <c r="Q1417" i="1"/>
  <c r="Q1449" i="1"/>
  <c r="Q1481" i="1"/>
  <c r="Q1513" i="1"/>
  <c r="Q1545" i="1"/>
  <c r="Q1577" i="1"/>
  <c r="Q1609" i="1"/>
  <c r="Q1641" i="1"/>
  <c r="Q690" i="1"/>
  <c r="Q754" i="1"/>
  <c r="Q818" i="1"/>
  <c r="Q882" i="1"/>
  <c r="Q946" i="1"/>
  <c r="Q1010" i="1"/>
  <c r="Q1074" i="1"/>
  <c r="Q1138" i="1"/>
  <c r="Q1202" i="1"/>
  <c r="Q1266" i="1"/>
  <c r="Q1330" i="1"/>
  <c r="Q1784" i="1"/>
  <c r="Q1448" i="1"/>
  <c r="Q1512" i="1"/>
  <c r="Q1576" i="1"/>
  <c r="Q1648" i="1"/>
  <c r="Q1712" i="1"/>
  <c r="Q1673" i="1"/>
  <c r="Q1705" i="1"/>
  <c r="Q1737" i="1"/>
  <c r="Q1769" i="1"/>
  <c r="Q1801" i="1"/>
  <c r="Q1418" i="1"/>
  <c r="Q1482" i="1"/>
  <c r="Q1546" i="1"/>
  <c r="Q1610" i="1"/>
  <c r="Q1674" i="1"/>
  <c r="Q1738" i="1"/>
  <c r="Q1802" i="1"/>
  <c r="Q844" i="1"/>
  <c r="Q908" i="1"/>
  <c r="Q972" i="1"/>
  <c r="Q1036" i="1"/>
  <c r="Q1100" i="1"/>
  <c r="Q210" i="1"/>
  <c r="Q24" i="1"/>
  <c r="Q21" i="1"/>
  <c r="Q245" i="1"/>
  <c r="Q405" i="1"/>
  <c r="Q274" i="1"/>
  <c r="Q434" i="1"/>
  <c r="Q279" i="1"/>
  <c r="Q439" i="1"/>
  <c r="Q630" i="1"/>
  <c r="Q691" i="1"/>
  <c r="Q819" i="1"/>
  <c r="Q272" i="1"/>
  <c r="Q432" i="1"/>
  <c r="Q955" i="1"/>
  <c r="Q1083" i="1"/>
  <c r="Q1243" i="1"/>
  <c r="Q649" i="1"/>
  <c r="Q745" i="1"/>
  <c r="Q937" i="1"/>
  <c r="Q1423" i="1"/>
  <c r="Q1583" i="1"/>
  <c r="Q1775" i="1"/>
  <c r="Q912" i="1"/>
  <c r="Q1296" i="1"/>
  <c r="Q1125" i="1"/>
  <c r="Q1253" i="1"/>
  <c r="Q1477" i="1"/>
  <c r="Q746" i="1"/>
  <c r="Q1002" i="1"/>
  <c r="Q1322" i="1"/>
  <c r="Q1640" i="1"/>
  <c r="Q1765" i="1"/>
  <c r="Q1538" i="1"/>
  <c r="Q820" i="1"/>
  <c r="Q948" i="1"/>
  <c r="Q1252" i="1"/>
  <c r="Q1348" i="1"/>
  <c r="Q1444" i="1"/>
  <c r="Q1548" i="1"/>
  <c r="Q1644" i="1"/>
  <c r="Q1740" i="1"/>
  <c r="Q1254" i="1"/>
  <c r="Q1430" i="1"/>
  <c r="Q1606" i="1"/>
  <c r="Q1790" i="1"/>
  <c r="Q766" i="1"/>
  <c r="Q830" i="1"/>
  <c r="Q894" i="1"/>
  <c r="Q998" i="1"/>
  <c r="Q1102" i="1"/>
  <c r="Q1262" i="1"/>
  <c r="Q1470" i="1"/>
  <c r="Q1710" i="1"/>
  <c r="Q26" i="1"/>
  <c r="Q58" i="1"/>
  <c r="Q90" i="1"/>
  <c r="Q122" i="1"/>
  <c r="Q154" i="1"/>
  <c r="Q186" i="1"/>
  <c r="Q218" i="1"/>
  <c r="Q35" i="1"/>
  <c r="Q67" i="1"/>
  <c r="Q99" i="1"/>
  <c r="Q131" i="1"/>
  <c r="Q163" i="1"/>
  <c r="Q195" i="1"/>
  <c r="Q227" i="1"/>
  <c r="Q32" i="1"/>
  <c r="Q64" i="1"/>
  <c r="Q96" i="1"/>
  <c r="Q128" i="1"/>
  <c r="Q160" i="1"/>
  <c r="Q192" i="1"/>
  <c r="Q224" i="1"/>
  <c r="Q29" i="1"/>
  <c r="Q61" i="1"/>
  <c r="Q93" i="1"/>
  <c r="Q125" i="1"/>
  <c r="Q157" i="1"/>
  <c r="Q189" i="1"/>
  <c r="Q221" i="1"/>
  <c r="Q253" i="1"/>
  <c r="Q285" i="1"/>
  <c r="Q317" i="1"/>
  <c r="Q349" i="1"/>
  <c r="Q381" i="1"/>
  <c r="Q413" i="1"/>
  <c r="Q445" i="1"/>
  <c r="Q477" i="1"/>
  <c r="Q509" i="1"/>
  <c r="Q541" i="1"/>
  <c r="Q250" i="1"/>
  <c r="Q282" i="1"/>
  <c r="Q314" i="1"/>
  <c r="Q346" i="1"/>
  <c r="Q378" i="1"/>
  <c r="Q410" i="1"/>
  <c r="Q442" i="1"/>
  <c r="Q474" i="1"/>
  <c r="Q506" i="1"/>
  <c r="Q538" i="1"/>
  <c r="Q255" i="1"/>
  <c r="Q287" i="1"/>
  <c r="Q319" i="1"/>
  <c r="Q351" i="1"/>
  <c r="Q383" i="1"/>
  <c r="Q415" i="1"/>
  <c r="Q447" i="1"/>
  <c r="Q479" i="1"/>
  <c r="Q511" i="1"/>
  <c r="Q543" i="1"/>
  <c r="Q574" i="1"/>
  <c r="Q606" i="1"/>
  <c r="Q638" i="1"/>
  <c r="Q670" i="1"/>
  <c r="Q571" i="1"/>
  <c r="Q603" i="1"/>
  <c r="Q635" i="1"/>
  <c r="Q667" i="1"/>
  <c r="Q699" i="1"/>
  <c r="Q731" i="1"/>
  <c r="Q763" i="1"/>
  <c r="Q795" i="1"/>
  <c r="Q827" i="1"/>
  <c r="Q859" i="1"/>
  <c r="Q891" i="1"/>
  <c r="Q923" i="1"/>
  <c r="Q248" i="1"/>
  <c r="Q280" i="1"/>
  <c r="Q312" i="1"/>
  <c r="Q344" i="1"/>
  <c r="Q376" i="1"/>
  <c r="Q408" i="1"/>
  <c r="Q440" i="1"/>
  <c r="Q472" i="1"/>
  <c r="Q504" i="1"/>
  <c r="Q536" i="1"/>
  <c r="Q568" i="1"/>
  <c r="Q963" i="1"/>
  <c r="Q995" i="1"/>
  <c r="Q1027" i="1"/>
  <c r="Q1059" i="1"/>
  <c r="Q1091" i="1"/>
  <c r="Q1123" i="1"/>
  <c r="Q1155" i="1"/>
  <c r="Q1187" i="1"/>
  <c r="Q1219" i="1"/>
  <c r="Q1251" i="1"/>
  <c r="Q580" i="1"/>
  <c r="Q616" i="1"/>
  <c r="Q648" i="1"/>
  <c r="Q680" i="1"/>
  <c r="Q712" i="1"/>
  <c r="Q561" i="1"/>
  <c r="Q593" i="1"/>
  <c r="Q625" i="1"/>
  <c r="Q657" i="1"/>
  <c r="Q689" i="1"/>
  <c r="Q721" i="1"/>
  <c r="Q753" i="1"/>
  <c r="Q785" i="1"/>
  <c r="Q817" i="1"/>
  <c r="Q849" i="1"/>
  <c r="Q881" i="1"/>
  <c r="Q913" i="1"/>
  <c r="Q945" i="1"/>
  <c r="Q977" i="1"/>
  <c r="Q1303" i="1"/>
  <c r="Q1335" i="1"/>
  <c r="Q1367" i="1"/>
  <c r="Q1399" i="1"/>
  <c r="Q1431" i="1"/>
  <c r="Q1463" i="1"/>
  <c r="Q1495" i="1"/>
  <c r="Q1527" i="1"/>
  <c r="Q1559" i="1"/>
  <c r="Q1591" i="1"/>
  <c r="Q1623" i="1"/>
  <c r="Q1655" i="1"/>
  <c r="Q1687" i="1"/>
  <c r="Q1719" i="1"/>
  <c r="Q1751" i="1"/>
  <c r="Q1783" i="1"/>
  <c r="Q740" i="1"/>
  <c r="Q772" i="1"/>
  <c r="Q804" i="1"/>
  <c r="Q864" i="1"/>
  <c r="Q928" i="1"/>
  <c r="Q992" i="1"/>
  <c r="Q1056" i="1"/>
  <c r="Q1120" i="1"/>
  <c r="Q1184" i="1"/>
  <c r="Q1248" i="1"/>
  <c r="Q1312" i="1"/>
  <c r="Q1376" i="1"/>
  <c r="Q1001" i="1"/>
  <c r="Q1037" i="1"/>
  <c r="Q1069" i="1"/>
  <c r="Q1101" i="1"/>
  <c r="Q1133" i="1"/>
  <c r="Q1165" i="1"/>
  <c r="Q1197" i="1"/>
  <c r="Q1229" i="1"/>
  <c r="Q1261" i="1"/>
  <c r="Q1293" i="1"/>
  <c r="Q1325" i="1"/>
  <c r="Q1357" i="1"/>
  <c r="Q1389" i="1"/>
  <c r="Q1421" i="1"/>
  <c r="Q1453" i="1"/>
  <c r="Q1485" i="1"/>
  <c r="Q1517" i="1"/>
  <c r="Q1549" i="1"/>
  <c r="Q1581" i="1"/>
  <c r="Q1613" i="1"/>
  <c r="Q1645" i="1"/>
  <c r="Q698" i="1"/>
  <c r="Q762" i="1"/>
  <c r="Q826" i="1"/>
  <c r="Q890" i="1"/>
  <c r="Q954" i="1"/>
  <c r="Q1018" i="1"/>
  <c r="Q1082" i="1"/>
  <c r="Q1146" i="1"/>
  <c r="Q1210" i="1"/>
  <c r="Q1274" i="1"/>
  <c r="Q1338" i="1"/>
  <c r="Q1792" i="1"/>
  <c r="Q1456" i="1"/>
  <c r="Q1520" i="1"/>
  <c r="Q1584" i="1"/>
  <c r="Q1656" i="1"/>
  <c r="Q1720" i="1"/>
  <c r="Q1677" i="1"/>
  <c r="Q1709" i="1"/>
  <c r="Q1741" i="1"/>
  <c r="Q1773" i="1"/>
  <c r="Q1805" i="1"/>
  <c r="Q1426" i="1"/>
  <c r="Q1490" i="1"/>
  <c r="Q1554" i="1"/>
  <c r="Q1618" i="1"/>
  <c r="Q1682" i="1"/>
  <c r="Q1746" i="1"/>
  <c r="Q868" i="1"/>
  <c r="Q932" i="1"/>
  <c r="Q996" i="1"/>
  <c r="Q1060" i="1"/>
  <c r="Q1124" i="1"/>
  <c r="Q1148" i="1"/>
  <c r="Q1180" i="1"/>
  <c r="Q1228" i="1"/>
  <c r="Q1260" i="1"/>
  <c r="Q1292" i="1"/>
  <c r="Q1324" i="1"/>
  <c r="Q1356" i="1"/>
  <c r="Q1388" i="1"/>
  <c r="Q1420" i="1"/>
  <c r="Q1452" i="1"/>
  <c r="Q1492" i="1"/>
  <c r="Q1524" i="1"/>
  <c r="Q1556" i="1"/>
  <c r="Q1588" i="1"/>
  <c r="Q1620" i="1"/>
  <c r="Q1652" i="1"/>
  <c r="Q1684" i="1"/>
  <c r="Q1716" i="1"/>
  <c r="Q1748" i="1"/>
  <c r="Q1780" i="1"/>
  <c r="Q1694" i="1"/>
  <c r="Q1150" i="1"/>
  <c r="Q1214" i="1"/>
  <c r="Q1270" i="1"/>
  <c r="Q1326" i="1"/>
  <c r="Q1382" i="1"/>
  <c r="Q1454" i="1"/>
  <c r="Q1510" i="1"/>
  <c r="Q1558" i="1"/>
  <c r="Q1622" i="1"/>
  <c r="Q1678" i="1"/>
  <c r="Q1750" i="1"/>
  <c r="Q1806" i="1"/>
  <c r="Q710" i="1"/>
  <c r="Q742" i="1"/>
  <c r="Q774" i="1"/>
  <c r="Q806" i="1"/>
  <c r="Q838" i="1"/>
  <c r="Q870" i="1"/>
  <c r="Q902" i="1"/>
  <c r="Q934" i="1"/>
  <c r="Q966" i="1"/>
  <c r="Q1006" i="1"/>
  <c r="Q1046" i="1"/>
  <c r="Q1078" i="1"/>
  <c r="Q1110" i="1"/>
  <c r="Q1142" i="1"/>
  <c r="Q1206" i="1"/>
  <c r="Q1278" i="1"/>
  <c r="Q1358" i="1"/>
  <c r="Q1414" i="1"/>
  <c r="Q1478" i="1"/>
  <c r="Q1566" i="1"/>
  <c r="Q1630" i="1"/>
  <c r="Q1734" i="1"/>
  <c r="Q1798" i="1"/>
  <c r="Q146" i="1"/>
  <c r="Q187" i="1"/>
  <c r="Q216" i="1"/>
  <c r="Q149" i="1"/>
  <c r="Q373" i="1"/>
  <c r="Q242" i="1"/>
  <c r="Q338" i="1"/>
  <c r="Q530" i="1"/>
  <c r="Q407" i="1"/>
  <c r="Q535" i="1"/>
  <c r="Q595" i="1"/>
  <c r="Q723" i="1"/>
  <c r="Q883" i="1"/>
  <c r="Q304" i="1"/>
  <c r="Q464" i="1"/>
  <c r="Q1115" i="1"/>
  <c r="Q1275" i="1"/>
  <c r="Q640" i="1"/>
  <c r="Q553" i="1"/>
  <c r="Q713" i="1"/>
  <c r="Q873" i="1"/>
  <c r="Q1295" i="1"/>
  <c r="Q1487" i="1"/>
  <c r="Q1615" i="1"/>
  <c r="Q796" i="1"/>
  <c r="Q1040" i="1"/>
  <c r="Q1360" i="1"/>
  <c r="Q1157" i="1"/>
  <c r="Q1317" i="1"/>
  <c r="Q1445" i="1"/>
  <c r="Q1605" i="1"/>
  <c r="Q938" i="1"/>
  <c r="Q1194" i="1"/>
  <c r="Q1504" i="1"/>
  <c r="Q1669" i="1"/>
  <c r="Q1797" i="1"/>
  <c r="Q1474" i="1"/>
  <c r="Q1794" i="1"/>
  <c r="Q884" i="1"/>
  <c r="Q1012" i="1"/>
  <c r="Q1172" i="1"/>
  <c r="Q1284" i="1"/>
  <c r="Q1380" i="1"/>
  <c r="Q1476" i="1"/>
  <c r="Q1580" i="1"/>
  <c r="Q1676" i="1"/>
  <c r="Q974" i="1"/>
  <c r="Q1374" i="1"/>
  <c r="Q1542" i="1"/>
  <c r="Q1726" i="1"/>
  <c r="Q702" i="1"/>
  <c r="Q798" i="1"/>
  <c r="Q862" i="1"/>
  <c r="Q926" i="1"/>
  <c r="Q1038" i="1"/>
  <c r="Q1134" i="1"/>
  <c r="Q1334" i="1"/>
  <c r="Q1550" i="1"/>
  <c r="Q1782" i="1"/>
  <c r="Q30" i="1"/>
  <c r="Q62" i="1"/>
  <c r="Q94" i="1"/>
  <c r="Q126" i="1"/>
  <c r="Q158" i="1"/>
  <c r="Q190" i="1"/>
  <c r="Q222" i="1"/>
  <c r="Q39" i="1"/>
  <c r="Q71" i="1"/>
  <c r="Q103" i="1"/>
  <c r="Q135" i="1"/>
  <c r="Q167" i="1"/>
  <c r="Q199" i="1"/>
  <c r="Q231" i="1"/>
  <c r="Q36" i="1"/>
  <c r="Q68" i="1"/>
  <c r="Q100" i="1"/>
  <c r="Q132" i="1"/>
  <c r="Q164" i="1"/>
  <c r="Q196" i="1"/>
  <c r="Q228" i="1"/>
  <c r="Q33" i="1"/>
  <c r="Q65" i="1"/>
  <c r="Q97" i="1"/>
  <c r="Q129" i="1"/>
  <c r="Q161" i="1"/>
  <c r="Q193" i="1"/>
  <c r="Q225" i="1"/>
  <c r="Q257" i="1"/>
  <c r="Q289" i="1"/>
  <c r="Q321" i="1"/>
  <c r="Q353" i="1"/>
  <c r="Q385" i="1"/>
  <c r="Q417" i="1"/>
  <c r="Q449" i="1"/>
  <c r="Q481" i="1"/>
  <c r="Q513" i="1"/>
  <c r="Q545" i="1"/>
  <c r="Q254" i="1"/>
  <c r="Q286" i="1"/>
  <c r="Q318" i="1"/>
  <c r="Q350" i="1"/>
  <c r="Q382" i="1"/>
  <c r="Q414" i="1"/>
  <c r="Q446" i="1"/>
  <c r="Q478" i="1"/>
  <c r="Q510" i="1"/>
  <c r="Q542" i="1"/>
  <c r="Q259" i="1"/>
  <c r="Q291" i="1"/>
  <c r="Q323" i="1"/>
  <c r="Q355" i="1"/>
  <c r="Q387" i="1"/>
  <c r="Q419" i="1"/>
  <c r="Q451" i="1"/>
  <c r="Q483" i="1"/>
  <c r="Q515" i="1"/>
  <c r="Q547" i="1"/>
  <c r="Q578" i="1"/>
  <c r="Q610" i="1"/>
  <c r="Q642" i="1"/>
  <c r="Q674" i="1"/>
  <c r="Q575" i="1"/>
  <c r="Q607" i="1"/>
  <c r="Q639" i="1"/>
  <c r="Q671" i="1"/>
  <c r="Q703" i="1"/>
  <c r="Q735" i="1"/>
  <c r="Q767" i="1"/>
  <c r="Q799" i="1"/>
  <c r="Q831" i="1"/>
  <c r="Q863" i="1"/>
  <c r="Q895" i="1"/>
  <c r="Q927" i="1"/>
  <c r="Q252" i="1"/>
  <c r="Q284" i="1"/>
  <c r="Q316" i="1"/>
  <c r="Q348" i="1"/>
  <c r="Q380" i="1"/>
  <c r="Q412" i="1"/>
  <c r="Q444" i="1"/>
  <c r="Q476" i="1"/>
  <c r="Q508" i="1"/>
  <c r="Q540" i="1"/>
  <c r="Q572" i="1"/>
  <c r="Q967" i="1"/>
  <c r="Q999" i="1"/>
  <c r="Q1031" i="1"/>
  <c r="Q1063" i="1"/>
  <c r="Q1095" i="1"/>
  <c r="Q1127" i="1"/>
  <c r="Q1159" i="1"/>
  <c r="Q1191" i="1"/>
  <c r="Q1223" i="1"/>
  <c r="Q1255" i="1"/>
  <c r="Q584" i="1"/>
  <c r="Q620" i="1"/>
  <c r="Q652" i="1"/>
  <c r="Q684" i="1"/>
  <c r="Q716" i="1"/>
  <c r="Q565" i="1"/>
  <c r="Q597" i="1"/>
  <c r="Q629" i="1"/>
  <c r="Q661" i="1"/>
  <c r="Q693" i="1"/>
  <c r="Q725" i="1"/>
  <c r="Q757" i="1"/>
  <c r="Q789" i="1"/>
  <c r="Q821" i="1"/>
  <c r="Q853" i="1"/>
  <c r="Q885" i="1"/>
  <c r="Q917" i="1"/>
  <c r="Q949" i="1"/>
  <c r="Q981" i="1"/>
  <c r="Q1307" i="1"/>
  <c r="Q1339" i="1"/>
  <c r="Q1371" i="1"/>
  <c r="Q1403" i="1"/>
  <c r="Q1435" i="1"/>
  <c r="Q1467" i="1"/>
  <c r="Q1499" i="1"/>
  <c r="Q1531" i="1"/>
  <c r="Q1563" i="1"/>
  <c r="Q1595" i="1"/>
  <c r="Q1627" i="1"/>
  <c r="Q1659" i="1"/>
  <c r="Q1691" i="1"/>
  <c r="Q1723" i="1"/>
  <c r="Q1755" i="1"/>
  <c r="Q1787" i="1"/>
  <c r="Q744" i="1"/>
  <c r="Q776" i="1"/>
  <c r="Q808" i="1"/>
  <c r="Q872" i="1"/>
  <c r="Q936" i="1"/>
  <c r="Q1000" i="1"/>
  <c r="Q1064" i="1"/>
  <c r="Q1128" i="1"/>
  <c r="Q1192" i="1"/>
  <c r="Q1256" i="1"/>
  <c r="Q1320" i="1"/>
  <c r="Q1384" i="1"/>
  <c r="Q1005" i="1"/>
  <c r="Q1041" i="1"/>
  <c r="Q1073" i="1"/>
  <c r="Q1105" i="1"/>
  <c r="Q1137" i="1"/>
  <c r="Q1169" i="1"/>
  <c r="Q1201" i="1"/>
  <c r="Q1233" i="1"/>
  <c r="Q1265" i="1"/>
  <c r="Q1297" i="1"/>
  <c r="Q1329" i="1"/>
  <c r="Q1361" i="1"/>
  <c r="Q1393" i="1"/>
  <c r="Q1425" i="1"/>
  <c r="Q1457" i="1"/>
  <c r="Q1489" i="1"/>
  <c r="Q1521" i="1"/>
  <c r="Q1553" i="1"/>
  <c r="Q1585" i="1"/>
  <c r="Q1617" i="1"/>
  <c r="Q1649" i="1"/>
  <c r="Q706" i="1"/>
  <c r="Q770" i="1"/>
  <c r="Q834" i="1"/>
  <c r="Q898" i="1"/>
  <c r="Q962" i="1"/>
  <c r="Q1026" i="1"/>
  <c r="Q1090" i="1"/>
  <c r="Q1154" i="1"/>
  <c r="Q1218" i="1"/>
  <c r="Q1282" i="1"/>
  <c r="Q1346" i="1"/>
  <c r="Q1800" i="1"/>
  <c r="Q1464" i="1"/>
  <c r="Q1528" i="1"/>
  <c r="Q1592" i="1"/>
  <c r="Q1664" i="1"/>
  <c r="Q1728" i="1"/>
  <c r="Q1681" i="1"/>
  <c r="Q1713" i="1"/>
  <c r="Q1745" i="1"/>
  <c r="Q1777" i="1"/>
  <c r="Q1370" i="1"/>
  <c r="Q1434" i="1"/>
  <c r="Q1498" i="1"/>
  <c r="Q1562" i="1"/>
  <c r="Q1626" i="1"/>
  <c r="Q1690" i="1"/>
  <c r="Q1754" i="1"/>
  <c r="Q828" i="1"/>
  <c r="Q892" i="1"/>
  <c r="Q956" i="1"/>
  <c r="Q1020" i="1"/>
  <c r="Q1084" i="1"/>
  <c r="Q18" i="1"/>
  <c r="Q59" i="1"/>
  <c r="Q120" i="1"/>
  <c r="Q213" i="1"/>
  <c r="Q533" i="1"/>
  <c r="Q498" i="1"/>
  <c r="Q563" i="1"/>
  <c r="Q987" i="1"/>
  <c r="Q1211" i="1"/>
  <c r="Q617" i="1"/>
  <c r="Q905" i="1"/>
  <c r="Q1455" i="1"/>
  <c r="Q1647" i="1"/>
  <c r="Q764" i="1"/>
  <c r="Q1168" i="1"/>
  <c r="Q1093" i="1"/>
  <c r="Q1349" i="1"/>
  <c r="Q1541" i="1"/>
  <c r="Q874" i="1"/>
  <c r="Q1258" i="1"/>
  <c r="Q1704" i="1"/>
  <c r="Q1410" i="1"/>
  <c r="Q1708" i="1"/>
  <c r="Q34" i="1"/>
  <c r="Q66" i="1"/>
  <c r="Q98" i="1"/>
  <c r="Q130" i="1"/>
  <c r="Q162" i="1"/>
  <c r="Q194" i="1"/>
  <c r="Q11" i="1"/>
  <c r="Q43" i="1"/>
  <c r="Q75" i="1"/>
  <c r="Q107" i="1"/>
  <c r="Q139" i="1"/>
  <c r="Q171" i="1"/>
  <c r="Q203" i="1"/>
  <c r="Q8" i="1"/>
  <c r="Q40" i="1"/>
  <c r="Q72" i="1"/>
  <c r="Q104" i="1"/>
  <c r="Q136" i="1"/>
  <c r="Q168" i="1"/>
  <c r="Q200" i="1"/>
  <c r="Q232" i="1"/>
  <c r="Q37" i="1"/>
  <c r="Q69" i="1"/>
  <c r="Q101" i="1"/>
  <c r="Q133" i="1"/>
  <c r="Q165" i="1"/>
  <c r="Q197" i="1"/>
  <c r="Q229" i="1"/>
  <c r="Q261" i="1"/>
  <c r="Q293" i="1"/>
  <c r="Q325" i="1"/>
  <c r="Q357" i="1"/>
  <c r="Q389" i="1"/>
  <c r="Q421" i="1"/>
  <c r="Q453" i="1"/>
  <c r="Q485" i="1"/>
  <c r="Q517" i="1"/>
  <c r="Q226" i="1"/>
  <c r="Q258" i="1"/>
  <c r="Q290" i="1"/>
  <c r="Q322" i="1"/>
  <c r="Q354" i="1"/>
  <c r="Q386" i="1"/>
  <c r="Q418" i="1"/>
  <c r="Q450" i="1"/>
  <c r="Q482" i="1"/>
  <c r="Q514" i="1"/>
  <c r="Q546" i="1"/>
  <c r="Q263" i="1"/>
  <c r="Q295" i="1"/>
  <c r="Q327" i="1"/>
  <c r="Q359" i="1"/>
  <c r="Q391" i="1"/>
  <c r="Q423" i="1"/>
  <c r="Q455" i="1"/>
  <c r="Q487" i="1"/>
  <c r="Q519" i="1"/>
  <c r="Q550" i="1"/>
  <c r="Q582" i="1"/>
  <c r="Q614" i="1"/>
  <c r="Q646" i="1"/>
  <c r="Q678" i="1"/>
  <c r="Q579" i="1"/>
  <c r="Q611" i="1"/>
  <c r="Q643" i="1"/>
  <c r="Q675" i="1"/>
  <c r="Q707" i="1"/>
  <c r="Q739" i="1"/>
  <c r="Q771" i="1"/>
  <c r="Q803" i="1"/>
  <c r="Q835" i="1"/>
  <c r="Q867" i="1"/>
  <c r="Q899" i="1"/>
  <c r="Q931" i="1"/>
  <c r="Q256" i="1"/>
  <c r="Q288" i="1"/>
  <c r="Q320" i="1"/>
  <c r="Q352" i="1"/>
  <c r="Q384" i="1"/>
  <c r="Q416" i="1"/>
  <c r="Q448" i="1"/>
  <c r="Q480" i="1"/>
  <c r="Q512" i="1"/>
  <c r="Q544" i="1"/>
  <c r="Q939" i="1"/>
  <c r="Q971" i="1"/>
  <c r="Q1003" i="1"/>
  <c r="Q1035" i="1"/>
  <c r="Q1067" i="1"/>
  <c r="Q1099" i="1"/>
  <c r="Q1131" i="1"/>
  <c r="Q1163" i="1"/>
  <c r="Q1195" i="1"/>
  <c r="Q1227" i="1"/>
  <c r="Q1259" i="1"/>
  <c r="Q588" i="1"/>
  <c r="Q624" i="1"/>
  <c r="Q656" i="1"/>
  <c r="Q688" i="1"/>
  <c r="Q720" i="1"/>
  <c r="Q569" i="1"/>
  <c r="Q601" i="1"/>
  <c r="Q633" i="1"/>
  <c r="Q665" i="1"/>
  <c r="Q697" i="1"/>
  <c r="Q729" i="1"/>
  <c r="Q761" i="1"/>
  <c r="Q793" i="1"/>
  <c r="Q825" i="1"/>
  <c r="Q857" i="1"/>
  <c r="Q889" i="1"/>
  <c r="Q921" i="1"/>
  <c r="Q953" i="1"/>
  <c r="Q1279" i="1"/>
  <c r="Q1311" i="1"/>
  <c r="Q1343" i="1"/>
  <c r="Q1375" i="1"/>
  <c r="Q1407" i="1"/>
  <c r="Q1439" i="1"/>
  <c r="Q1471" i="1"/>
  <c r="Q1503" i="1"/>
  <c r="Q1535" i="1"/>
  <c r="Q1567" i="1"/>
  <c r="Q1599" i="1"/>
  <c r="Q1631" i="1"/>
  <c r="Q1663" i="1"/>
  <c r="Q1695" i="1"/>
  <c r="Q1727" i="1"/>
  <c r="Q1759" i="1"/>
  <c r="Q1791" i="1"/>
  <c r="Q748" i="1"/>
  <c r="Q780" i="1"/>
  <c r="Q816" i="1"/>
  <c r="Q880" i="1"/>
  <c r="Q944" i="1"/>
  <c r="Q1008" i="1"/>
  <c r="Q1072" i="1"/>
  <c r="Q1136" i="1"/>
  <c r="Q1200" i="1"/>
  <c r="Q1264" i="1"/>
  <c r="Q1328" i="1"/>
  <c r="Q1392" i="1"/>
  <c r="Q1009" i="1"/>
  <c r="Q1045" i="1"/>
  <c r="Q1077" i="1"/>
  <c r="Q1109" i="1"/>
  <c r="Q1141" i="1"/>
  <c r="Q1173" i="1"/>
  <c r="Q1205" i="1"/>
  <c r="Q1237" i="1"/>
  <c r="Q1269" i="1"/>
  <c r="Q1301" i="1"/>
  <c r="Q1333" i="1"/>
  <c r="Q1365" i="1"/>
  <c r="Q1397" i="1"/>
  <c r="Q1429" i="1"/>
  <c r="Q1461" i="1"/>
  <c r="Q1493" i="1"/>
  <c r="Q1525" i="1"/>
  <c r="Q1557" i="1"/>
  <c r="Q1589" i="1"/>
  <c r="Q1621" i="1"/>
  <c r="Q1653" i="1"/>
  <c r="Q714" i="1"/>
  <c r="Q778" i="1"/>
  <c r="Q842" i="1"/>
  <c r="Q906" i="1"/>
  <c r="Q970" i="1"/>
  <c r="Q1034" i="1"/>
  <c r="Q1098" i="1"/>
  <c r="Q1162" i="1"/>
  <c r="Q1226" i="1"/>
  <c r="Q1290" i="1"/>
  <c r="Q1354" i="1"/>
  <c r="Q1408" i="1"/>
  <c r="Q1472" i="1"/>
  <c r="Q1536" i="1"/>
  <c r="Q1600" i="1"/>
  <c r="Q1672" i="1"/>
  <c r="Q1736" i="1"/>
  <c r="Q1685" i="1"/>
  <c r="Q1717" i="1"/>
  <c r="Q1749" i="1"/>
  <c r="Q1781" i="1"/>
  <c r="Q1378" i="1"/>
  <c r="Q1442" i="1"/>
  <c r="Q1506" i="1"/>
  <c r="Q1570" i="1"/>
  <c r="Q1634" i="1"/>
  <c r="Q1698" i="1"/>
  <c r="Q1762" i="1"/>
  <c r="Q852" i="1"/>
  <c r="Q916" i="1"/>
  <c r="Q980" i="1"/>
  <c r="Q1044" i="1"/>
  <c r="Q1108" i="1"/>
  <c r="Q1156" i="1"/>
  <c r="Q1188" i="1"/>
  <c r="Q1204" i="1"/>
  <c r="Q1236" i="1"/>
  <c r="Q1268" i="1"/>
  <c r="Q1300" i="1"/>
  <c r="Q1332" i="1"/>
  <c r="Q1364" i="1"/>
  <c r="Q1396" i="1"/>
  <c r="Q1428" i="1"/>
  <c r="Q1460" i="1"/>
  <c r="Q1500" i="1"/>
  <c r="Q1532" i="1"/>
  <c r="Q1564" i="1"/>
  <c r="Q1596" i="1"/>
  <c r="Q1628" i="1"/>
  <c r="Q1660" i="1"/>
  <c r="Q1692" i="1"/>
  <c r="Q1724" i="1"/>
  <c r="Q1756" i="1"/>
  <c r="Q1788" i="1"/>
  <c r="Q1174" i="1"/>
  <c r="Q1230" i="1"/>
  <c r="Q1286" i="1"/>
  <c r="Q1342" i="1"/>
  <c r="Q1406" i="1"/>
  <c r="Q1462" i="1"/>
  <c r="Q1526" i="1"/>
  <c r="Q1574" i="1"/>
  <c r="Q1638" i="1"/>
  <c r="Q1702" i="1"/>
  <c r="Q1758" i="1"/>
  <c r="Q686" i="1"/>
  <c r="Q718" i="1"/>
  <c r="Q750" i="1"/>
  <c r="Q782" i="1"/>
  <c r="Q814" i="1"/>
  <c r="Q846" i="1"/>
  <c r="Q878" i="1"/>
  <c r="Q910" i="1"/>
  <c r="Q942" i="1"/>
  <c r="Q982" i="1"/>
  <c r="Q1014" i="1"/>
  <c r="Q1054" i="1"/>
  <c r="Q1086" i="1"/>
  <c r="Q1118" i="1"/>
  <c r="Q1158" i="1"/>
  <c r="Q1222" i="1"/>
  <c r="Q1294" i="1"/>
  <c r="Q1366" i="1"/>
  <c r="Q1438" i="1"/>
  <c r="Q1502" i="1"/>
  <c r="Q1582" i="1"/>
  <c r="Q1646" i="1"/>
  <c r="Q1742" i="1"/>
  <c r="Q50" i="1"/>
  <c r="Q27" i="1"/>
  <c r="Q219" i="1"/>
  <c r="Q184" i="1"/>
  <c r="Q85" i="1"/>
  <c r="Q277" i="1"/>
  <c r="Q469" i="1"/>
  <c r="Q370" i="1"/>
  <c r="Q343" i="1"/>
  <c r="Q566" i="1"/>
  <c r="Q659" i="1"/>
  <c r="Q851" i="1"/>
  <c r="Q336" i="1"/>
  <c r="Q560" i="1"/>
  <c r="Q1147" i="1"/>
  <c r="Q585" i="1"/>
  <c r="Q809" i="1"/>
  <c r="Q1327" i="1"/>
  <c r="Q1711" i="1"/>
  <c r="Q1104" i="1"/>
  <c r="Q1025" i="1"/>
  <c r="Q1285" i="1"/>
  <c r="Q1509" i="1"/>
  <c r="Q682" i="1"/>
  <c r="Q1130" i="1"/>
  <c r="Q1440" i="1"/>
  <c r="Q1733" i="1"/>
  <c r="Q1730" i="1"/>
  <c r="Q1076" i="1"/>
  <c r="Q1804" i="1"/>
  <c r="Q38" i="1"/>
  <c r="Q70" i="1"/>
  <c r="Q102" i="1"/>
  <c r="Q134" i="1"/>
  <c r="Q166" i="1"/>
  <c r="Q198" i="1"/>
  <c r="Q15" i="1"/>
  <c r="Q47" i="1"/>
  <c r="Q79" i="1"/>
  <c r="Q111" i="1"/>
  <c r="Q143" i="1"/>
  <c r="Q175" i="1"/>
  <c r="Q207" i="1"/>
  <c r="Q12" i="1"/>
  <c r="Q44" i="1"/>
  <c r="Q76" i="1"/>
  <c r="Q108" i="1"/>
  <c r="Q140" i="1"/>
  <c r="Q172" i="1"/>
  <c r="Q204" i="1"/>
  <c r="Q9" i="1"/>
  <c r="Q41" i="1"/>
  <c r="Q73" i="1"/>
  <c r="Q105" i="1"/>
  <c r="Q137" i="1"/>
  <c r="Q169" i="1"/>
  <c r="Q201" i="1"/>
  <c r="Q233" i="1"/>
  <c r="Q265" i="1"/>
  <c r="Q297" i="1"/>
  <c r="Q329" i="1"/>
  <c r="Q361" i="1"/>
  <c r="Q393" i="1"/>
  <c r="Q425" i="1"/>
  <c r="Q457" i="1"/>
  <c r="Q489" i="1"/>
  <c r="Q521" i="1"/>
  <c r="Q230" i="1"/>
  <c r="Q262" i="1"/>
  <c r="Q294" i="1"/>
  <c r="Q326" i="1"/>
  <c r="Q358" i="1"/>
  <c r="Q390" i="1"/>
  <c r="Q422" i="1"/>
  <c r="Q454" i="1"/>
  <c r="Q486" i="1"/>
  <c r="Q518" i="1"/>
  <c r="Q235" i="1"/>
  <c r="Q267" i="1"/>
  <c r="Q299" i="1"/>
  <c r="Q331" i="1"/>
  <c r="Q363" i="1"/>
  <c r="Q395" i="1"/>
  <c r="Q427" i="1"/>
  <c r="Q459" i="1"/>
  <c r="Q491" i="1"/>
  <c r="Q523" i="1"/>
  <c r="Q554" i="1"/>
  <c r="Q586" i="1"/>
  <c r="Q618" i="1"/>
  <c r="Q650" i="1"/>
  <c r="Q551" i="1"/>
  <c r="Q583" i="1"/>
  <c r="Q615" i="1"/>
  <c r="Q647" i="1"/>
  <c r="Q679" i="1"/>
  <c r="Q711" i="1"/>
  <c r="Q743" i="1"/>
  <c r="Q775" i="1"/>
  <c r="Q807" i="1"/>
  <c r="Q839" i="1"/>
  <c r="Q871" i="1"/>
  <c r="Q903" i="1"/>
  <c r="Q935" i="1"/>
  <c r="Q260" i="1"/>
  <c r="Q292" i="1"/>
  <c r="Q324" i="1"/>
  <c r="Q356" i="1"/>
  <c r="Q388" i="1"/>
  <c r="Q420" i="1"/>
  <c r="Q452" i="1"/>
  <c r="Q484" i="1"/>
  <c r="Q516" i="1"/>
  <c r="Q548" i="1"/>
  <c r="Q943" i="1"/>
  <c r="Q975" i="1"/>
  <c r="Q1007" i="1"/>
  <c r="Q1039" i="1"/>
  <c r="Q1071" i="1"/>
  <c r="Q1103" i="1"/>
  <c r="Q1135" i="1"/>
  <c r="Q1167" i="1"/>
  <c r="Q1199" i="1"/>
  <c r="Q1231" i="1"/>
  <c r="Q1263" i="1"/>
  <c r="Q592" i="1"/>
  <c r="Q628" i="1"/>
  <c r="Q660" i="1"/>
  <c r="Q692" i="1"/>
  <c r="Q724" i="1"/>
  <c r="Q573" i="1"/>
  <c r="Q605" i="1"/>
  <c r="Q637" i="1"/>
  <c r="Q669" i="1"/>
  <c r="Q701" i="1"/>
  <c r="Q733" i="1"/>
  <c r="Q765" i="1"/>
  <c r="Q797" i="1"/>
  <c r="Q829" i="1"/>
  <c r="Q861" i="1"/>
  <c r="Q893" i="1"/>
  <c r="Q925" i="1"/>
  <c r="Q957" i="1"/>
  <c r="Q1283" i="1"/>
  <c r="Q1315" i="1"/>
  <c r="Q1347" i="1"/>
  <c r="Q1379" i="1"/>
  <c r="Q1411" i="1"/>
  <c r="Q1443" i="1"/>
  <c r="Q1475" i="1"/>
  <c r="Q1507" i="1"/>
  <c r="Q1539" i="1"/>
  <c r="Q1571" i="1"/>
  <c r="Q1603" i="1"/>
  <c r="Q1635" i="1"/>
  <c r="Q1667" i="1"/>
  <c r="Q1699" i="1"/>
  <c r="Q1731" i="1"/>
  <c r="Q1763" i="1"/>
  <c r="Q1795" i="1"/>
  <c r="Q752" i="1"/>
  <c r="Q784" i="1"/>
  <c r="Q824" i="1"/>
  <c r="Q888" i="1"/>
  <c r="Q952" i="1"/>
  <c r="Q1016" i="1"/>
  <c r="Q1080" i="1"/>
  <c r="Q1144" i="1"/>
  <c r="Q1208" i="1"/>
  <c r="Q1272" i="1"/>
  <c r="Q1336" i="1"/>
  <c r="Q1400" i="1"/>
  <c r="Q1013" i="1"/>
  <c r="Q1049" i="1"/>
  <c r="Q1081" i="1"/>
  <c r="Q1113" i="1"/>
  <c r="Q1145" i="1"/>
  <c r="Q1177" i="1"/>
  <c r="Q1209" i="1"/>
  <c r="Q1241" i="1"/>
  <c r="Q1273" i="1"/>
  <c r="Q1305" i="1"/>
  <c r="Q1337" i="1"/>
  <c r="Q1369" i="1"/>
  <c r="Q1401" i="1"/>
  <c r="Q1433" i="1"/>
  <c r="Q1465" i="1"/>
  <c r="Q1497" i="1"/>
  <c r="Q1529" i="1"/>
  <c r="Q1561" i="1"/>
  <c r="Q1593" i="1"/>
  <c r="Q1625" i="1"/>
  <c r="Q1657" i="1"/>
  <c r="Q722" i="1"/>
  <c r="Q786" i="1"/>
  <c r="Q850" i="1"/>
  <c r="Q914" i="1"/>
  <c r="Q978" i="1"/>
  <c r="Q1042" i="1"/>
  <c r="Q1106" i="1"/>
  <c r="Q1170" i="1"/>
  <c r="Q1234" i="1"/>
  <c r="Q1298" i="1"/>
  <c r="Q1362" i="1"/>
  <c r="Q1416" i="1"/>
  <c r="Q1480" i="1"/>
  <c r="Q1544" i="1"/>
  <c r="Q1608" i="1"/>
  <c r="Q1680" i="1"/>
  <c r="Q1744" i="1"/>
  <c r="Q1689" i="1"/>
  <c r="Q1721" i="1"/>
  <c r="Q1753" i="1"/>
  <c r="Q1785" i="1"/>
  <c r="Q1386" i="1"/>
  <c r="Q1450" i="1"/>
  <c r="Q1514" i="1"/>
  <c r="Q1578" i="1"/>
  <c r="Q1642" i="1"/>
  <c r="Q1706" i="1"/>
  <c r="Q1770" i="1"/>
  <c r="Q812" i="1"/>
  <c r="Q876" i="1"/>
  <c r="Q940" i="1"/>
  <c r="Q1004" i="1"/>
  <c r="Q1068" i="1"/>
  <c r="Q1132" i="1"/>
  <c r="Q178" i="1"/>
  <c r="Q123" i="1"/>
  <c r="Q88" i="1"/>
  <c r="Q181" i="1"/>
  <c r="Q247" i="1"/>
  <c r="Q42" i="1"/>
  <c r="Q106" i="1"/>
  <c r="Q170" i="1"/>
  <c r="Q19" i="1"/>
  <c r="Q83" i="1"/>
  <c r="Q147" i="1"/>
  <c r="Q211" i="1"/>
  <c r="Q48" i="1"/>
  <c r="Q112" i="1"/>
  <c r="Q208" i="1"/>
  <c r="Q45" i="1"/>
  <c r="Q109" i="1"/>
  <c r="Q173" i="1"/>
  <c r="Q237" i="1"/>
  <c r="Q301" i="1"/>
  <c r="Q365" i="1"/>
  <c r="Q429" i="1"/>
  <c r="Q493" i="1"/>
  <c r="Q234" i="1"/>
  <c r="Q298" i="1"/>
  <c r="Q362" i="1"/>
  <c r="Q426" i="1"/>
  <c r="Q490" i="1"/>
  <c r="Q239" i="1"/>
  <c r="Q303" i="1"/>
  <c r="Q367" i="1"/>
  <c r="Q431" i="1"/>
  <c r="Q495" i="1"/>
  <c r="Q558" i="1"/>
  <c r="Q622" i="1"/>
  <c r="Q555" i="1"/>
  <c r="Q619" i="1"/>
  <c r="Q683" i="1"/>
  <c r="Q747" i="1"/>
  <c r="Q811" i="1"/>
  <c r="Q875" i="1"/>
  <c r="Q7" i="1"/>
  <c r="Q296" i="1"/>
  <c r="Q360" i="1"/>
  <c r="Q424" i="1"/>
  <c r="Q488" i="1"/>
  <c r="Q552" i="1"/>
  <c r="Q979" i="1"/>
  <c r="Q1043" i="1"/>
  <c r="Q1107" i="1"/>
  <c r="Q1171" i="1"/>
  <c r="Q1235" i="1"/>
  <c r="Q600" i="1"/>
  <c r="Q664" i="1"/>
  <c r="Q728" i="1"/>
  <c r="Q609" i="1"/>
  <c r="Q673" i="1"/>
  <c r="Q737" i="1"/>
  <c r="Q769" i="1"/>
  <c r="Q833" i="1"/>
  <c r="Q897" i="1"/>
  <c r="Q961" i="1"/>
  <c r="Q1319" i="1"/>
  <c r="Q1383" i="1"/>
  <c r="Q1447" i="1"/>
  <c r="Q1511" i="1"/>
  <c r="Q1575" i="1"/>
  <c r="Q1607" i="1"/>
  <c r="Q1671" i="1"/>
  <c r="Q1703" i="1"/>
  <c r="Q1735" i="1"/>
  <c r="Q1767" i="1"/>
  <c r="Q1799" i="1"/>
  <c r="Q756" i="1"/>
  <c r="Q788" i="1"/>
  <c r="Q832" i="1"/>
  <c r="Q896" i="1"/>
  <c r="Q960" i="1"/>
  <c r="Q1024" i="1"/>
  <c r="Q1088" i="1"/>
  <c r="Q1152" i="1"/>
  <c r="Q1216" i="1"/>
  <c r="Q1280" i="1"/>
  <c r="Q1344" i="1"/>
  <c r="Q1017" i="1"/>
  <c r="Q1053" i="1"/>
  <c r="Q1085" i="1"/>
  <c r="Q1117" i="1"/>
  <c r="Q1149" i="1"/>
  <c r="Q1181" i="1"/>
  <c r="Q1213" i="1"/>
  <c r="Q1245" i="1"/>
  <c r="Q1277" i="1"/>
  <c r="Q1309" i="1"/>
  <c r="Q1341" i="1"/>
  <c r="Q1373" i="1"/>
  <c r="Q1405" i="1"/>
  <c r="Q1437" i="1"/>
  <c r="Q1469" i="1"/>
  <c r="Q1501" i="1"/>
  <c r="Q1533" i="1"/>
  <c r="Q1565" i="1"/>
  <c r="Q1597" i="1"/>
  <c r="Q1629" i="1"/>
  <c r="Q1661" i="1"/>
  <c r="Q730" i="1"/>
  <c r="Q794" i="1"/>
  <c r="Q858" i="1"/>
  <c r="Q922" i="1"/>
  <c r="Q986" i="1"/>
  <c r="Q1050" i="1"/>
  <c r="Q1114" i="1"/>
  <c r="Q1178" i="1"/>
  <c r="Q1242" i="1"/>
  <c r="Q1306" i="1"/>
  <c r="Q1624" i="1"/>
  <c r="Q1424" i="1"/>
  <c r="Q1488" i="1"/>
  <c r="Q1552" i="1"/>
  <c r="Q1616" i="1"/>
  <c r="Q1688" i="1"/>
  <c r="Q1752" i="1"/>
  <c r="Q1693" i="1"/>
  <c r="Q1725" i="1"/>
  <c r="Q1757" i="1"/>
  <c r="Q1789" i="1"/>
  <c r="Q1394" i="1"/>
  <c r="Q1458" i="1"/>
  <c r="Q1522" i="1"/>
  <c r="Q1586" i="1"/>
  <c r="Q1650" i="1"/>
  <c r="Q1714" i="1"/>
  <c r="Q1778" i="1"/>
  <c r="Q836" i="1"/>
  <c r="Q900" i="1"/>
  <c r="Q964" i="1"/>
  <c r="Q1028" i="1"/>
  <c r="Q1092" i="1"/>
  <c r="Q1164" i="1"/>
  <c r="Q1196" i="1"/>
  <c r="Q1212" i="1"/>
  <c r="Q1244" i="1"/>
  <c r="Q1276" i="1"/>
  <c r="Q1308" i="1"/>
  <c r="Q1340" i="1"/>
  <c r="Q1372" i="1"/>
  <c r="Q1404" i="1"/>
  <c r="Q1436" i="1"/>
  <c r="Q1468" i="1"/>
  <c r="Q1508" i="1"/>
  <c r="Q1540" i="1"/>
  <c r="Q1572" i="1"/>
  <c r="Q1604" i="1"/>
  <c r="Q1636" i="1"/>
  <c r="Q1668" i="1"/>
  <c r="Q1700" i="1"/>
  <c r="Q1732" i="1"/>
  <c r="Q1764" i="1"/>
  <c r="Q1796" i="1"/>
  <c r="Q1686" i="1"/>
  <c r="Q1182" i="1"/>
  <c r="Q1246" i="1"/>
  <c r="Q1302" i="1"/>
  <c r="Q1350" i="1"/>
  <c r="Q1422" i="1"/>
  <c r="Q1486" i="1"/>
  <c r="Q1534" i="1"/>
  <c r="Q1590" i="1"/>
  <c r="Q1654" i="1"/>
  <c r="Q1718" i="1"/>
  <c r="Q1774" i="1"/>
  <c r="Q694" i="1"/>
  <c r="Q726" i="1"/>
  <c r="Q758" i="1"/>
  <c r="Q790" i="1"/>
  <c r="Q822" i="1"/>
  <c r="Q854" i="1"/>
  <c r="Q886" i="1"/>
  <c r="Q918" i="1"/>
  <c r="Q950" i="1"/>
  <c r="Q990" i="1"/>
  <c r="Q1022" i="1"/>
  <c r="Q1062" i="1"/>
  <c r="Q1094" i="1"/>
  <c r="Q1126" i="1"/>
  <c r="Q1166" i="1"/>
  <c r="Q1238" i="1"/>
  <c r="Q1318" i="1"/>
  <c r="Q1390" i="1"/>
  <c r="Q1446" i="1"/>
  <c r="Q1518" i="1"/>
  <c r="Q1598" i="1"/>
  <c r="Q1662" i="1"/>
  <c r="Q1766" i="1"/>
  <c r="Q82" i="1"/>
  <c r="Q91" i="1"/>
  <c r="Q56" i="1"/>
  <c r="Q53" i="1"/>
  <c r="Q309" i="1"/>
  <c r="Q437" i="1"/>
  <c r="Q306" i="1"/>
  <c r="Q466" i="1"/>
  <c r="Q375" i="1"/>
  <c r="Q503" i="1"/>
  <c r="Q662" i="1"/>
  <c r="Q755" i="1"/>
  <c r="Q915" i="1"/>
  <c r="Q368" i="1"/>
  <c r="Q528" i="1"/>
  <c r="Q1051" i="1"/>
  <c r="Q672" i="1"/>
  <c r="Q704" i="1"/>
  <c r="Q681" i="1"/>
  <c r="Q841" i="1"/>
  <c r="Q1359" i="1"/>
  <c r="Q1519" i="1"/>
  <c r="Q1679" i="1"/>
  <c r="Q732" i="1"/>
  <c r="Q976" i="1"/>
  <c r="Q993" i="1"/>
  <c r="Q1189" i="1"/>
  <c r="Q1381" i="1"/>
  <c r="Q1637" i="1"/>
  <c r="Q1602" i="1"/>
  <c r="Q10" i="1"/>
  <c r="Q74" i="1"/>
  <c r="Q138" i="1"/>
  <c r="Q202" i="1"/>
  <c r="Q51" i="1"/>
  <c r="Q115" i="1"/>
  <c r="Q179" i="1"/>
  <c r="Q16" i="1"/>
  <c r="Q80" i="1"/>
  <c r="Q144" i="1"/>
  <c r="Q176" i="1"/>
  <c r="Q13" i="1"/>
  <c r="Q77" i="1"/>
  <c r="Q141" i="1"/>
  <c r="Q205" i="1"/>
  <c r="Q269" i="1"/>
  <c r="Q333" i="1"/>
  <c r="Q397" i="1"/>
  <c r="Q461" i="1"/>
  <c r="Q525" i="1"/>
  <c r="Q266" i="1"/>
  <c r="Q330" i="1"/>
  <c r="Q394" i="1"/>
  <c r="Q458" i="1"/>
  <c r="Q522" i="1"/>
  <c r="Q271" i="1"/>
  <c r="Q335" i="1"/>
  <c r="Q399" i="1"/>
  <c r="Q463" i="1"/>
  <c r="Q527" i="1"/>
  <c r="Q590" i="1"/>
  <c r="Q654" i="1"/>
  <c r="Q587" i="1"/>
  <c r="Q651" i="1"/>
  <c r="Q715" i="1"/>
  <c r="Q779" i="1"/>
  <c r="Q843" i="1"/>
  <c r="Q907" i="1"/>
  <c r="Q264" i="1"/>
  <c r="Q328" i="1"/>
  <c r="Q392" i="1"/>
  <c r="Q456" i="1"/>
  <c r="Q520" i="1"/>
  <c r="Q947" i="1"/>
  <c r="Q1011" i="1"/>
  <c r="Q1075" i="1"/>
  <c r="Q1139" i="1"/>
  <c r="Q1203" i="1"/>
  <c r="Q1267" i="1"/>
  <c r="Q632" i="1"/>
  <c r="Q696" i="1"/>
  <c r="Q577" i="1"/>
  <c r="Q641" i="1"/>
  <c r="Q705" i="1"/>
  <c r="Q801" i="1"/>
  <c r="Q865" i="1"/>
  <c r="Q929" i="1"/>
  <c r="Q1287" i="1"/>
  <c r="Q1351" i="1"/>
  <c r="Q1415" i="1"/>
  <c r="Q1479" i="1"/>
  <c r="Q1543" i="1"/>
  <c r="Q1639" i="1"/>
  <c r="Q985" i="1"/>
  <c r="Q14" i="1"/>
  <c r="Q46" i="1"/>
  <c r="Q78" i="1"/>
  <c r="Q110" i="1"/>
  <c r="Q142" i="1"/>
  <c r="Q174" i="1"/>
  <c r="Q206" i="1"/>
  <c r="Q23" i="1"/>
  <c r="Q55" i="1"/>
  <c r="Q87" i="1"/>
  <c r="Q119" i="1"/>
  <c r="Q151" i="1"/>
  <c r="Q183" i="1"/>
  <c r="Q215" i="1"/>
  <c r="Q20" i="1"/>
  <c r="Q52" i="1"/>
  <c r="Q84" i="1"/>
  <c r="Q116" i="1"/>
  <c r="Q148" i="1"/>
  <c r="Q180" i="1"/>
  <c r="Q212" i="1"/>
  <c r="Q17" i="1"/>
  <c r="Q49" i="1"/>
  <c r="Q81" i="1"/>
  <c r="Q113" i="1"/>
  <c r="Q145" i="1"/>
  <c r="Q177" i="1"/>
  <c r="Q209" i="1"/>
  <c r="Q241" i="1"/>
  <c r="Q273" i="1"/>
  <c r="Q305" i="1"/>
  <c r="Q337" i="1"/>
  <c r="Q369" i="1"/>
  <c r="Q401" i="1"/>
  <c r="Q433" i="1"/>
  <c r="Q465" i="1"/>
  <c r="Q497" i="1"/>
  <c r="Q529" i="1"/>
  <c r="Q238" i="1"/>
  <c r="Q270" i="1"/>
  <c r="Q302" i="1"/>
  <c r="Q334" i="1"/>
  <c r="Q366" i="1"/>
  <c r="Q398" i="1"/>
  <c r="Q430" i="1"/>
  <c r="Q462" i="1"/>
  <c r="Q494" i="1"/>
  <c r="Q526" i="1"/>
  <c r="Q243" i="1"/>
  <c r="Q275" i="1"/>
  <c r="Q307" i="1"/>
  <c r="Q339" i="1"/>
  <c r="Q371" i="1"/>
  <c r="Q403" i="1"/>
  <c r="Q435" i="1"/>
  <c r="Q467" i="1"/>
  <c r="Q499" i="1"/>
  <c r="Q531" i="1"/>
  <c r="Q562" i="1"/>
  <c r="Q594" i="1"/>
  <c r="Q626" i="1"/>
  <c r="Q658" i="1"/>
  <c r="Q559" i="1"/>
  <c r="Q591" i="1"/>
  <c r="Q623" i="1"/>
  <c r="Q655" i="1"/>
  <c r="Q687" i="1"/>
  <c r="Q719" i="1"/>
  <c r="Q751" i="1"/>
  <c r="Q783" i="1"/>
  <c r="Q815" i="1"/>
  <c r="Q847" i="1"/>
  <c r="Q879" i="1"/>
  <c r="Q911" i="1"/>
  <c r="Q236" i="1"/>
  <c r="Q268" i="1"/>
  <c r="Q300" i="1"/>
  <c r="Q332" i="1"/>
  <c r="Q364" i="1"/>
  <c r="Q396" i="1"/>
  <c r="Q428" i="1"/>
  <c r="Q460" i="1"/>
  <c r="Q492" i="1"/>
  <c r="Q524" i="1"/>
  <c r="Q556" i="1"/>
  <c r="Q951" i="1"/>
  <c r="Q983" i="1"/>
  <c r="Q1015" i="1"/>
  <c r="Q1047" i="1"/>
  <c r="Q1079" i="1"/>
  <c r="Q1111" i="1"/>
  <c r="Q1143" i="1"/>
  <c r="Q1175" i="1"/>
  <c r="Q1207" i="1"/>
  <c r="Q1239" i="1"/>
  <c r="Q1271" i="1"/>
  <c r="Q604" i="1"/>
  <c r="Q636" i="1"/>
  <c r="Q668" i="1"/>
  <c r="Q700" i="1"/>
  <c r="Q549" i="1"/>
  <c r="Q581" i="1"/>
  <c r="Q613" i="1"/>
  <c r="Q645" i="1"/>
  <c r="Q677" i="1"/>
  <c r="Q709" i="1"/>
  <c r="Q741" i="1"/>
  <c r="Q773" i="1"/>
  <c r="Q805" i="1"/>
  <c r="Q837" i="1"/>
  <c r="Q869" i="1"/>
  <c r="Q901" i="1"/>
  <c r="Q933" i="1"/>
  <c r="Q965" i="1"/>
  <c r="Q1291" i="1"/>
  <c r="Q1323" i="1"/>
  <c r="Q1355" i="1"/>
  <c r="Q1387" i="1"/>
  <c r="Q1419" i="1"/>
  <c r="Q1451" i="1"/>
  <c r="Q1483" i="1"/>
  <c r="Q1515" i="1"/>
  <c r="Q1547" i="1"/>
  <c r="Q1579" i="1"/>
  <c r="Q1611" i="1"/>
  <c r="Q1643" i="1"/>
  <c r="Q1675" i="1"/>
  <c r="Q1707" i="1"/>
  <c r="Q1739" i="1"/>
  <c r="Q1771" i="1"/>
  <c r="Q1803" i="1"/>
  <c r="Q760" i="1"/>
  <c r="Q792" i="1"/>
  <c r="Q840" i="1"/>
  <c r="Q904" i="1"/>
  <c r="Q968" i="1"/>
  <c r="Q1032" i="1"/>
  <c r="Q1096" i="1"/>
  <c r="Q1160" i="1"/>
  <c r="Q1224" i="1"/>
  <c r="Q1288" i="1"/>
  <c r="Q1352" i="1"/>
  <c r="Q989" i="1"/>
  <c r="Q1021" i="1"/>
  <c r="Q1057" i="1"/>
  <c r="Q1089" i="1"/>
  <c r="Q1121" i="1"/>
  <c r="Q1153" i="1"/>
  <c r="Q1185" i="1"/>
  <c r="Q1217" i="1"/>
  <c r="Q1249" i="1"/>
  <c r="Q1281" i="1"/>
  <c r="Q1313" i="1"/>
  <c r="Q1345" i="1"/>
  <c r="Q1377" i="1"/>
  <c r="Q1409" i="1"/>
  <c r="Q1441" i="1"/>
  <c r="Q1473" i="1"/>
  <c r="Q1505" i="1"/>
  <c r="Q1537" i="1"/>
  <c r="Q1569" i="1"/>
  <c r="Q1601" i="1"/>
  <c r="Q1633" i="1"/>
  <c r="Q1665" i="1"/>
  <c r="Q738" i="1"/>
  <c r="Q802" i="1"/>
  <c r="Q866" i="1"/>
  <c r="Q930" i="1"/>
  <c r="Q994" i="1"/>
  <c r="Q1058" i="1"/>
  <c r="Q1122" i="1"/>
  <c r="Q1186" i="1"/>
  <c r="Q1250" i="1"/>
  <c r="Q1314" i="1"/>
  <c r="Q1768" i="1"/>
  <c r="Q1432" i="1"/>
  <c r="Q1496" i="1"/>
  <c r="Q1560" i="1"/>
  <c r="Q1632" i="1"/>
  <c r="Q1696" i="1"/>
  <c r="Q1760" i="1"/>
  <c r="Q1697" i="1"/>
  <c r="Q1729" i="1"/>
  <c r="Q1761" i="1"/>
  <c r="Q1793" i="1"/>
  <c r="Q1402" i="1"/>
  <c r="Q1466" i="1"/>
  <c r="Q1530" i="1"/>
  <c r="Q1594" i="1"/>
  <c r="Q1658" i="1"/>
  <c r="Q1722" i="1"/>
  <c r="Q1786" i="1"/>
  <c r="Q860" i="1"/>
  <c r="Q924" i="1"/>
  <c r="Q988" i="1"/>
  <c r="Q1052" i="1"/>
  <c r="Q1116" i="1"/>
  <c r="Q6" i="1"/>
  <c r="N1029" i="1"/>
  <c r="P1029" i="1" s="1"/>
  <c r="S1029" i="1" s="1"/>
  <c r="O1029" i="1"/>
  <c r="N596" i="1"/>
  <c r="P596" i="1" s="1"/>
  <c r="S596" i="1" s="1"/>
  <c r="T931" i="1" s="1"/>
  <c r="O596" i="1"/>
  <c r="N1484" i="1"/>
  <c r="P1484" i="1" s="1"/>
  <c r="S1484" i="1" s="1"/>
  <c r="O1484" i="1"/>
  <c r="N1030" i="1"/>
  <c r="P1030" i="1" s="1"/>
  <c r="S1030" i="1" s="1"/>
  <c r="O1030" i="1"/>
  <c r="H7" i="24"/>
  <c r="E8" i="24"/>
  <c r="I8" i="24" s="1"/>
  <c r="F7" i="24"/>
  <c r="H5" i="24"/>
  <c r="D8" i="24"/>
  <c r="F8" i="24" s="1"/>
  <c r="H4" i="24"/>
  <c r="H6" i="24"/>
  <c r="F4" i="24"/>
  <c r="T1763" i="1" l="1"/>
  <c r="T1166" i="1"/>
  <c r="T1596" i="1"/>
  <c r="T1622" i="1"/>
  <c r="T1520" i="1"/>
  <c r="T1761" i="1"/>
  <c r="T789" i="1"/>
  <c r="T1165" i="1"/>
  <c r="T1658" i="1"/>
  <c r="T1457" i="1"/>
  <c r="T1230" i="1"/>
  <c r="T1261" i="1"/>
  <c r="T1784" i="1"/>
  <c r="T1156" i="1"/>
  <c r="T1057" i="1"/>
  <c r="T677" i="1"/>
  <c r="T1442" i="1"/>
  <c r="T1703" i="1"/>
  <c r="T1677" i="1"/>
  <c r="T1682" i="1"/>
  <c r="T1716" i="1"/>
  <c r="T1501" i="1"/>
  <c r="T1313" i="1"/>
  <c r="T1806" i="1"/>
  <c r="T1549" i="1"/>
  <c r="T1475" i="1"/>
  <c r="T1199" i="1"/>
  <c r="T1215" i="1"/>
  <c r="T1678" i="1"/>
  <c r="T1685" i="1"/>
  <c r="T1792" i="1"/>
  <c r="T1326" i="1"/>
  <c r="T1315" i="1"/>
  <c r="T892" i="1"/>
  <c r="T1048" i="1"/>
  <c r="R11" i="1"/>
  <c r="R19" i="1"/>
  <c r="R27" i="1"/>
  <c r="R35" i="1"/>
  <c r="R43" i="1"/>
  <c r="R51" i="1"/>
  <c r="R59" i="1"/>
  <c r="R67" i="1"/>
  <c r="R75" i="1"/>
  <c r="R83" i="1"/>
  <c r="R91" i="1"/>
  <c r="R99" i="1"/>
  <c r="R107" i="1"/>
  <c r="R115" i="1"/>
  <c r="R123" i="1"/>
  <c r="R131" i="1"/>
  <c r="R139" i="1"/>
  <c r="R147" i="1"/>
  <c r="R155" i="1"/>
  <c r="R163" i="1"/>
  <c r="R171" i="1"/>
  <c r="R179" i="1"/>
  <c r="R187" i="1"/>
  <c r="R195" i="1"/>
  <c r="R203" i="1"/>
  <c r="R211" i="1"/>
  <c r="R219" i="1"/>
  <c r="R12" i="1"/>
  <c r="R20" i="1"/>
  <c r="R28" i="1"/>
  <c r="R36" i="1"/>
  <c r="R44" i="1"/>
  <c r="R52" i="1"/>
  <c r="R60" i="1"/>
  <c r="R68" i="1"/>
  <c r="R76" i="1"/>
  <c r="R84" i="1"/>
  <c r="R92" i="1"/>
  <c r="R100" i="1"/>
  <c r="R108" i="1"/>
  <c r="R116" i="1"/>
  <c r="R124" i="1"/>
  <c r="R132" i="1"/>
  <c r="R140" i="1"/>
  <c r="R148" i="1"/>
  <c r="R156" i="1"/>
  <c r="R164" i="1"/>
  <c r="R172" i="1"/>
  <c r="R180" i="1"/>
  <c r="R188" i="1"/>
  <c r="R196" i="1"/>
  <c r="R204" i="1"/>
  <c r="R212" i="1"/>
  <c r="R220" i="1"/>
  <c r="R228" i="1"/>
  <c r="R6" i="1"/>
  <c r="R14" i="1"/>
  <c r="R22" i="1"/>
  <c r="R30" i="1"/>
  <c r="R38" i="1"/>
  <c r="R46" i="1"/>
  <c r="R54" i="1"/>
  <c r="R62" i="1"/>
  <c r="R70" i="1"/>
  <c r="R78" i="1"/>
  <c r="R86" i="1"/>
  <c r="R94" i="1"/>
  <c r="R102" i="1"/>
  <c r="R110" i="1"/>
  <c r="R118" i="1"/>
  <c r="R126" i="1"/>
  <c r="R134" i="1"/>
  <c r="R142" i="1"/>
  <c r="R150" i="1"/>
  <c r="R158" i="1"/>
  <c r="R166" i="1"/>
  <c r="R174" i="1"/>
  <c r="R182" i="1"/>
  <c r="R190" i="1"/>
  <c r="R198" i="1"/>
  <c r="R206" i="1"/>
  <c r="R214" i="1"/>
  <c r="R222" i="1"/>
  <c r="R230" i="1"/>
  <c r="R238" i="1"/>
  <c r="R246" i="1"/>
  <c r="R254" i="1"/>
  <c r="R262" i="1"/>
  <c r="R270" i="1"/>
  <c r="R278" i="1"/>
  <c r="R286" i="1"/>
  <c r="R294" i="1"/>
  <c r="R302" i="1"/>
  <c r="R310" i="1"/>
  <c r="R318" i="1"/>
  <c r="R326" i="1"/>
  <c r="R334" i="1"/>
  <c r="R342" i="1"/>
  <c r="R350" i="1"/>
  <c r="R358" i="1"/>
  <c r="R366" i="1"/>
  <c r="R374" i="1"/>
  <c r="R382" i="1"/>
  <c r="R390" i="1"/>
  <c r="R398" i="1"/>
  <c r="R406" i="1"/>
  <c r="R414" i="1"/>
  <c r="R422" i="1"/>
  <c r="R430" i="1"/>
  <c r="R438" i="1"/>
  <c r="R446" i="1"/>
  <c r="R454" i="1"/>
  <c r="R462" i="1"/>
  <c r="R470" i="1"/>
  <c r="R478" i="1"/>
  <c r="R486" i="1"/>
  <c r="R494" i="1"/>
  <c r="R502" i="1"/>
  <c r="R510" i="1"/>
  <c r="R518" i="1"/>
  <c r="R526" i="1"/>
  <c r="R534" i="1"/>
  <c r="R542" i="1"/>
  <c r="R550" i="1"/>
  <c r="R558" i="1"/>
  <c r="R566" i="1"/>
  <c r="R7" i="1"/>
  <c r="R15" i="1"/>
  <c r="R23" i="1"/>
  <c r="R31" i="1"/>
  <c r="R39" i="1"/>
  <c r="R47" i="1"/>
  <c r="R55" i="1"/>
  <c r="R63" i="1"/>
  <c r="R71" i="1"/>
  <c r="R79" i="1"/>
  <c r="R87" i="1"/>
  <c r="R95" i="1"/>
  <c r="R103" i="1"/>
  <c r="R111" i="1"/>
  <c r="R119" i="1"/>
  <c r="R127" i="1"/>
  <c r="R135" i="1"/>
  <c r="R143" i="1"/>
  <c r="R151" i="1"/>
  <c r="R159" i="1"/>
  <c r="R167" i="1"/>
  <c r="R175" i="1"/>
  <c r="R183" i="1"/>
  <c r="R191" i="1"/>
  <c r="R199" i="1"/>
  <c r="R207" i="1"/>
  <c r="R215" i="1"/>
  <c r="R223" i="1"/>
  <c r="R231" i="1"/>
  <c r="R239" i="1"/>
  <c r="R247" i="1"/>
  <c r="R255" i="1"/>
  <c r="R263" i="1"/>
  <c r="R271" i="1"/>
  <c r="R279" i="1"/>
  <c r="R287" i="1"/>
  <c r="R295" i="1"/>
  <c r="R303" i="1"/>
  <c r="R311" i="1"/>
  <c r="R319" i="1"/>
  <c r="R327" i="1"/>
  <c r="R335" i="1"/>
  <c r="R343" i="1"/>
  <c r="R351" i="1"/>
  <c r="R359" i="1"/>
  <c r="R367" i="1"/>
  <c r="R375" i="1"/>
  <c r="R383" i="1"/>
  <c r="R391" i="1"/>
  <c r="R399" i="1"/>
  <c r="R407" i="1"/>
  <c r="R415" i="1"/>
  <c r="R423" i="1"/>
  <c r="R431" i="1"/>
  <c r="R439" i="1"/>
  <c r="R447" i="1"/>
  <c r="R455" i="1"/>
  <c r="R463" i="1"/>
  <c r="R471" i="1"/>
  <c r="R479" i="1"/>
  <c r="R487" i="1"/>
  <c r="R495" i="1"/>
  <c r="R503" i="1"/>
  <c r="R511" i="1"/>
  <c r="R519" i="1"/>
  <c r="R527" i="1"/>
  <c r="R535" i="1"/>
  <c r="R543" i="1"/>
  <c r="R551" i="1"/>
  <c r="R559" i="1"/>
  <c r="R567" i="1"/>
  <c r="R8" i="1"/>
  <c r="R16" i="1"/>
  <c r="R24" i="1"/>
  <c r="R32" i="1"/>
  <c r="R40" i="1"/>
  <c r="R48" i="1"/>
  <c r="R56" i="1"/>
  <c r="R64" i="1"/>
  <c r="R72" i="1"/>
  <c r="R80" i="1"/>
  <c r="R88" i="1"/>
  <c r="R96" i="1"/>
  <c r="R104" i="1"/>
  <c r="R112" i="1"/>
  <c r="R120" i="1"/>
  <c r="R128" i="1"/>
  <c r="R136" i="1"/>
  <c r="R144" i="1"/>
  <c r="R152" i="1"/>
  <c r="R160" i="1"/>
  <c r="R9" i="1"/>
  <c r="R17" i="1"/>
  <c r="R25" i="1"/>
  <c r="R33" i="1"/>
  <c r="R41" i="1"/>
  <c r="R49" i="1"/>
  <c r="R57" i="1"/>
  <c r="R65" i="1"/>
  <c r="R73" i="1"/>
  <c r="R81" i="1"/>
  <c r="R89" i="1"/>
  <c r="R97" i="1"/>
  <c r="R105" i="1"/>
  <c r="R113" i="1"/>
  <c r="R121" i="1"/>
  <c r="R129" i="1"/>
  <c r="R137" i="1"/>
  <c r="R145" i="1"/>
  <c r="R153" i="1"/>
  <c r="R161" i="1"/>
  <c r="R169" i="1"/>
  <c r="R177" i="1"/>
  <c r="R185" i="1"/>
  <c r="R193" i="1"/>
  <c r="R201" i="1"/>
  <c r="R209" i="1"/>
  <c r="R217" i="1"/>
  <c r="R225" i="1"/>
  <c r="R233" i="1"/>
  <c r="R241" i="1"/>
  <c r="R249" i="1"/>
  <c r="R257" i="1"/>
  <c r="R265" i="1"/>
  <c r="R273" i="1"/>
  <c r="R281" i="1"/>
  <c r="R289" i="1"/>
  <c r="R297" i="1"/>
  <c r="R305" i="1"/>
  <c r="R313" i="1"/>
  <c r="R321" i="1"/>
  <c r="R329" i="1"/>
  <c r="R337" i="1"/>
  <c r="R345" i="1"/>
  <c r="R353" i="1"/>
  <c r="R361" i="1"/>
  <c r="R369" i="1"/>
  <c r="R377" i="1"/>
  <c r="R385" i="1"/>
  <c r="R393" i="1"/>
  <c r="R401" i="1"/>
  <c r="R409" i="1"/>
  <c r="R417" i="1"/>
  <c r="R425" i="1"/>
  <c r="R433" i="1"/>
  <c r="R441" i="1"/>
  <c r="R449" i="1"/>
  <c r="R457" i="1"/>
  <c r="R465" i="1"/>
  <c r="R473" i="1"/>
  <c r="R481" i="1"/>
  <c r="R489" i="1"/>
  <c r="R497" i="1"/>
  <c r="R505" i="1"/>
  <c r="R513" i="1"/>
  <c r="R521" i="1"/>
  <c r="R529" i="1"/>
  <c r="R537" i="1"/>
  <c r="R545" i="1"/>
  <c r="R553" i="1"/>
  <c r="R561" i="1"/>
  <c r="R569" i="1"/>
  <c r="R13" i="1"/>
  <c r="R45" i="1"/>
  <c r="R77" i="1"/>
  <c r="R109" i="1"/>
  <c r="R141" i="1"/>
  <c r="R170" i="1"/>
  <c r="R192" i="1"/>
  <c r="R213" i="1"/>
  <c r="R232" i="1"/>
  <c r="R244" i="1"/>
  <c r="R258" i="1"/>
  <c r="R269" i="1"/>
  <c r="R283" i="1"/>
  <c r="R296" i="1"/>
  <c r="R308" i="1"/>
  <c r="R322" i="1"/>
  <c r="R333" i="1"/>
  <c r="R347" i="1"/>
  <c r="R360" i="1"/>
  <c r="R372" i="1"/>
  <c r="R386" i="1"/>
  <c r="R397" i="1"/>
  <c r="R411" i="1"/>
  <c r="R424" i="1"/>
  <c r="R436" i="1"/>
  <c r="R450" i="1"/>
  <c r="R461" i="1"/>
  <c r="R475" i="1"/>
  <c r="R488" i="1"/>
  <c r="R500" i="1"/>
  <c r="R514" i="1"/>
  <c r="R525" i="1"/>
  <c r="R539" i="1"/>
  <c r="R552" i="1"/>
  <c r="R564" i="1"/>
  <c r="R18" i="1"/>
  <c r="R50" i="1"/>
  <c r="R82" i="1"/>
  <c r="R114" i="1"/>
  <c r="R146" i="1"/>
  <c r="R173" i="1"/>
  <c r="R194" i="1"/>
  <c r="R216" i="1"/>
  <c r="R234" i="1"/>
  <c r="R245" i="1"/>
  <c r="R259" i="1"/>
  <c r="R272" i="1"/>
  <c r="R284" i="1"/>
  <c r="R298" i="1"/>
  <c r="R309" i="1"/>
  <c r="R323" i="1"/>
  <c r="R336" i="1"/>
  <c r="R348" i="1"/>
  <c r="R362" i="1"/>
  <c r="R373" i="1"/>
  <c r="R387" i="1"/>
  <c r="R400" i="1"/>
  <c r="R412" i="1"/>
  <c r="R426" i="1"/>
  <c r="R437" i="1"/>
  <c r="R451" i="1"/>
  <c r="R464" i="1"/>
  <c r="R476" i="1"/>
  <c r="R490" i="1"/>
  <c r="R501" i="1"/>
  <c r="R515" i="1"/>
  <c r="R528" i="1"/>
  <c r="R540" i="1"/>
  <c r="R554" i="1"/>
  <c r="R565" i="1"/>
  <c r="R21" i="1"/>
  <c r="R53" i="1"/>
  <c r="R85" i="1"/>
  <c r="R117" i="1"/>
  <c r="R149" i="1"/>
  <c r="R176" i="1"/>
  <c r="R197" i="1"/>
  <c r="R218" i="1"/>
  <c r="R235" i="1"/>
  <c r="R248" i="1"/>
  <c r="R260" i="1"/>
  <c r="R274" i="1"/>
  <c r="R285" i="1"/>
  <c r="R299" i="1"/>
  <c r="R312" i="1"/>
  <c r="R324" i="1"/>
  <c r="R338" i="1"/>
  <c r="R349" i="1"/>
  <c r="R363" i="1"/>
  <c r="R376" i="1"/>
  <c r="R388" i="1"/>
  <c r="R402" i="1"/>
  <c r="R413" i="1"/>
  <c r="R427" i="1"/>
  <c r="R440" i="1"/>
  <c r="R452" i="1"/>
  <c r="R466" i="1"/>
  <c r="R477" i="1"/>
  <c r="R491" i="1"/>
  <c r="R504" i="1"/>
  <c r="R516" i="1"/>
  <c r="R530" i="1"/>
  <c r="R541" i="1"/>
  <c r="R555" i="1"/>
  <c r="R568" i="1"/>
  <c r="R26" i="1"/>
  <c r="R58" i="1"/>
  <c r="R90" i="1"/>
  <c r="R122" i="1"/>
  <c r="R154" i="1"/>
  <c r="R178" i="1"/>
  <c r="R200" i="1"/>
  <c r="R221" i="1"/>
  <c r="R236" i="1"/>
  <c r="R250" i="1"/>
  <c r="R261" i="1"/>
  <c r="R275" i="1"/>
  <c r="R288" i="1"/>
  <c r="R300" i="1"/>
  <c r="R314" i="1"/>
  <c r="R325" i="1"/>
  <c r="R339" i="1"/>
  <c r="R352" i="1"/>
  <c r="R364" i="1"/>
  <c r="R378" i="1"/>
  <c r="R389" i="1"/>
  <c r="R403" i="1"/>
  <c r="R416" i="1"/>
  <c r="R428" i="1"/>
  <c r="R442" i="1"/>
  <c r="R453" i="1"/>
  <c r="R467" i="1"/>
  <c r="R480" i="1"/>
  <c r="R492" i="1"/>
  <c r="R506" i="1"/>
  <c r="R517" i="1"/>
  <c r="R531" i="1"/>
  <c r="R544" i="1"/>
  <c r="R556" i="1"/>
  <c r="R570" i="1"/>
  <c r="R29" i="1"/>
  <c r="R61" i="1"/>
  <c r="R93" i="1"/>
  <c r="R125" i="1"/>
  <c r="R157" i="1"/>
  <c r="R181" i="1"/>
  <c r="R202" i="1"/>
  <c r="R224" i="1"/>
  <c r="R237" i="1"/>
  <c r="R251" i="1"/>
  <c r="R264" i="1"/>
  <c r="R276" i="1"/>
  <c r="R290" i="1"/>
  <c r="R301" i="1"/>
  <c r="R315" i="1"/>
  <c r="R328" i="1"/>
  <c r="R340" i="1"/>
  <c r="R354" i="1"/>
  <c r="R365" i="1"/>
  <c r="R379" i="1"/>
  <c r="R392" i="1"/>
  <c r="R404" i="1"/>
  <c r="R418" i="1"/>
  <c r="R429" i="1"/>
  <c r="R443" i="1"/>
  <c r="R456" i="1"/>
  <c r="R468" i="1"/>
  <c r="R482" i="1"/>
  <c r="R493" i="1"/>
  <c r="R507" i="1"/>
  <c r="R520" i="1"/>
  <c r="R532" i="1"/>
  <c r="R546" i="1"/>
  <c r="R557" i="1"/>
  <c r="R571" i="1"/>
  <c r="R34" i="1"/>
  <c r="R66" i="1"/>
  <c r="R98" i="1"/>
  <c r="R130" i="1"/>
  <c r="R162" i="1"/>
  <c r="R184" i="1"/>
  <c r="R205" i="1"/>
  <c r="R226" i="1"/>
  <c r="R240" i="1"/>
  <c r="R252" i="1"/>
  <c r="R266" i="1"/>
  <c r="R277" i="1"/>
  <c r="R291" i="1"/>
  <c r="R304" i="1"/>
  <c r="R316" i="1"/>
  <c r="R330" i="1"/>
  <c r="R341" i="1"/>
  <c r="R355" i="1"/>
  <c r="R368" i="1"/>
  <c r="R380" i="1"/>
  <c r="R394" i="1"/>
  <c r="R405" i="1"/>
  <c r="R419" i="1"/>
  <c r="R432" i="1"/>
  <c r="R444" i="1"/>
  <c r="R458" i="1"/>
  <c r="R469" i="1"/>
  <c r="R483" i="1"/>
  <c r="R496" i="1"/>
  <c r="R508" i="1"/>
  <c r="R522" i="1"/>
  <c r="R533" i="1"/>
  <c r="R547" i="1"/>
  <c r="R560" i="1"/>
  <c r="R572" i="1"/>
  <c r="R37" i="1"/>
  <c r="R69" i="1"/>
  <c r="R101" i="1"/>
  <c r="R133" i="1"/>
  <c r="R165" i="1"/>
  <c r="R186" i="1"/>
  <c r="R208" i="1"/>
  <c r="R227" i="1"/>
  <c r="R242" i="1"/>
  <c r="R253" i="1"/>
  <c r="R267" i="1"/>
  <c r="R280" i="1"/>
  <c r="R292" i="1"/>
  <c r="R306" i="1"/>
  <c r="R317" i="1"/>
  <c r="R331" i="1"/>
  <c r="R344" i="1"/>
  <c r="R356" i="1"/>
  <c r="R370" i="1"/>
  <c r="R381" i="1"/>
  <c r="R395" i="1"/>
  <c r="R408" i="1"/>
  <c r="R420" i="1"/>
  <c r="R434" i="1"/>
  <c r="R445" i="1"/>
  <c r="R459" i="1"/>
  <c r="R472" i="1"/>
  <c r="R484" i="1"/>
  <c r="R498" i="1"/>
  <c r="R509" i="1"/>
  <c r="R523" i="1"/>
  <c r="R536" i="1"/>
  <c r="R548" i="1"/>
  <c r="R562" i="1"/>
  <c r="R573" i="1"/>
  <c r="R42" i="1"/>
  <c r="R243" i="1"/>
  <c r="R346" i="1"/>
  <c r="R448" i="1"/>
  <c r="R549" i="1"/>
  <c r="R74" i="1"/>
  <c r="R256" i="1"/>
  <c r="R357" i="1"/>
  <c r="R460" i="1"/>
  <c r="R563" i="1"/>
  <c r="R106" i="1"/>
  <c r="R268" i="1"/>
  <c r="R371" i="1"/>
  <c r="R474" i="1"/>
  <c r="R138" i="1"/>
  <c r="R282" i="1"/>
  <c r="R384" i="1"/>
  <c r="R485" i="1"/>
  <c r="R168" i="1"/>
  <c r="R293" i="1"/>
  <c r="R396" i="1"/>
  <c r="R499" i="1"/>
  <c r="R189" i="1"/>
  <c r="R307" i="1"/>
  <c r="R410" i="1"/>
  <c r="R512" i="1"/>
  <c r="R210" i="1"/>
  <c r="R320" i="1"/>
  <c r="R421" i="1"/>
  <c r="R524" i="1"/>
  <c r="R10" i="1"/>
  <c r="R229" i="1"/>
  <c r="R332" i="1"/>
  <c r="R435" i="1"/>
  <c r="R538" i="1"/>
  <c r="T1614" i="1"/>
  <c r="T1621" i="1"/>
  <c r="T1237" i="1"/>
  <c r="T1328" i="1"/>
  <c r="T1056" i="1"/>
  <c r="T1550" i="1"/>
  <c r="T1524" i="1"/>
  <c r="T1279" i="1"/>
  <c r="T1734" i="1"/>
  <c r="T1557" i="1"/>
  <c r="T1302" i="1"/>
  <c r="T1679" i="1"/>
  <c r="T1485" i="1"/>
  <c r="T1601" i="1"/>
  <c r="T1432" i="1"/>
  <c r="T1111" i="1"/>
  <c r="T1609" i="1"/>
  <c r="T1458" i="1"/>
  <c r="T1209" i="1"/>
  <c r="T1804" i="1"/>
  <c r="T1468" i="1"/>
  <c r="T1735" i="1"/>
  <c r="T1345" i="1"/>
  <c r="T1069" i="1"/>
  <c r="T1643" i="1"/>
  <c r="T1221" i="1"/>
  <c r="T1470" i="1"/>
  <c r="T1408" i="1"/>
  <c r="T1124" i="1"/>
  <c r="T1127" i="1"/>
  <c r="T882" i="1"/>
  <c r="T995" i="1"/>
  <c r="T1430" i="1"/>
  <c r="T1786" i="1"/>
  <c r="T1486" i="1"/>
  <c r="T1750" i="1"/>
  <c r="T1378" i="1"/>
  <c r="T1670" i="1"/>
  <c r="T1493" i="1"/>
  <c r="T1138" i="1"/>
  <c r="T1726" i="1"/>
  <c r="T1782" i="1"/>
  <c r="T1665" i="1"/>
  <c r="T1134" i="1"/>
  <c r="T1046" i="1"/>
  <c r="T1737" i="1"/>
  <c r="T1182" i="1"/>
  <c r="T1081" i="1"/>
  <c r="T1563" i="1"/>
  <c r="T1206" i="1"/>
  <c r="T1536" i="1"/>
  <c r="T1473" i="1"/>
  <c r="T1140" i="1"/>
  <c r="T1796" i="1"/>
  <c r="T1356" i="1"/>
  <c r="T1559" i="1"/>
  <c r="T1059" i="1"/>
  <c r="T1218" i="1"/>
  <c r="T1109" i="1"/>
  <c r="T627" i="1"/>
  <c r="T918" i="1"/>
  <c r="T1235" i="1"/>
  <c r="T1517" i="1"/>
  <c r="T1694" i="1"/>
  <c r="T1139" i="1"/>
  <c r="T1589" i="1"/>
  <c r="T1766" i="1"/>
  <c r="T1380" i="1"/>
  <c r="T1556" i="1"/>
  <c r="T1582" i="1"/>
  <c r="T1424" i="1"/>
  <c r="T1558" i="1"/>
  <c r="T1669" i="1"/>
  <c r="T1639" i="1"/>
  <c r="T1055" i="1"/>
  <c r="T654" i="1"/>
  <c r="T718" i="1"/>
  <c r="T655" i="1"/>
  <c r="T719" i="1"/>
  <c r="T783" i="1"/>
  <c r="T624" i="1"/>
  <c r="T688" i="1"/>
  <c r="T752" i="1"/>
  <c r="T601" i="1"/>
  <c r="T665" i="1"/>
  <c r="T729" i="1"/>
  <c r="T793" i="1"/>
  <c r="T634" i="1"/>
  <c r="T698" i="1"/>
  <c r="T762" i="1"/>
  <c r="T628" i="1"/>
  <c r="T692" i="1"/>
  <c r="T756" i="1"/>
  <c r="T661" i="1"/>
  <c r="T819" i="1"/>
  <c r="T883" i="1"/>
  <c r="T947" i="1"/>
  <c r="T1011" i="1"/>
  <c r="T763" i="1"/>
  <c r="T844" i="1"/>
  <c r="T908" i="1"/>
  <c r="T972" i="1"/>
  <c r="T701" i="1"/>
  <c r="T829" i="1"/>
  <c r="T893" i="1"/>
  <c r="T957" i="1"/>
  <c r="T611" i="1"/>
  <c r="T806" i="1"/>
  <c r="T870" i="1"/>
  <c r="T934" i="1"/>
  <c r="T998" i="1"/>
  <c r="T709" i="1"/>
  <c r="T831" i="1"/>
  <c r="T895" i="1"/>
  <c r="T959" i="1"/>
  <c r="T1023" i="1"/>
  <c r="T790" i="1"/>
  <c r="T857" i="1"/>
  <c r="T921" i="1"/>
  <c r="T985" i="1"/>
  <c r="T810" i="1"/>
  <c r="T651" i="1"/>
  <c r="T1008" i="1"/>
  <c r="T946" i="1"/>
  <c r="T856" i="1"/>
  <c r="T691" i="1"/>
  <c r="T1013" i="1"/>
  <c r="T960" i="1"/>
  <c r="T866" i="1"/>
  <c r="T840" i="1"/>
  <c r="T1294" i="1"/>
  <c r="T1146" i="1"/>
  <c r="T1062" i="1"/>
  <c r="T1123" i="1"/>
  <c r="T1443" i="1"/>
  <c r="T1306" i="1"/>
  <c r="T1091" i="1"/>
  <c r="T1748" i="1"/>
  <c r="T1650" i="1"/>
  <c r="T1752" i="1"/>
  <c r="T1567" i="1"/>
  <c r="T1252" i="1"/>
  <c r="T1581" i="1"/>
  <c r="T1758" i="1"/>
  <c r="T1316" i="1"/>
  <c r="T1653" i="1"/>
  <c r="T1575" i="1"/>
  <c r="T1183" i="1"/>
  <c r="T1628" i="1"/>
  <c r="T1646" i="1"/>
  <c r="T1115" i="1"/>
  <c r="T1657" i="1"/>
  <c r="T1733" i="1"/>
  <c r="T1696" i="1"/>
  <c r="T1202" i="1"/>
  <c r="T598" i="1"/>
  <c r="T662" i="1"/>
  <c r="T726" i="1"/>
  <c r="T599" i="1"/>
  <c r="T663" i="1"/>
  <c r="T727" i="1"/>
  <c r="T791" i="1"/>
  <c r="T632" i="1"/>
  <c r="T696" i="1"/>
  <c r="T760" i="1"/>
  <c r="T609" i="1"/>
  <c r="T673" i="1"/>
  <c r="T737" i="1"/>
  <c r="T642" i="1"/>
  <c r="T706" i="1"/>
  <c r="T770" i="1"/>
  <c r="T636" i="1"/>
  <c r="T700" i="1"/>
  <c r="T764" i="1"/>
  <c r="T693" i="1"/>
  <c r="T827" i="1"/>
  <c r="T891" i="1"/>
  <c r="T955" i="1"/>
  <c r="T1019" i="1"/>
  <c r="T781" i="1"/>
  <c r="T852" i="1"/>
  <c r="T916" i="1"/>
  <c r="T980" i="1"/>
  <c r="T733" i="1"/>
  <c r="T837" i="1"/>
  <c r="T901" i="1"/>
  <c r="T965" i="1"/>
  <c r="T643" i="1"/>
  <c r="T814" i="1"/>
  <c r="T878" i="1"/>
  <c r="T942" i="1"/>
  <c r="T1006" i="1"/>
  <c r="T741" i="1"/>
  <c r="T839" i="1"/>
  <c r="T903" i="1"/>
  <c r="T967" i="1"/>
  <c r="T801" i="1"/>
  <c r="T865" i="1"/>
  <c r="T929" i="1"/>
  <c r="T993" i="1"/>
  <c r="T842" i="1"/>
  <c r="T773" i="1"/>
  <c r="T1024" i="1"/>
  <c r="T978" i="1"/>
  <c r="T888" i="1"/>
  <c r="T792" i="1"/>
  <c r="T992" i="1"/>
  <c r="T898" i="1"/>
  <c r="T872" i="1"/>
  <c r="T1223" i="1"/>
  <c r="T1210" i="1"/>
  <c r="T1063" i="1"/>
  <c r="T1255" i="1"/>
  <c r="T1379" i="1"/>
  <c r="T1239" i="1"/>
  <c r="T1480" i="1"/>
  <c r="T1715" i="1"/>
  <c r="T1586" i="1"/>
  <c r="T1688" i="1"/>
  <c r="T1503" i="1"/>
  <c r="T1113" i="1"/>
  <c r="T1509" i="1"/>
  <c r="T1645" i="1"/>
  <c r="T1551" i="1"/>
  <c r="T1453" i="1"/>
  <c r="T1717" i="1"/>
  <c r="T1568" i="1"/>
  <c r="T1108" i="1"/>
  <c r="T1533" i="1"/>
  <c r="T1710" i="1"/>
  <c r="T1323" i="1"/>
  <c r="T1377" i="1"/>
  <c r="T1797" i="1"/>
  <c r="T1594" i="1"/>
  <c r="T1637" i="1"/>
  <c r="T606" i="1"/>
  <c r="T670" i="1"/>
  <c r="T734" i="1"/>
  <c r="T607" i="1"/>
  <c r="T671" i="1"/>
  <c r="T735" i="1"/>
  <c r="T640" i="1"/>
  <c r="T704" i="1"/>
  <c r="T768" i="1"/>
  <c r="T617" i="1"/>
  <c r="T681" i="1"/>
  <c r="T745" i="1"/>
  <c r="T650" i="1"/>
  <c r="T714" i="1"/>
  <c r="T644" i="1"/>
  <c r="T708" i="1"/>
  <c r="T772" i="1"/>
  <c r="T725" i="1"/>
  <c r="T835" i="1"/>
  <c r="T899" i="1"/>
  <c r="T963" i="1"/>
  <c r="T1027" i="1"/>
  <c r="T795" i="1"/>
  <c r="T860" i="1"/>
  <c r="T924" i="1"/>
  <c r="T988" i="1"/>
  <c r="T765" i="1"/>
  <c r="T845" i="1"/>
  <c r="T909" i="1"/>
  <c r="T973" i="1"/>
  <c r="T675" i="1"/>
  <c r="T822" i="1"/>
  <c r="T886" i="1"/>
  <c r="T950" i="1"/>
  <c r="T1014" i="1"/>
  <c r="T771" i="1"/>
  <c r="T847" i="1"/>
  <c r="T911" i="1"/>
  <c r="T975" i="1"/>
  <c r="T621" i="1"/>
  <c r="T809" i="1"/>
  <c r="T873" i="1"/>
  <c r="T937" i="1"/>
  <c r="T1001" i="1"/>
  <c r="T874" i="1"/>
  <c r="T816" i="1"/>
  <c r="T659" i="1"/>
  <c r="T1010" i="1"/>
  <c r="T920" i="1"/>
  <c r="T826" i="1"/>
  <c r="T715" i="1"/>
  <c r="T1016" i="1"/>
  <c r="T1494" i="1"/>
  <c r="T1709" i="1"/>
  <c r="T1504" i="1"/>
  <c r="T1172" i="1"/>
  <c r="T1781" i="1"/>
  <c r="T1785" i="1"/>
  <c r="T1033" i="1"/>
  <c r="T1597" i="1"/>
  <c r="T1774" i="1"/>
  <c r="T1444" i="1"/>
  <c r="T1500" i="1"/>
  <c r="T1526" i="1"/>
  <c r="T1747" i="1"/>
  <c r="T1686" i="1"/>
  <c r="T614" i="1"/>
  <c r="T678" i="1"/>
  <c r="T742" i="1"/>
  <c r="T615" i="1"/>
  <c r="T679" i="1"/>
  <c r="T743" i="1"/>
  <c r="T648" i="1"/>
  <c r="T712" i="1"/>
  <c r="T776" i="1"/>
  <c r="T625" i="1"/>
  <c r="T689" i="1"/>
  <c r="T753" i="1"/>
  <c r="T658" i="1"/>
  <c r="T722" i="1"/>
  <c r="T652" i="1"/>
  <c r="T716" i="1"/>
  <c r="T780" i="1"/>
  <c r="T757" i="1"/>
  <c r="T843" i="1"/>
  <c r="T907" i="1"/>
  <c r="T971" i="1"/>
  <c r="T603" i="1"/>
  <c r="T804" i="1"/>
  <c r="T868" i="1"/>
  <c r="T932" i="1"/>
  <c r="T996" i="1"/>
  <c r="T782" i="1"/>
  <c r="T853" i="1"/>
  <c r="T917" i="1"/>
  <c r="T981" i="1"/>
  <c r="T707" i="1"/>
  <c r="T830" i="1"/>
  <c r="T894" i="1"/>
  <c r="T958" i="1"/>
  <c r="T1022" i="1"/>
  <c r="T787" i="1"/>
  <c r="T855" i="1"/>
  <c r="T919" i="1"/>
  <c r="T983" i="1"/>
  <c r="T653" i="1"/>
  <c r="T817" i="1"/>
  <c r="T881" i="1"/>
  <c r="T945" i="1"/>
  <c r="T1009" i="1"/>
  <c r="T906" i="1"/>
  <c r="T848" i="1"/>
  <c r="T778" i="1"/>
  <c r="T1026" i="1"/>
  <c r="T952" i="1"/>
  <c r="T858" i="1"/>
  <c r="T800" i="1"/>
  <c r="T747" i="1"/>
  <c r="T962" i="1"/>
  <c r="T936" i="1"/>
  <c r="T1041" i="1"/>
  <c r="T1116" i="1"/>
  <c r="T1191" i="1"/>
  <c r="T1372" i="1"/>
  <c r="T1251" i="1"/>
  <c r="T1211" i="1"/>
  <c r="T1352" i="1"/>
  <c r="T1595" i="1"/>
  <c r="T1777" i="1"/>
  <c r="T1560" i="1"/>
  <c r="T1414" i="1"/>
  <c r="T1511" i="1"/>
  <c r="T1773" i="1"/>
  <c r="T1721" i="1"/>
  <c r="T1097" i="1"/>
  <c r="T1510" i="1"/>
  <c r="T1659" i="1"/>
  <c r="T1701" i="1"/>
  <c r="T1661" i="1"/>
  <c r="T1615" i="1"/>
  <c r="T1119" i="1"/>
  <c r="T1564" i="1"/>
  <c r="T1590" i="1"/>
  <c r="T1224" i="1"/>
  <c r="T1227" i="1"/>
  <c r="T622" i="1"/>
  <c r="T686" i="1"/>
  <c r="T750" i="1"/>
  <c r="T623" i="1"/>
  <c r="T687" i="1"/>
  <c r="T751" i="1"/>
  <c r="T656" i="1"/>
  <c r="T720" i="1"/>
  <c r="T784" i="1"/>
  <c r="T633" i="1"/>
  <c r="T697" i="1"/>
  <c r="T761" i="1"/>
  <c r="T602" i="1"/>
  <c r="T666" i="1"/>
  <c r="T730" i="1"/>
  <c r="T596" i="1"/>
  <c r="T660" i="1"/>
  <c r="T724" i="1"/>
  <c r="T788" i="1"/>
  <c r="T779" i="1"/>
  <c r="T851" i="1"/>
  <c r="T915" i="1"/>
  <c r="T979" i="1"/>
  <c r="T635" i="1"/>
  <c r="T812" i="1"/>
  <c r="T876" i="1"/>
  <c r="T940" i="1"/>
  <c r="T1004" i="1"/>
  <c r="T797" i="1"/>
  <c r="T861" i="1"/>
  <c r="T925" i="1"/>
  <c r="T989" i="1"/>
  <c r="T739" i="1"/>
  <c r="T838" i="1"/>
  <c r="T902" i="1"/>
  <c r="T966" i="1"/>
  <c r="T799" i="1"/>
  <c r="T863" i="1"/>
  <c r="T927" i="1"/>
  <c r="T991" i="1"/>
  <c r="T685" i="1"/>
  <c r="T825" i="1"/>
  <c r="T889" i="1"/>
  <c r="T953" i="1"/>
  <c r="T1017" i="1"/>
  <c r="T938" i="1"/>
  <c r="T880" i="1"/>
  <c r="T818" i="1"/>
  <c r="T1000" i="1"/>
  <c r="T984" i="1"/>
  <c r="T890" i="1"/>
  <c r="T832" i="1"/>
  <c r="T994" i="1"/>
  <c r="T968" i="1"/>
  <c r="T1105" i="1"/>
  <c r="T1180" i="1"/>
  <c r="T1445" i="1"/>
  <c r="T1308" i="1"/>
  <c r="T1118" i="1"/>
  <c r="T1433" i="1"/>
  <c r="T1288" i="1"/>
  <c r="T1652" i="1"/>
  <c r="T1713" i="1"/>
  <c r="T1496" i="1"/>
  <c r="T1350" i="1"/>
  <c r="T1090" i="1"/>
  <c r="T1181" i="1"/>
  <c r="T1244" i="1"/>
  <c r="T1150" i="1"/>
  <c r="T1362" i="1"/>
  <c r="T1161" i="1"/>
  <c r="T1502" i="1"/>
  <c r="T1587" i="1"/>
  <c r="T1548" i="1"/>
  <c r="T1574" i="1"/>
  <c r="T1360" i="1"/>
  <c r="T1767" i="1"/>
  <c r="T1725" i="1"/>
  <c r="T1632" i="1"/>
  <c r="T1044" i="1"/>
  <c r="T1636" i="1"/>
  <c r="T1654" i="1"/>
  <c r="T1249" i="1"/>
  <c r="T1037" i="1"/>
  <c r="T630" i="1"/>
  <c r="T694" i="1"/>
  <c r="T758" i="1"/>
  <c r="T631" i="1"/>
  <c r="T695" i="1"/>
  <c r="T759" i="1"/>
  <c r="T600" i="1"/>
  <c r="T664" i="1"/>
  <c r="T728" i="1"/>
  <c r="T641" i="1"/>
  <c r="T705" i="1"/>
  <c r="T769" i="1"/>
  <c r="T610" i="1"/>
  <c r="T674" i="1"/>
  <c r="T738" i="1"/>
  <c r="T604" i="1"/>
  <c r="T668" i="1"/>
  <c r="T732" i="1"/>
  <c r="T796" i="1"/>
  <c r="T794" i="1"/>
  <c r="T859" i="1"/>
  <c r="T923" i="1"/>
  <c r="T987" i="1"/>
  <c r="T667" i="1"/>
  <c r="T820" i="1"/>
  <c r="T884" i="1"/>
  <c r="T948" i="1"/>
  <c r="T605" i="1"/>
  <c r="T805" i="1"/>
  <c r="T869" i="1"/>
  <c r="T933" i="1"/>
  <c r="T997" i="1"/>
  <c r="T766" i="1"/>
  <c r="T846" i="1"/>
  <c r="T910" i="1"/>
  <c r="T974" i="1"/>
  <c r="T613" i="1"/>
  <c r="T807" i="1"/>
  <c r="T871" i="1"/>
  <c r="T935" i="1"/>
  <c r="T999" i="1"/>
  <c r="T717" i="1"/>
  <c r="T833" i="1"/>
  <c r="T897" i="1"/>
  <c r="T961" i="1"/>
  <c r="T1025" i="1"/>
  <c r="T970" i="1"/>
  <c r="T912" i="1"/>
  <c r="T850" i="1"/>
  <c r="T683" i="1"/>
  <c r="T1012" i="1"/>
  <c r="T922" i="1"/>
  <c r="T864" i="1"/>
  <c r="T723" i="1"/>
  <c r="T1018" i="1"/>
  <c r="T1483" i="1"/>
  <c r="T1169" i="1"/>
  <c r="T1045" i="1"/>
  <c r="T1381" i="1"/>
  <c r="T1243" i="1"/>
  <c r="T1236" i="1"/>
  <c r="T1369" i="1"/>
  <c r="T1213" i="1"/>
  <c r="T1731" i="1"/>
  <c r="T1649" i="1"/>
  <c r="T1759" i="1"/>
  <c r="T1286" i="1"/>
  <c r="T1154" i="1"/>
  <c r="T1070" i="1"/>
  <c r="T1102" i="1"/>
  <c r="T1435" i="1"/>
  <c r="T1540" i="1"/>
  <c r="T1638" i="1"/>
  <c r="T1530" i="1"/>
  <c r="T1387" i="1"/>
  <c r="T710" i="1"/>
  <c r="T767" i="1"/>
  <c r="T680" i="1"/>
  <c r="T713" i="1"/>
  <c r="T626" i="1"/>
  <c r="T620" i="1"/>
  <c r="T811" i="1"/>
  <c r="T731" i="1"/>
  <c r="T669" i="1"/>
  <c r="T990" i="1"/>
  <c r="T943" i="1"/>
  <c r="T849" i="1"/>
  <c r="T1021" i="1"/>
  <c r="T1020" i="1"/>
  <c r="T834" i="1"/>
  <c r="T1233" i="1"/>
  <c r="T1436" i="1"/>
  <c r="T1238" i="1"/>
  <c r="T1585" i="1"/>
  <c r="T1049" i="1"/>
  <c r="T1117" i="1"/>
  <c r="T1428" i="1"/>
  <c r="T1096" i="1"/>
  <c r="T1361" i="1"/>
  <c r="T1195" i="1"/>
  <c r="T1699" i="1"/>
  <c r="T1641" i="1"/>
  <c r="T1751" i="1"/>
  <c r="T1278" i="1"/>
  <c r="T1162" i="1"/>
  <c r="T1078" i="1"/>
  <c r="T1075" i="1"/>
  <c r="T1427" i="1"/>
  <c r="T1290" i="1"/>
  <c r="T1479" i="1"/>
  <c r="T1683" i="1"/>
  <c r="T1634" i="1"/>
  <c r="T1736" i="1"/>
  <c r="T1270" i="1"/>
  <c r="T1170" i="1"/>
  <c r="T1086" i="1"/>
  <c r="T1043" i="1"/>
  <c r="T1419" i="1"/>
  <c r="T1282" i="1"/>
  <c r="T1431" i="1"/>
  <c r="T1619" i="1"/>
  <c r="T1626" i="1"/>
  <c r="T1728" i="1"/>
  <c r="T1543" i="1"/>
  <c r="T1137" i="1"/>
  <c r="T1212" i="1"/>
  <c r="T1413" i="1"/>
  <c r="T1276" i="1"/>
  <c r="T1447" i="1"/>
  <c r="T1401" i="1"/>
  <c r="T1256" i="1"/>
  <c r="T1684" i="1"/>
  <c r="T1681" i="1"/>
  <c r="T1791" i="1"/>
  <c r="T1254" i="1"/>
  <c r="T1186" i="1"/>
  <c r="T1039" i="1"/>
  <c r="T1383" i="1"/>
  <c r="T1403" i="1"/>
  <c r="T1266" i="1"/>
  <c r="T1335" i="1"/>
  <c r="T1491" i="1"/>
  <c r="T1610" i="1"/>
  <c r="T1712" i="1"/>
  <c r="T1527" i="1"/>
  <c r="T1153" i="1"/>
  <c r="T1029" i="1"/>
  <c r="T1397" i="1"/>
  <c r="T1260" i="1"/>
  <c r="T1351" i="1"/>
  <c r="T1385" i="1"/>
  <c r="T1612" i="1"/>
  <c r="T1702" i="1"/>
  <c r="T1708" i="1"/>
  <c r="T1295" i="1"/>
  <c r="T775" i="1"/>
  <c r="T736" i="1"/>
  <c r="T721" i="1"/>
  <c r="T682" i="1"/>
  <c r="T676" i="1"/>
  <c r="T867" i="1"/>
  <c r="T828" i="1"/>
  <c r="T813" i="1"/>
  <c r="T786" i="1"/>
  <c r="T951" i="1"/>
  <c r="T905" i="1"/>
  <c r="T944" i="1"/>
  <c r="T954" i="1"/>
  <c r="T930" i="1"/>
  <c r="T1082" i="1"/>
  <c r="T1099" i="1"/>
  <c r="T1416" i="1"/>
  <c r="T1521" i="1"/>
  <c r="T1177" i="1"/>
  <c r="T1071" i="1"/>
  <c r="T1364" i="1"/>
  <c r="T1051" i="1"/>
  <c r="T1297" i="1"/>
  <c r="T1571" i="1"/>
  <c r="T1770" i="1"/>
  <c r="T1577" i="1"/>
  <c r="T1687" i="1"/>
  <c r="T1190" i="1"/>
  <c r="T1226" i="1"/>
  <c r="T1079" i="1"/>
  <c r="T1484" i="1"/>
  <c r="T1363" i="1"/>
  <c r="T1216" i="1"/>
  <c r="T1464" i="1"/>
  <c r="T1611" i="1"/>
  <c r="T1570" i="1"/>
  <c r="T1672" i="1"/>
  <c r="T1168" i="1"/>
  <c r="T1234" i="1"/>
  <c r="T1087" i="1"/>
  <c r="T1476" i="1"/>
  <c r="T1355" i="1"/>
  <c r="T1200" i="1"/>
  <c r="T1456" i="1"/>
  <c r="T1547" i="1"/>
  <c r="T1562" i="1"/>
  <c r="T1664" i="1"/>
  <c r="T1454" i="1"/>
  <c r="T1201" i="1"/>
  <c r="T1077" i="1"/>
  <c r="T1349" i="1"/>
  <c r="T1184" i="1"/>
  <c r="T1466" i="1"/>
  <c r="T1337" i="1"/>
  <c r="T1131" i="1"/>
  <c r="T1515" i="1"/>
  <c r="T1617" i="1"/>
  <c r="T1727" i="1"/>
  <c r="T1126" i="1"/>
  <c r="T1250" i="1"/>
  <c r="T1103" i="1"/>
  <c r="T1460" i="1"/>
  <c r="T1339" i="1"/>
  <c r="T1158" i="1"/>
  <c r="T1440" i="1"/>
  <c r="T1772" i="1"/>
  <c r="T1546" i="1"/>
  <c r="T1648" i="1"/>
  <c r="T1438" i="1"/>
  <c r="T1217" i="1"/>
  <c r="T1093" i="1"/>
  <c r="T1333" i="1"/>
  <c r="T1142" i="1"/>
  <c r="T1450" i="1"/>
  <c r="T1321" i="1"/>
  <c r="T1088" i="1"/>
  <c r="T1794" i="1"/>
  <c r="T1566" i="1"/>
  <c r="T1263" i="1"/>
  <c r="T1080" i="1"/>
  <c r="T744" i="1"/>
  <c r="T777" i="1"/>
  <c r="T690" i="1"/>
  <c r="T684" i="1"/>
  <c r="T875" i="1"/>
  <c r="T836" i="1"/>
  <c r="T821" i="1"/>
  <c r="T798" i="1"/>
  <c r="T645" i="1"/>
  <c r="T1007" i="1"/>
  <c r="T913" i="1"/>
  <c r="T976" i="1"/>
  <c r="T986" i="1"/>
  <c r="T619" i="1"/>
  <c r="T1052" i="1"/>
  <c r="T1246" i="1"/>
  <c r="T1635" i="1"/>
  <c r="T1624" i="1"/>
  <c r="T1241" i="1"/>
  <c r="T1135" i="1"/>
  <c r="T1300" i="1"/>
  <c r="T1426" i="1"/>
  <c r="T1228" i="1"/>
  <c r="T1723" i="1"/>
  <c r="T1706" i="1"/>
  <c r="T1513" i="1"/>
  <c r="T1623" i="1"/>
  <c r="T1375" i="1"/>
  <c r="T1068" i="1"/>
  <c r="T1143" i="1"/>
  <c r="T1420" i="1"/>
  <c r="T1299" i="1"/>
  <c r="T1032" i="1"/>
  <c r="T1400" i="1"/>
  <c r="T1539" i="1"/>
  <c r="T1506" i="1"/>
  <c r="T1608" i="1"/>
  <c r="T1327" i="1"/>
  <c r="T1076" i="1"/>
  <c r="T1151" i="1"/>
  <c r="T1412" i="1"/>
  <c r="T1291" i="1"/>
  <c r="T1455" i="1"/>
  <c r="T1392" i="1"/>
  <c r="T1803" i="1"/>
  <c r="T1498" i="1"/>
  <c r="T1600" i="1"/>
  <c r="T1390" i="1"/>
  <c r="T1050" i="1"/>
  <c r="T1141" i="1"/>
  <c r="T1285" i="1"/>
  <c r="T1415" i="1"/>
  <c r="T1402" i="1"/>
  <c r="T1273" i="1"/>
  <c r="T1724" i="1"/>
  <c r="T1746" i="1"/>
  <c r="T1553" i="1"/>
  <c r="T1663" i="1"/>
  <c r="T1192" i="1"/>
  <c r="T1092" i="1"/>
  <c r="T1167" i="1"/>
  <c r="T1396" i="1"/>
  <c r="T1275" i="1"/>
  <c r="T1359" i="1"/>
  <c r="T1376" i="1"/>
  <c r="T1739" i="1"/>
  <c r="T1801" i="1"/>
  <c r="T1584" i="1"/>
  <c r="T1374" i="1"/>
  <c r="T1066" i="1"/>
  <c r="T1157" i="1"/>
  <c r="T1269" i="1"/>
  <c r="T1319" i="1"/>
  <c r="T1386" i="1"/>
  <c r="T1257" i="1"/>
  <c r="T1644" i="1"/>
  <c r="T1730" i="1"/>
  <c r="T1537" i="1"/>
  <c r="T1647" i="1"/>
  <c r="T1613" i="1"/>
  <c r="T1798" i="1"/>
  <c r="T1144" i="1"/>
  <c r="T1630" i="1"/>
  <c r="T1296" i="1"/>
  <c r="T1389" i="1"/>
  <c r="T1541" i="1"/>
  <c r="T639" i="1"/>
  <c r="T754" i="1"/>
  <c r="T748" i="1"/>
  <c r="T939" i="1"/>
  <c r="T900" i="1"/>
  <c r="T885" i="1"/>
  <c r="T862" i="1"/>
  <c r="T815" i="1"/>
  <c r="T977" i="1"/>
  <c r="T914" i="1"/>
  <c r="T896" i="1"/>
  <c r="T904" i="1"/>
  <c r="T1173" i="1"/>
  <c r="T1434" i="1"/>
  <c r="T1667" i="1"/>
  <c r="T1631" i="1"/>
  <c r="T1060" i="1"/>
  <c r="T1437" i="1"/>
  <c r="T1072" i="1"/>
  <c r="T1229" i="1"/>
  <c r="T1472" i="1"/>
  <c r="T1675" i="1"/>
  <c r="T1578" i="1"/>
  <c r="T1680" i="1"/>
  <c r="T1495" i="1"/>
  <c r="T1121" i="1"/>
  <c r="T1196" i="1"/>
  <c r="T1429" i="1"/>
  <c r="T1292" i="1"/>
  <c r="T1067" i="1"/>
  <c r="T1417" i="1"/>
  <c r="T1272" i="1"/>
  <c r="T1668" i="1"/>
  <c r="T1697" i="1"/>
  <c r="T1760" i="1"/>
  <c r="T1129" i="1"/>
  <c r="T1204" i="1"/>
  <c r="T1421" i="1"/>
  <c r="T1284" i="1"/>
  <c r="T1035" i="1"/>
  <c r="T1409" i="1"/>
  <c r="T1264" i="1"/>
  <c r="T1676" i="1"/>
  <c r="T1689" i="1"/>
  <c r="T1799" i="1"/>
  <c r="T1262" i="1"/>
  <c r="T1178" i="1"/>
  <c r="T1031" i="1"/>
  <c r="T1439" i="1"/>
  <c r="T1411" i="1"/>
  <c r="T1274" i="1"/>
  <c r="T1391" i="1"/>
  <c r="T1555" i="1"/>
  <c r="T1618" i="1"/>
  <c r="T1720" i="1"/>
  <c r="T1535" i="1"/>
  <c r="T1145" i="1"/>
  <c r="T1220" i="1"/>
  <c r="T1405" i="1"/>
  <c r="T1268" i="1"/>
  <c r="T1399" i="1"/>
  <c r="T1393" i="1"/>
  <c r="T1247" i="1"/>
  <c r="T1768" i="1"/>
  <c r="T1673" i="1"/>
  <c r="T1783" i="1"/>
  <c r="T1245" i="1"/>
  <c r="T1194" i="1"/>
  <c r="T1047" i="1"/>
  <c r="T1343" i="1"/>
  <c r="T1395" i="1"/>
  <c r="T1258" i="1"/>
  <c r="T1287" i="1"/>
  <c r="T1779" i="1"/>
  <c r="T1602" i="1"/>
  <c r="T1704" i="1"/>
  <c r="T1620" i="1"/>
  <c r="T1789" i="1"/>
  <c r="T1718" i="1"/>
  <c r="T646" i="1"/>
  <c r="T703" i="1"/>
  <c r="T616" i="1"/>
  <c r="T649" i="1"/>
  <c r="T629" i="1"/>
  <c r="T1003" i="1"/>
  <c r="T964" i="1"/>
  <c r="T949" i="1"/>
  <c r="T926" i="1"/>
  <c r="T879" i="1"/>
  <c r="T774" i="1"/>
  <c r="T755" i="1"/>
  <c r="T824" i="1"/>
  <c r="T1358" i="1"/>
  <c r="T1317" i="1"/>
  <c r="T1094" i="1"/>
  <c r="T1714" i="1"/>
  <c r="T1208" i="1"/>
  <c r="T1188" i="1"/>
  <c r="T1309" i="1"/>
  <c r="T1307" i="1"/>
  <c r="T1128" i="1"/>
  <c r="T1344" i="1"/>
  <c r="T1531" i="1"/>
  <c r="T1769" i="1"/>
  <c r="T1552" i="1"/>
  <c r="T1406" i="1"/>
  <c r="T1034" i="1"/>
  <c r="T1125" i="1"/>
  <c r="T1301" i="1"/>
  <c r="T1040" i="1"/>
  <c r="T1418" i="1"/>
  <c r="T1289" i="1"/>
  <c r="T1482" i="1"/>
  <c r="T1762" i="1"/>
  <c r="T1569" i="1"/>
  <c r="T1398" i="1"/>
  <c r="T1042" i="1"/>
  <c r="T1133" i="1"/>
  <c r="T1293" i="1"/>
  <c r="T1463" i="1"/>
  <c r="T1410" i="1"/>
  <c r="T1281" i="1"/>
  <c r="T1756" i="1"/>
  <c r="T1754" i="1"/>
  <c r="T1561" i="1"/>
  <c r="T1671" i="1"/>
  <c r="T1271" i="1"/>
  <c r="T1084" i="1"/>
  <c r="T1159" i="1"/>
  <c r="T1404" i="1"/>
  <c r="T1283" i="1"/>
  <c r="T1407" i="1"/>
  <c r="T1384" i="1"/>
  <c r="T1771" i="1"/>
  <c r="T1490" i="1"/>
  <c r="T1592" i="1"/>
  <c r="T1382" i="1"/>
  <c r="T1058" i="1"/>
  <c r="T1149" i="1"/>
  <c r="T1277" i="1"/>
  <c r="T1367" i="1"/>
  <c r="T1394" i="1"/>
  <c r="T1265" i="1"/>
  <c r="T1523" i="1"/>
  <c r="T1738" i="1"/>
  <c r="T1545" i="1"/>
  <c r="T1655" i="1"/>
  <c r="T1171" i="1"/>
  <c r="T1100" i="1"/>
  <c r="T1175" i="1"/>
  <c r="T1388" i="1"/>
  <c r="T1267" i="1"/>
  <c r="T1311" i="1"/>
  <c r="T1368" i="1"/>
  <c r="T1707" i="1"/>
  <c r="T1793" i="1"/>
  <c r="T1576" i="1"/>
  <c r="T1508" i="1"/>
  <c r="T1534" i="1"/>
  <c r="T1780" i="1"/>
  <c r="T1573" i="1"/>
  <c r="T1525" i="1"/>
  <c r="T1518" i="1"/>
  <c r="T1790" i="1"/>
  <c r="T702" i="1"/>
  <c r="T711" i="1"/>
  <c r="T672" i="1"/>
  <c r="T657" i="1"/>
  <c r="T618" i="1"/>
  <c r="T612" i="1"/>
  <c r="T803" i="1"/>
  <c r="T699" i="1"/>
  <c r="T637" i="1"/>
  <c r="T1005" i="1"/>
  <c r="T982" i="1"/>
  <c r="T887" i="1"/>
  <c r="T841" i="1"/>
  <c r="T1002" i="1"/>
  <c r="T1028" i="1"/>
  <c r="T802" i="1"/>
  <c r="T1471" i="1"/>
  <c r="T1253" i="1"/>
  <c r="T1305" i="1"/>
  <c r="T1522" i="1"/>
  <c r="T1423" i="1"/>
  <c r="T1053" i="1"/>
  <c r="T1107" i="1"/>
  <c r="T1240" i="1"/>
  <c r="T1425" i="1"/>
  <c r="T1280" i="1"/>
  <c r="T1660" i="1"/>
  <c r="T1705" i="1"/>
  <c r="T1488" i="1"/>
  <c r="T1342" i="1"/>
  <c r="T1098" i="1"/>
  <c r="T1189" i="1"/>
  <c r="T1232" i="1"/>
  <c r="T1788" i="1"/>
  <c r="T1354" i="1"/>
  <c r="T1214" i="1"/>
  <c r="T1691" i="1"/>
  <c r="T1698" i="1"/>
  <c r="T1505" i="1"/>
  <c r="T1334" i="1"/>
  <c r="T1106" i="1"/>
  <c r="T1197" i="1"/>
  <c r="T1222" i="1"/>
  <c r="T1507" i="1"/>
  <c r="T1346" i="1"/>
  <c r="T1198" i="1"/>
  <c r="T1627" i="1"/>
  <c r="T1690" i="1"/>
  <c r="T1497" i="1"/>
  <c r="T1607" i="1"/>
  <c r="T1073" i="1"/>
  <c r="T1148" i="1"/>
  <c r="T1477" i="1"/>
  <c r="T1340" i="1"/>
  <c r="T1203" i="1"/>
  <c r="T1465" i="1"/>
  <c r="T1320" i="1"/>
  <c r="T1732" i="1"/>
  <c r="T1745" i="1"/>
  <c r="T1528" i="1"/>
  <c r="T1318" i="1"/>
  <c r="T1122" i="1"/>
  <c r="T1038" i="1"/>
  <c r="T1187" i="1"/>
  <c r="T1467" i="1"/>
  <c r="T1330" i="1"/>
  <c r="T1155" i="1"/>
  <c r="T1499" i="1"/>
  <c r="T1674" i="1"/>
  <c r="T1800" i="1"/>
  <c r="T1591" i="1"/>
  <c r="T1089" i="1"/>
  <c r="T1164" i="1"/>
  <c r="T1461" i="1"/>
  <c r="T1324" i="1"/>
  <c r="T1160" i="1"/>
  <c r="T1449" i="1"/>
  <c r="T1304" i="1"/>
  <c r="T1651" i="1"/>
  <c r="T1729" i="1"/>
  <c r="T1512" i="1"/>
  <c r="T1572" i="1"/>
  <c r="T1225" i="1"/>
  <c r="T1593" i="1"/>
  <c r="T1757" i="1"/>
  <c r="T1765" i="1"/>
  <c r="T1248" i="1"/>
  <c r="T1606" i="1"/>
  <c r="T1580" i="1"/>
  <c r="T1054" i="1"/>
  <c r="T1662" i="1"/>
  <c r="T1519" i="1"/>
  <c r="T1538" i="1"/>
  <c r="T1136" i="1"/>
  <c r="T1036" i="1"/>
  <c r="T1802" i="1"/>
  <c r="T1163" i="1"/>
  <c r="T1446" i="1"/>
  <c r="T1448" i="1"/>
  <c r="T1095" i="1"/>
  <c r="T1625" i="1"/>
  <c r="T1474" i="1"/>
  <c r="T1193" i="1"/>
  <c r="T1174" i="1"/>
  <c r="T1365" i="1"/>
  <c r="T1616" i="1"/>
  <c r="T1064" i="1"/>
  <c r="T1478" i="1"/>
  <c r="T1422" i="1"/>
  <c r="T969" i="1"/>
  <c r="T854" i="1"/>
  <c r="T597" i="1"/>
  <c r="T785" i="1"/>
  <c r="T647" i="1"/>
  <c r="T1605" i="1"/>
  <c r="R581" i="1"/>
  <c r="R589" i="1"/>
  <c r="R574" i="1"/>
  <c r="R582" i="1"/>
  <c r="R590" i="1"/>
  <c r="R575" i="1"/>
  <c r="R583" i="1"/>
  <c r="R591" i="1"/>
  <c r="R576" i="1"/>
  <c r="R584" i="1"/>
  <c r="R592" i="1"/>
  <c r="R577" i="1"/>
  <c r="R585" i="1"/>
  <c r="R593" i="1"/>
  <c r="R579" i="1"/>
  <c r="R587" i="1"/>
  <c r="R595" i="1"/>
  <c r="R578" i="1"/>
  <c r="R580" i="1"/>
  <c r="R586" i="1"/>
  <c r="R588" i="1"/>
  <c r="R594" i="1"/>
  <c r="T1101" i="1"/>
  <c r="T1743" i="1"/>
  <c r="T1693" i="1"/>
  <c r="T1604" i="1"/>
  <c r="T1787" i="1"/>
  <c r="T1542" i="1"/>
  <c r="T1516" i="1"/>
  <c r="T1451" i="1"/>
  <c r="T1598" i="1"/>
  <c r="T1583" i="1"/>
  <c r="T1666" i="1"/>
  <c r="T1322" i="1"/>
  <c r="T1130" i="1"/>
  <c r="T1700" i="1"/>
  <c r="T1332" i="1"/>
  <c r="T1599" i="1"/>
  <c r="T1176" i="1"/>
  <c r="T1030" i="1"/>
  <c r="T1753" i="1"/>
  <c r="T1219" i="1"/>
  <c r="T1065" i="1"/>
  <c r="T1336" i="1"/>
  <c r="T1207" i="1"/>
  <c r="T1744" i="1"/>
  <c r="T1298" i="1"/>
  <c r="T1695" i="1"/>
  <c r="T808" i="1"/>
  <c r="T749" i="1"/>
  <c r="T740" i="1"/>
  <c r="T1532" i="1"/>
  <c r="T1325" i="1"/>
  <c r="T1487" i="1"/>
  <c r="T1629" i="1"/>
  <c r="T1366" i="1"/>
  <c r="T1722" i="1"/>
  <c r="T1776" i="1"/>
  <c r="T1083" i="1"/>
  <c r="T1314" i="1"/>
  <c r="T1805" i="1"/>
  <c r="T1711" i="1"/>
  <c r="T1795" i="1"/>
  <c r="T1331" i="1"/>
  <c r="T1104" i="1"/>
  <c r="T1110" i="1"/>
  <c r="T1341" i="1"/>
  <c r="T1656" i="1"/>
  <c r="T1179" i="1"/>
  <c r="T1242" i="1"/>
  <c r="T1579" i="1"/>
  <c r="T1205" i="1"/>
  <c r="T1462" i="1"/>
  <c r="T1353" i="1"/>
  <c r="T1061" i="1"/>
  <c r="T1514" i="1"/>
  <c r="T1371" i="1"/>
  <c r="T1778" i="1"/>
  <c r="T941" i="1"/>
  <c r="T1492" i="1"/>
  <c r="T1120" i="1"/>
  <c r="T1742" i="1"/>
  <c r="T1565" i="1"/>
  <c r="T1074" i="1"/>
  <c r="T1529" i="1"/>
  <c r="T1749" i="1"/>
  <c r="T1303" i="1"/>
  <c r="T1112" i="1"/>
  <c r="T1741" i="1"/>
  <c r="T1775" i="1"/>
  <c r="T1740" i="1"/>
  <c r="T1459" i="1"/>
  <c r="T1310" i="1"/>
  <c r="T1312" i="1"/>
  <c r="T1469" i="1"/>
  <c r="T1489" i="1"/>
  <c r="T1338" i="1"/>
  <c r="T1114" i="1"/>
  <c r="T1764" i="1"/>
  <c r="T1348" i="1"/>
  <c r="T1544" i="1"/>
  <c r="T1481" i="1"/>
  <c r="T1132" i="1"/>
  <c r="T1642" i="1"/>
  <c r="T1231" i="1"/>
  <c r="T1755" i="1"/>
  <c r="T928" i="1"/>
  <c r="T1015" i="1"/>
  <c r="T877" i="1"/>
  <c r="T1259" i="1"/>
  <c r="T1640" i="1"/>
  <c r="T1588" i="1"/>
  <c r="T1452" i="1"/>
  <c r="T1719" i="1"/>
  <c r="T1329" i="1"/>
  <c r="T1085" i="1"/>
  <c r="T1554" i="1"/>
  <c r="T1347" i="1"/>
  <c r="T1147" i="1"/>
  <c r="T1152" i="1"/>
  <c r="T1357" i="1"/>
  <c r="T1633" i="1"/>
  <c r="T1692" i="1"/>
  <c r="T1185" i="1"/>
  <c r="T1603" i="1"/>
  <c r="T1373" i="1"/>
  <c r="T1370" i="1"/>
  <c r="T823" i="1"/>
  <c r="T956" i="1"/>
  <c r="T746" i="1"/>
  <c r="T608" i="1"/>
  <c r="T638" i="1"/>
  <c r="T1441" i="1"/>
  <c r="Q1484" i="1"/>
  <c r="Q596" i="1"/>
  <c r="R629" i="1" s="1"/>
  <c r="Q1029" i="1"/>
  <c r="Q1030" i="1"/>
  <c r="K4" i="24"/>
  <c r="H8" i="24"/>
  <c r="R610" i="1" l="1"/>
  <c r="R1025" i="1"/>
  <c r="R600" i="1"/>
  <c r="R954" i="1"/>
  <c r="R841" i="1"/>
  <c r="R918" i="1"/>
  <c r="R596" i="1"/>
  <c r="R1027" i="1"/>
  <c r="R657" i="1"/>
  <c r="R734" i="1"/>
  <c r="R891" i="1"/>
  <c r="R1002" i="1"/>
  <c r="R707" i="1"/>
  <c r="R919" i="1"/>
  <c r="R735" i="1"/>
  <c r="R612" i="1"/>
  <c r="R968" i="1"/>
  <c r="R925" i="1"/>
  <c r="R1018" i="1"/>
  <c r="R784" i="1"/>
  <c r="R741" i="1"/>
  <c r="R890" i="1"/>
  <c r="R826" i="1"/>
  <c r="R1004" i="1"/>
  <c r="R970" i="1"/>
  <c r="R964" i="1"/>
  <c r="R1019" i="1"/>
  <c r="R843" i="1"/>
  <c r="R699" i="1"/>
  <c r="R977" i="1"/>
  <c r="R833" i="1"/>
  <c r="R649" i="1"/>
  <c r="R920" i="1"/>
  <c r="R776" i="1"/>
  <c r="R911" i="1"/>
  <c r="R727" i="1"/>
  <c r="R870" i="1"/>
  <c r="R726" i="1"/>
  <c r="R877" i="1"/>
  <c r="R733" i="1"/>
  <c r="R762" i="1"/>
  <c r="R698" i="1"/>
  <c r="R972" i="1"/>
  <c r="R938" i="1"/>
  <c r="R932" i="1"/>
  <c r="R930" i="1"/>
  <c r="R892" i="1"/>
  <c r="R979" i="1"/>
  <c r="R835" i="1"/>
  <c r="R651" i="1"/>
  <c r="R969" i="1"/>
  <c r="R785" i="1"/>
  <c r="R641" i="1"/>
  <c r="R912" i="1"/>
  <c r="R728" i="1"/>
  <c r="R863" i="1"/>
  <c r="R719" i="1"/>
  <c r="R862" i="1"/>
  <c r="R678" i="1"/>
  <c r="R869" i="1"/>
  <c r="R685" i="1"/>
  <c r="R1483" i="1"/>
  <c r="R946" i="1"/>
  <c r="R626" i="1"/>
  <c r="R884" i="1"/>
  <c r="R812" i="1"/>
  <c r="R906" i="1"/>
  <c r="R900" i="1"/>
  <c r="R898" i="1"/>
  <c r="R860" i="1"/>
  <c r="R971" i="1"/>
  <c r="R827" i="1"/>
  <c r="R643" i="1"/>
  <c r="R961" i="1"/>
  <c r="R777" i="1"/>
  <c r="R904" i="1"/>
  <c r="R720" i="1"/>
  <c r="R855" i="1"/>
  <c r="R671" i="1"/>
  <c r="R998" i="1"/>
  <c r="R854" i="1"/>
  <c r="R670" i="1"/>
  <c r="R1005" i="1"/>
  <c r="R861" i="1"/>
  <c r="R677" i="1"/>
  <c r="R818" i="1"/>
  <c r="R986" i="1"/>
  <c r="R852" i="1"/>
  <c r="R780" i="1"/>
  <c r="R746" i="1"/>
  <c r="R868" i="1"/>
  <c r="R866" i="1"/>
  <c r="R828" i="1"/>
  <c r="R963" i="1"/>
  <c r="R779" i="1"/>
  <c r="R635" i="1"/>
  <c r="R913" i="1"/>
  <c r="R769" i="1"/>
  <c r="R856" i="1"/>
  <c r="R712" i="1"/>
  <c r="R991" i="1"/>
  <c r="R847" i="1"/>
  <c r="R663" i="1"/>
  <c r="R990" i="1"/>
  <c r="R806" i="1"/>
  <c r="R662" i="1"/>
  <c r="R997" i="1"/>
  <c r="R813" i="1"/>
  <c r="R669" i="1"/>
  <c r="R690" i="1"/>
  <c r="R858" i="1"/>
  <c r="R820" i="1"/>
  <c r="R748" i="1"/>
  <c r="R714" i="1"/>
  <c r="R708" i="1"/>
  <c r="R834" i="1"/>
  <c r="R796" i="1"/>
  <c r="R955" i="1"/>
  <c r="R771" i="1"/>
  <c r="R905" i="1"/>
  <c r="R721" i="1"/>
  <c r="R848" i="1"/>
  <c r="R664" i="1"/>
  <c r="R983" i="1"/>
  <c r="R799" i="1"/>
  <c r="R655" i="1"/>
  <c r="R982" i="1"/>
  <c r="R798" i="1"/>
  <c r="R614" i="1"/>
  <c r="R989" i="1"/>
  <c r="R805" i="1"/>
  <c r="R621" i="1"/>
  <c r="R922" i="1"/>
  <c r="R730" i="1"/>
  <c r="R788" i="1"/>
  <c r="R716" i="1"/>
  <c r="R682" i="1"/>
  <c r="R676" i="1"/>
  <c r="R674" i="1"/>
  <c r="R636" i="1"/>
  <c r="R907" i="1"/>
  <c r="R763" i="1"/>
  <c r="R897" i="1"/>
  <c r="R713" i="1"/>
  <c r="R984" i="1"/>
  <c r="R840" i="1"/>
  <c r="R656" i="1"/>
  <c r="R975" i="1"/>
  <c r="R791" i="1"/>
  <c r="R607" i="1"/>
  <c r="R934" i="1"/>
  <c r="R790" i="1"/>
  <c r="R606" i="1"/>
  <c r="R941" i="1"/>
  <c r="R797" i="1"/>
  <c r="R613" i="1"/>
  <c r="R658" i="1"/>
  <c r="R628" i="1"/>
  <c r="R650" i="1"/>
  <c r="R644" i="1"/>
  <c r="R642" i="1"/>
  <c r="R604" i="1"/>
  <c r="R899" i="1"/>
  <c r="R715" i="1"/>
  <c r="R849" i="1"/>
  <c r="R705" i="1"/>
  <c r="R976" i="1"/>
  <c r="R792" i="1"/>
  <c r="R648" i="1"/>
  <c r="R927" i="1"/>
  <c r="R783" i="1"/>
  <c r="R599" i="1"/>
  <c r="R926" i="1"/>
  <c r="R742" i="1"/>
  <c r="R598" i="1"/>
  <c r="R933" i="1"/>
  <c r="R749" i="1"/>
  <c r="R605" i="1"/>
  <c r="R794" i="1"/>
  <c r="R634" i="1"/>
  <c r="R602" i="1"/>
  <c r="R1012" i="1"/>
  <c r="R756" i="1"/>
  <c r="R940" i="1"/>
  <c r="R684" i="1"/>
  <c r="R874" i="1"/>
  <c r="R618" i="1"/>
  <c r="R836" i="1"/>
  <c r="R802" i="1"/>
  <c r="R1020" i="1"/>
  <c r="R764" i="1"/>
  <c r="R1011" i="1"/>
  <c r="R947" i="1"/>
  <c r="R883" i="1"/>
  <c r="R819" i="1"/>
  <c r="R755" i="1"/>
  <c r="R691" i="1"/>
  <c r="R627" i="1"/>
  <c r="R1017" i="1"/>
  <c r="R953" i="1"/>
  <c r="R889" i="1"/>
  <c r="R825" i="1"/>
  <c r="R761" i="1"/>
  <c r="R697" i="1"/>
  <c r="R633" i="1"/>
  <c r="R1024" i="1"/>
  <c r="R960" i="1"/>
  <c r="R896" i="1"/>
  <c r="R832" i="1"/>
  <c r="R768" i="1"/>
  <c r="R704" i="1"/>
  <c r="R640" i="1"/>
  <c r="R967" i="1"/>
  <c r="R903" i="1"/>
  <c r="R839" i="1"/>
  <c r="R775" i="1"/>
  <c r="R711" i="1"/>
  <c r="R647" i="1"/>
  <c r="R974" i="1"/>
  <c r="R910" i="1"/>
  <c r="R846" i="1"/>
  <c r="R782" i="1"/>
  <c r="R718" i="1"/>
  <c r="R654" i="1"/>
  <c r="R981" i="1"/>
  <c r="R917" i="1"/>
  <c r="R853" i="1"/>
  <c r="R789" i="1"/>
  <c r="R725" i="1"/>
  <c r="R661" i="1"/>
  <c r="R597" i="1"/>
  <c r="R666" i="1"/>
  <c r="R1010" i="1"/>
  <c r="R978" i="1"/>
  <c r="R980" i="1"/>
  <c r="R724" i="1"/>
  <c r="R908" i="1"/>
  <c r="R652" i="1"/>
  <c r="R842" i="1"/>
  <c r="R804" i="1"/>
  <c r="R1026" i="1"/>
  <c r="R770" i="1"/>
  <c r="R988" i="1"/>
  <c r="R732" i="1"/>
  <c r="R1003" i="1"/>
  <c r="R939" i="1"/>
  <c r="R875" i="1"/>
  <c r="R811" i="1"/>
  <c r="R747" i="1"/>
  <c r="R683" i="1"/>
  <c r="R619" i="1"/>
  <c r="R1009" i="1"/>
  <c r="R945" i="1"/>
  <c r="R881" i="1"/>
  <c r="R817" i="1"/>
  <c r="R753" i="1"/>
  <c r="R689" i="1"/>
  <c r="R625" i="1"/>
  <c r="R1016" i="1"/>
  <c r="R952" i="1"/>
  <c r="R888" i="1"/>
  <c r="R824" i="1"/>
  <c r="R760" i="1"/>
  <c r="R696" i="1"/>
  <c r="R632" i="1"/>
  <c r="R1023" i="1"/>
  <c r="R959" i="1"/>
  <c r="R895" i="1"/>
  <c r="R831" i="1"/>
  <c r="R767" i="1"/>
  <c r="R703" i="1"/>
  <c r="R639" i="1"/>
  <c r="R966" i="1"/>
  <c r="R902" i="1"/>
  <c r="R838" i="1"/>
  <c r="R774" i="1"/>
  <c r="R710" i="1"/>
  <c r="R646" i="1"/>
  <c r="R973" i="1"/>
  <c r="R909" i="1"/>
  <c r="R845" i="1"/>
  <c r="R781" i="1"/>
  <c r="R717" i="1"/>
  <c r="R653" i="1"/>
  <c r="R914" i="1"/>
  <c r="R882" i="1"/>
  <c r="R850" i="1"/>
  <c r="R948" i="1"/>
  <c r="R692" i="1"/>
  <c r="R876" i="1"/>
  <c r="R620" i="1"/>
  <c r="R810" i="1"/>
  <c r="R1028" i="1"/>
  <c r="R772" i="1"/>
  <c r="R994" i="1"/>
  <c r="R738" i="1"/>
  <c r="R956" i="1"/>
  <c r="R700" i="1"/>
  <c r="R995" i="1"/>
  <c r="R931" i="1"/>
  <c r="R867" i="1"/>
  <c r="R803" i="1"/>
  <c r="R739" i="1"/>
  <c r="R675" i="1"/>
  <c r="R611" i="1"/>
  <c r="R1001" i="1"/>
  <c r="R937" i="1"/>
  <c r="R873" i="1"/>
  <c r="R809" i="1"/>
  <c r="R745" i="1"/>
  <c r="R681" i="1"/>
  <c r="R617" i="1"/>
  <c r="R1008" i="1"/>
  <c r="R944" i="1"/>
  <c r="R880" i="1"/>
  <c r="R816" i="1"/>
  <c r="R752" i="1"/>
  <c r="R688" i="1"/>
  <c r="R624" i="1"/>
  <c r="R1015" i="1"/>
  <c r="R951" i="1"/>
  <c r="R887" i="1"/>
  <c r="R823" i="1"/>
  <c r="R759" i="1"/>
  <c r="R695" i="1"/>
  <c r="R631" i="1"/>
  <c r="R1022" i="1"/>
  <c r="R958" i="1"/>
  <c r="R894" i="1"/>
  <c r="R830" i="1"/>
  <c r="R766" i="1"/>
  <c r="R702" i="1"/>
  <c r="R638" i="1"/>
  <c r="R965" i="1"/>
  <c r="R901" i="1"/>
  <c r="R837" i="1"/>
  <c r="R773" i="1"/>
  <c r="R709" i="1"/>
  <c r="R645" i="1"/>
  <c r="R1482" i="1"/>
  <c r="R786" i="1"/>
  <c r="R754" i="1"/>
  <c r="R722" i="1"/>
  <c r="R916" i="1"/>
  <c r="R660" i="1"/>
  <c r="R844" i="1"/>
  <c r="R778" i="1"/>
  <c r="R996" i="1"/>
  <c r="R740" i="1"/>
  <c r="R962" i="1"/>
  <c r="R706" i="1"/>
  <c r="R924" i="1"/>
  <c r="R668" i="1"/>
  <c r="R987" i="1"/>
  <c r="R923" i="1"/>
  <c r="R859" i="1"/>
  <c r="R795" i="1"/>
  <c r="R731" i="1"/>
  <c r="R667" i="1"/>
  <c r="R603" i="1"/>
  <c r="R993" i="1"/>
  <c r="R929" i="1"/>
  <c r="R865" i="1"/>
  <c r="R801" i="1"/>
  <c r="R737" i="1"/>
  <c r="R673" i="1"/>
  <c r="R609" i="1"/>
  <c r="R1000" i="1"/>
  <c r="R936" i="1"/>
  <c r="R872" i="1"/>
  <c r="R808" i="1"/>
  <c r="R744" i="1"/>
  <c r="R680" i="1"/>
  <c r="R616" i="1"/>
  <c r="R1007" i="1"/>
  <c r="R943" i="1"/>
  <c r="R879" i="1"/>
  <c r="R815" i="1"/>
  <c r="R751" i="1"/>
  <c r="R687" i="1"/>
  <c r="R623" i="1"/>
  <c r="R1014" i="1"/>
  <c r="R950" i="1"/>
  <c r="R886" i="1"/>
  <c r="R822" i="1"/>
  <c r="R758" i="1"/>
  <c r="R694" i="1"/>
  <c r="R630" i="1"/>
  <c r="R1021" i="1"/>
  <c r="R957" i="1"/>
  <c r="R893" i="1"/>
  <c r="R829" i="1"/>
  <c r="R765" i="1"/>
  <c r="R701" i="1"/>
  <c r="R637" i="1"/>
  <c r="R915" i="1"/>
  <c r="R851" i="1"/>
  <c r="R787" i="1"/>
  <c r="R723" i="1"/>
  <c r="R659" i="1"/>
  <c r="R985" i="1"/>
  <c r="R921" i="1"/>
  <c r="R857" i="1"/>
  <c r="R793" i="1"/>
  <c r="R729" i="1"/>
  <c r="R665" i="1"/>
  <c r="R601" i="1"/>
  <c r="R992" i="1"/>
  <c r="R928" i="1"/>
  <c r="R864" i="1"/>
  <c r="R800" i="1"/>
  <c r="R736" i="1"/>
  <c r="R672" i="1"/>
  <c r="R608" i="1"/>
  <c r="R999" i="1"/>
  <c r="R935" i="1"/>
  <c r="R871" i="1"/>
  <c r="R807" i="1"/>
  <c r="R743" i="1"/>
  <c r="R679" i="1"/>
  <c r="R615" i="1"/>
  <c r="R1006" i="1"/>
  <c r="R942" i="1"/>
  <c r="R878" i="1"/>
  <c r="R814" i="1"/>
  <c r="R750" i="1"/>
  <c r="R686" i="1"/>
  <c r="R622" i="1"/>
  <c r="R1013" i="1"/>
  <c r="R949" i="1"/>
  <c r="R885" i="1"/>
  <c r="R821" i="1"/>
  <c r="R757" i="1"/>
  <c r="R693" i="1"/>
  <c r="R1029" i="1"/>
  <c r="R1037" i="1"/>
  <c r="R1045" i="1"/>
  <c r="R1053" i="1"/>
  <c r="R1061" i="1"/>
  <c r="R1069" i="1"/>
  <c r="R1077" i="1"/>
  <c r="R1085" i="1"/>
  <c r="R1093" i="1"/>
  <c r="R1101" i="1"/>
  <c r="R1109" i="1"/>
  <c r="R1117" i="1"/>
  <c r="R1125" i="1"/>
  <c r="R1133" i="1"/>
  <c r="R1141" i="1"/>
  <c r="R1149" i="1"/>
  <c r="R1157" i="1"/>
  <c r="R1165" i="1"/>
  <c r="R1173" i="1"/>
  <c r="R1181" i="1"/>
  <c r="R1189" i="1"/>
  <c r="R1197" i="1"/>
  <c r="R1205" i="1"/>
  <c r="R1213" i="1"/>
  <c r="R1221" i="1"/>
  <c r="R1229" i="1"/>
  <c r="R1237" i="1"/>
  <c r="R1245" i="1"/>
  <c r="R1253" i="1"/>
  <c r="R1261" i="1"/>
  <c r="R1269" i="1"/>
  <c r="R1277" i="1"/>
  <c r="R1285" i="1"/>
  <c r="R1293" i="1"/>
  <c r="R1301" i="1"/>
  <c r="R1309" i="1"/>
  <c r="R1317" i="1"/>
  <c r="R1325" i="1"/>
  <c r="R1333" i="1"/>
  <c r="R1341" i="1"/>
  <c r="R1349" i="1"/>
  <c r="R1357" i="1"/>
  <c r="R1365" i="1"/>
  <c r="R1373" i="1"/>
  <c r="R1381" i="1"/>
  <c r="R1389" i="1"/>
  <c r="R1397" i="1"/>
  <c r="R1405" i="1"/>
  <c r="R1413" i="1"/>
  <c r="R1421" i="1"/>
  <c r="R1429" i="1"/>
  <c r="R1437" i="1"/>
  <c r="R1445" i="1"/>
  <c r="R1453" i="1"/>
  <c r="R1461" i="1"/>
  <c r="R1469" i="1"/>
  <c r="R1477" i="1"/>
  <c r="R1030" i="1"/>
  <c r="R1038" i="1"/>
  <c r="R1046" i="1"/>
  <c r="R1054" i="1"/>
  <c r="R1062" i="1"/>
  <c r="R1070" i="1"/>
  <c r="R1078" i="1"/>
  <c r="R1086" i="1"/>
  <c r="R1094" i="1"/>
  <c r="R1102" i="1"/>
  <c r="R1110" i="1"/>
  <c r="R1118" i="1"/>
  <c r="R1126" i="1"/>
  <c r="R1134" i="1"/>
  <c r="R1142" i="1"/>
  <c r="R1150" i="1"/>
  <c r="R1158" i="1"/>
  <c r="R1166" i="1"/>
  <c r="R1174" i="1"/>
  <c r="R1182" i="1"/>
  <c r="R1190" i="1"/>
  <c r="R1198" i="1"/>
  <c r="R1206" i="1"/>
  <c r="R1214" i="1"/>
  <c r="R1222" i="1"/>
  <c r="R1230" i="1"/>
  <c r="R1238" i="1"/>
  <c r="R1246" i="1"/>
  <c r="R1254" i="1"/>
  <c r="R1262" i="1"/>
  <c r="R1270" i="1"/>
  <c r="R1278" i="1"/>
  <c r="R1286" i="1"/>
  <c r="R1294" i="1"/>
  <c r="R1302" i="1"/>
  <c r="R1310" i="1"/>
  <c r="R1318" i="1"/>
  <c r="R1326" i="1"/>
  <c r="R1334" i="1"/>
  <c r="R1342" i="1"/>
  <c r="R1350" i="1"/>
  <c r="R1358" i="1"/>
  <c r="R1366" i="1"/>
  <c r="R1374" i="1"/>
  <c r="R1382" i="1"/>
  <c r="R1390" i="1"/>
  <c r="R1398" i="1"/>
  <c r="R1406" i="1"/>
  <c r="R1414" i="1"/>
  <c r="R1422" i="1"/>
  <c r="R1430" i="1"/>
  <c r="R1438" i="1"/>
  <c r="R1446" i="1"/>
  <c r="R1454" i="1"/>
  <c r="R1462" i="1"/>
  <c r="R1470" i="1"/>
  <c r="R1478" i="1"/>
  <c r="R1031" i="1"/>
  <c r="R1039" i="1"/>
  <c r="R1047" i="1"/>
  <c r="R1055" i="1"/>
  <c r="R1063" i="1"/>
  <c r="R1071" i="1"/>
  <c r="R1079" i="1"/>
  <c r="R1087" i="1"/>
  <c r="R1095" i="1"/>
  <c r="R1103" i="1"/>
  <c r="R1111" i="1"/>
  <c r="R1119" i="1"/>
  <c r="R1127" i="1"/>
  <c r="R1135" i="1"/>
  <c r="R1143" i="1"/>
  <c r="R1151" i="1"/>
  <c r="R1159" i="1"/>
  <c r="R1167" i="1"/>
  <c r="R1175" i="1"/>
  <c r="R1183" i="1"/>
  <c r="R1191" i="1"/>
  <c r="R1199" i="1"/>
  <c r="R1207" i="1"/>
  <c r="R1215" i="1"/>
  <c r="R1223" i="1"/>
  <c r="R1231" i="1"/>
  <c r="R1239" i="1"/>
  <c r="R1247" i="1"/>
  <c r="R1255" i="1"/>
  <c r="R1263" i="1"/>
  <c r="R1271" i="1"/>
  <c r="R1279" i="1"/>
  <c r="R1287" i="1"/>
  <c r="R1295" i="1"/>
  <c r="R1303" i="1"/>
  <c r="R1311" i="1"/>
  <c r="R1319" i="1"/>
  <c r="R1327" i="1"/>
  <c r="R1335" i="1"/>
  <c r="R1343" i="1"/>
  <c r="R1351" i="1"/>
  <c r="R1359" i="1"/>
  <c r="R1367" i="1"/>
  <c r="R1375" i="1"/>
  <c r="R1383" i="1"/>
  <c r="R1391" i="1"/>
  <c r="R1032" i="1"/>
  <c r="R1040" i="1"/>
  <c r="R1048" i="1"/>
  <c r="R1056" i="1"/>
  <c r="R1064" i="1"/>
  <c r="R1072" i="1"/>
  <c r="R1080" i="1"/>
  <c r="R1088" i="1"/>
  <c r="R1096" i="1"/>
  <c r="R1104" i="1"/>
  <c r="R1112" i="1"/>
  <c r="R1120" i="1"/>
  <c r="R1128" i="1"/>
  <c r="R1136" i="1"/>
  <c r="R1144" i="1"/>
  <c r="R1152" i="1"/>
  <c r="R1160" i="1"/>
  <c r="R1168" i="1"/>
  <c r="R1176" i="1"/>
  <c r="R1184" i="1"/>
  <c r="R1192" i="1"/>
  <c r="R1200" i="1"/>
  <c r="R1208" i="1"/>
  <c r="R1216" i="1"/>
  <c r="R1224" i="1"/>
  <c r="R1232" i="1"/>
  <c r="R1240" i="1"/>
  <c r="R1248" i="1"/>
  <c r="R1256" i="1"/>
  <c r="R1264" i="1"/>
  <c r="R1272" i="1"/>
  <c r="R1280" i="1"/>
  <c r="R1288" i="1"/>
  <c r="R1296" i="1"/>
  <c r="R1304" i="1"/>
  <c r="R1312" i="1"/>
  <c r="R1320" i="1"/>
  <c r="R1328" i="1"/>
  <c r="R1336" i="1"/>
  <c r="R1344" i="1"/>
  <c r="R1352" i="1"/>
  <c r="R1360" i="1"/>
  <c r="R1368" i="1"/>
  <c r="R1376" i="1"/>
  <c r="R1384" i="1"/>
  <c r="R1392" i="1"/>
  <c r="R1400" i="1"/>
  <c r="R1408" i="1"/>
  <c r="R1416" i="1"/>
  <c r="R1424" i="1"/>
  <c r="R1432" i="1"/>
  <c r="R1440" i="1"/>
  <c r="R1448" i="1"/>
  <c r="R1456" i="1"/>
  <c r="R1464" i="1"/>
  <c r="R1472" i="1"/>
  <c r="R1480" i="1"/>
  <c r="R1033" i="1"/>
  <c r="R1041" i="1"/>
  <c r="R1049" i="1"/>
  <c r="R1057" i="1"/>
  <c r="R1065" i="1"/>
  <c r="R1073" i="1"/>
  <c r="R1081" i="1"/>
  <c r="R1089" i="1"/>
  <c r="R1097" i="1"/>
  <c r="R1105" i="1"/>
  <c r="R1113" i="1"/>
  <c r="R1121" i="1"/>
  <c r="R1129" i="1"/>
  <c r="R1137" i="1"/>
  <c r="R1145" i="1"/>
  <c r="R1153" i="1"/>
  <c r="R1161" i="1"/>
  <c r="R1169" i="1"/>
  <c r="R1177" i="1"/>
  <c r="R1185" i="1"/>
  <c r="R1193" i="1"/>
  <c r="R1201" i="1"/>
  <c r="R1209" i="1"/>
  <c r="R1217" i="1"/>
  <c r="R1225" i="1"/>
  <c r="R1233" i="1"/>
  <c r="R1241" i="1"/>
  <c r="R1249" i="1"/>
  <c r="R1257" i="1"/>
  <c r="R1265" i="1"/>
  <c r="R1273" i="1"/>
  <c r="R1281" i="1"/>
  <c r="R1289" i="1"/>
  <c r="R1297" i="1"/>
  <c r="R1305" i="1"/>
  <c r="R1313" i="1"/>
  <c r="R1321" i="1"/>
  <c r="R1329" i="1"/>
  <c r="R1337" i="1"/>
  <c r="R1345" i="1"/>
  <c r="R1353" i="1"/>
  <c r="R1361" i="1"/>
  <c r="R1369" i="1"/>
  <c r="R1377" i="1"/>
  <c r="R1385" i="1"/>
  <c r="R1393" i="1"/>
  <c r="R1401" i="1"/>
  <c r="R1409" i="1"/>
  <c r="R1417" i="1"/>
  <c r="R1425" i="1"/>
  <c r="R1433" i="1"/>
  <c r="R1441" i="1"/>
  <c r="R1449" i="1"/>
  <c r="R1457" i="1"/>
  <c r="R1465" i="1"/>
  <c r="R1473" i="1"/>
  <c r="R1481" i="1"/>
  <c r="R1034" i="1"/>
  <c r="R1042" i="1"/>
  <c r="R1050" i="1"/>
  <c r="R1058" i="1"/>
  <c r="R1066" i="1"/>
  <c r="R1074" i="1"/>
  <c r="R1082" i="1"/>
  <c r="R1090" i="1"/>
  <c r="R1098" i="1"/>
  <c r="R1106" i="1"/>
  <c r="R1114" i="1"/>
  <c r="R1122" i="1"/>
  <c r="R1130" i="1"/>
  <c r="R1138" i="1"/>
  <c r="R1146" i="1"/>
  <c r="R1154" i="1"/>
  <c r="R1162" i="1"/>
  <c r="R1170" i="1"/>
  <c r="R1178" i="1"/>
  <c r="R1186" i="1"/>
  <c r="R1194" i="1"/>
  <c r="R1202" i="1"/>
  <c r="R1210" i="1"/>
  <c r="R1218" i="1"/>
  <c r="R1226" i="1"/>
  <c r="R1234" i="1"/>
  <c r="R1242" i="1"/>
  <c r="R1250" i="1"/>
  <c r="R1258" i="1"/>
  <c r="R1266" i="1"/>
  <c r="R1274" i="1"/>
  <c r="R1282" i="1"/>
  <c r="R1290" i="1"/>
  <c r="R1298" i="1"/>
  <c r="R1306" i="1"/>
  <c r="R1314" i="1"/>
  <c r="R1322" i="1"/>
  <c r="R1330" i="1"/>
  <c r="R1338" i="1"/>
  <c r="R1346" i="1"/>
  <c r="R1354" i="1"/>
  <c r="R1362" i="1"/>
  <c r="R1370" i="1"/>
  <c r="R1378" i="1"/>
  <c r="R1386" i="1"/>
  <c r="R1394" i="1"/>
  <c r="R1402" i="1"/>
  <c r="R1410" i="1"/>
  <c r="R1418" i="1"/>
  <c r="R1426" i="1"/>
  <c r="R1434" i="1"/>
  <c r="R1442" i="1"/>
  <c r="R1450" i="1"/>
  <c r="R1458" i="1"/>
  <c r="R1466" i="1"/>
  <c r="R1474" i="1"/>
  <c r="R1035" i="1"/>
  <c r="R1043" i="1"/>
  <c r="R1051" i="1"/>
  <c r="R1059" i="1"/>
  <c r="R1067" i="1"/>
  <c r="R1075" i="1"/>
  <c r="R1083" i="1"/>
  <c r="R1091" i="1"/>
  <c r="R1099" i="1"/>
  <c r="R1107" i="1"/>
  <c r="R1115" i="1"/>
  <c r="R1123" i="1"/>
  <c r="R1131" i="1"/>
  <c r="R1139" i="1"/>
  <c r="R1147" i="1"/>
  <c r="R1155" i="1"/>
  <c r="R1163" i="1"/>
  <c r="R1171" i="1"/>
  <c r="R1179" i="1"/>
  <c r="R1187" i="1"/>
  <c r="R1195" i="1"/>
  <c r="R1203" i="1"/>
  <c r="R1211" i="1"/>
  <c r="R1219" i="1"/>
  <c r="R1227" i="1"/>
  <c r="R1235" i="1"/>
  <c r="R1243" i="1"/>
  <c r="R1251" i="1"/>
  <c r="R1259" i="1"/>
  <c r="R1267" i="1"/>
  <c r="R1275" i="1"/>
  <c r="R1283" i="1"/>
  <c r="R1291" i="1"/>
  <c r="R1299" i="1"/>
  <c r="R1307" i="1"/>
  <c r="R1315" i="1"/>
  <c r="R1323" i="1"/>
  <c r="R1331" i="1"/>
  <c r="R1339" i="1"/>
  <c r="R1347" i="1"/>
  <c r="R1355" i="1"/>
  <c r="R1363" i="1"/>
  <c r="R1371" i="1"/>
  <c r="R1379" i="1"/>
  <c r="R1387" i="1"/>
  <c r="R1395" i="1"/>
  <c r="R1403" i="1"/>
  <c r="R1411" i="1"/>
  <c r="R1419" i="1"/>
  <c r="R1427" i="1"/>
  <c r="R1435" i="1"/>
  <c r="R1443" i="1"/>
  <c r="R1451" i="1"/>
  <c r="R1459" i="1"/>
  <c r="R1467" i="1"/>
  <c r="R1475" i="1"/>
  <c r="R1036" i="1"/>
  <c r="R1100" i="1"/>
  <c r="R1164" i="1"/>
  <c r="R1228" i="1"/>
  <c r="R1292" i="1"/>
  <c r="R1356" i="1"/>
  <c r="R1407" i="1"/>
  <c r="R1439" i="1"/>
  <c r="R1471" i="1"/>
  <c r="R1284" i="1"/>
  <c r="R1044" i="1"/>
  <c r="R1108" i="1"/>
  <c r="R1172" i="1"/>
  <c r="R1236" i="1"/>
  <c r="R1300" i="1"/>
  <c r="R1364" i="1"/>
  <c r="R1412" i="1"/>
  <c r="R1444" i="1"/>
  <c r="R1476" i="1"/>
  <c r="R1404" i="1"/>
  <c r="R1052" i="1"/>
  <c r="R1116" i="1"/>
  <c r="R1180" i="1"/>
  <c r="R1244" i="1"/>
  <c r="R1308" i="1"/>
  <c r="R1372" i="1"/>
  <c r="R1415" i="1"/>
  <c r="R1447" i="1"/>
  <c r="R1479" i="1"/>
  <c r="R1348" i="1"/>
  <c r="R1060" i="1"/>
  <c r="R1124" i="1"/>
  <c r="R1188" i="1"/>
  <c r="R1252" i="1"/>
  <c r="R1316" i="1"/>
  <c r="R1380" i="1"/>
  <c r="R1420" i="1"/>
  <c r="R1452" i="1"/>
  <c r="R1220" i="1"/>
  <c r="R1468" i="1"/>
  <c r="R1068" i="1"/>
  <c r="R1132" i="1"/>
  <c r="R1196" i="1"/>
  <c r="R1260" i="1"/>
  <c r="R1324" i="1"/>
  <c r="R1388" i="1"/>
  <c r="R1423" i="1"/>
  <c r="R1455" i="1"/>
  <c r="R1092" i="1"/>
  <c r="R1076" i="1"/>
  <c r="R1140" i="1"/>
  <c r="R1204" i="1"/>
  <c r="R1268" i="1"/>
  <c r="R1332" i="1"/>
  <c r="R1396" i="1"/>
  <c r="R1428" i="1"/>
  <c r="R1460" i="1"/>
  <c r="R1156" i="1"/>
  <c r="R1436" i="1"/>
  <c r="R1084" i="1"/>
  <c r="R1148" i="1"/>
  <c r="R1212" i="1"/>
  <c r="R1276" i="1"/>
  <c r="R1340" i="1"/>
  <c r="R1399" i="1"/>
  <c r="R1431" i="1"/>
  <c r="R1463" i="1"/>
  <c r="R1485" i="1"/>
  <c r="R1493" i="1"/>
  <c r="R1501" i="1"/>
  <c r="R1509" i="1"/>
  <c r="R1517" i="1"/>
  <c r="R1525" i="1"/>
  <c r="R1533" i="1"/>
  <c r="R1541" i="1"/>
  <c r="R1549" i="1"/>
  <c r="R1557" i="1"/>
  <c r="R1565" i="1"/>
  <c r="R1573" i="1"/>
  <c r="R1581" i="1"/>
  <c r="R1589" i="1"/>
  <c r="R1597" i="1"/>
  <c r="R1605" i="1"/>
  <c r="R1613" i="1"/>
  <c r="R1621" i="1"/>
  <c r="R1629" i="1"/>
  <c r="R1637" i="1"/>
  <c r="R1645" i="1"/>
  <c r="R1653" i="1"/>
  <c r="R1661" i="1"/>
  <c r="R1669" i="1"/>
  <c r="R1677" i="1"/>
  <c r="R1685" i="1"/>
  <c r="R1693" i="1"/>
  <c r="R1701" i="1"/>
  <c r="R1709" i="1"/>
  <c r="R1717" i="1"/>
  <c r="R1725" i="1"/>
  <c r="R1733" i="1"/>
  <c r="R1741" i="1"/>
  <c r="R1749" i="1"/>
  <c r="R1757" i="1"/>
  <c r="R1765" i="1"/>
  <c r="R1773" i="1"/>
  <c r="R1781" i="1"/>
  <c r="R1789" i="1"/>
  <c r="R1797" i="1"/>
  <c r="R1805" i="1"/>
  <c r="R1486" i="1"/>
  <c r="R1494" i="1"/>
  <c r="R1502" i="1"/>
  <c r="R1510" i="1"/>
  <c r="R1518" i="1"/>
  <c r="R1526" i="1"/>
  <c r="R1534" i="1"/>
  <c r="R1542" i="1"/>
  <c r="R1550" i="1"/>
  <c r="R1558" i="1"/>
  <c r="R1566" i="1"/>
  <c r="R1574" i="1"/>
  <c r="R1582" i="1"/>
  <c r="R1590" i="1"/>
  <c r="R1598" i="1"/>
  <c r="R1606" i="1"/>
  <c r="R1614" i="1"/>
  <c r="R1622" i="1"/>
  <c r="R1630" i="1"/>
  <c r="R1638" i="1"/>
  <c r="R1646" i="1"/>
  <c r="R1654" i="1"/>
  <c r="R1662" i="1"/>
  <c r="R1670" i="1"/>
  <c r="R1678" i="1"/>
  <c r="R1686" i="1"/>
  <c r="R1694" i="1"/>
  <c r="R1702" i="1"/>
  <c r="R1710" i="1"/>
  <c r="R1718" i="1"/>
  <c r="R1726" i="1"/>
  <c r="R1734" i="1"/>
  <c r="R1742" i="1"/>
  <c r="R1750" i="1"/>
  <c r="R1758" i="1"/>
  <c r="R1766" i="1"/>
  <c r="R1774" i="1"/>
  <c r="R1782" i="1"/>
  <c r="R1790" i="1"/>
  <c r="R1798" i="1"/>
  <c r="R1806" i="1"/>
  <c r="R1487" i="1"/>
  <c r="R1495" i="1"/>
  <c r="R1503" i="1"/>
  <c r="R1511" i="1"/>
  <c r="R1519" i="1"/>
  <c r="R1527" i="1"/>
  <c r="R1535" i="1"/>
  <c r="R1543" i="1"/>
  <c r="R1551" i="1"/>
  <c r="R1559" i="1"/>
  <c r="R1567" i="1"/>
  <c r="R1575" i="1"/>
  <c r="R1583" i="1"/>
  <c r="R1591" i="1"/>
  <c r="R1599" i="1"/>
  <c r="R1607" i="1"/>
  <c r="R1615" i="1"/>
  <c r="R1623" i="1"/>
  <c r="R1631" i="1"/>
  <c r="R1639" i="1"/>
  <c r="R1647" i="1"/>
  <c r="R1655" i="1"/>
  <c r="R1663" i="1"/>
  <c r="R1671" i="1"/>
  <c r="R1679" i="1"/>
  <c r="R1687" i="1"/>
  <c r="R1695" i="1"/>
  <c r="R1703" i="1"/>
  <c r="R1711" i="1"/>
  <c r="R1719" i="1"/>
  <c r="R1727" i="1"/>
  <c r="R1735" i="1"/>
  <c r="R1743" i="1"/>
  <c r="R1751" i="1"/>
  <c r="R1759" i="1"/>
  <c r="R1767" i="1"/>
  <c r="R1775" i="1"/>
  <c r="R1783" i="1"/>
  <c r="R1791" i="1"/>
  <c r="R1799" i="1"/>
  <c r="R1488" i="1"/>
  <c r="R1496" i="1"/>
  <c r="R1504" i="1"/>
  <c r="R1512" i="1"/>
  <c r="R1520" i="1"/>
  <c r="R1528" i="1"/>
  <c r="R1536" i="1"/>
  <c r="R1544" i="1"/>
  <c r="R1552" i="1"/>
  <c r="R1560" i="1"/>
  <c r="R1568" i="1"/>
  <c r="R1576" i="1"/>
  <c r="R1584" i="1"/>
  <c r="R1592" i="1"/>
  <c r="R1600" i="1"/>
  <c r="R1608" i="1"/>
  <c r="R1616" i="1"/>
  <c r="R1624" i="1"/>
  <c r="R1632" i="1"/>
  <c r="R1640" i="1"/>
  <c r="R1648" i="1"/>
  <c r="R1656" i="1"/>
  <c r="R1664" i="1"/>
  <c r="R1672" i="1"/>
  <c r="R1680" i="1"/>
  <c r="R1688" i="1"/>
  <c r="R1696" i="1"/>
  <c r="R1704" i="1"/>
  <c r="R1712" i="1"/>
  <c r="R1720" i="1"/>
  <c r="R1728" i="1"/>
  <c r="R1736" i="1"/>
  <c r="R1744" i="1"/>
  <c r="R1752" i="1"/>
  <c r="R1760" i="1"/>
  <c r="R1768" i="1"/>
  <c r="R1776" i="1"/>
  <c r="R1784" i="1"/>
  <c r="R1792" i="1"/>
  <c r="R1800" i="1"/>
  <c r="R1489" i="1"/>
  <c r="R1497" i="1"/>
  <c r="R1505" i="1"/>
  <c r="R1513" i="1"/>
  <c r="R1521" i="1"/>
  <c r="R1529" i="1"/>
  <c r="R1537" i="1"/>
  <c r="R1545" i="1"/>
  <c r="R1553" i="1"/>
  <c r="R1561" i="1"/>
  <c r="R1569" i="1"/>
  <c r="R1577" i="1"/>
  <c r="R1585" i="1"/>
  <c r="R1593" i="1"/>
  <c r="R1601" i="1"/>
  <c r="R1609" i="1"/>
  <c r="R1617" i="1"/>
  <c r="R1625" i="1"/>
  <c r="R1633" i="1"/>
  <c r="R1641" i="1"/>
  <c r="R1649" i="1"/>
  <c r="R1657" i="1"/>
  <c r="R1665" i="1"/>
  <c r="R1673" i="1"/>
  <c r="R1681" i="1"/>
  <c r="R1689" i="1"/>
  <c r="R1697" i="1"/>
  <c r="R1705" i="1"/>
  <c r="R1713" i="1"/>
  <c r="R1721" i="1"/>
  <c r="R1729" i="1"/>
  <c r="R1737" i="1"/>
  <c r="R1745" i="1"/>
  <c r="R1753" i="1"/>
  <c r="R1761" i="1"/>
  <c r="R1769" i="1"/>
  <c r="R1777" i="1"/>
  <c r="R1785" i="1"/>
  <c r="R1793" i="1"/>
  <c r="R1801" i="1"/>
  <c r="R1490" i="1"/>
  <c r="R1498" i="1"/>
  <c r="R1506" i="1"/>
  <c r="R1514" i="1"/>
  <c r="R1522" i="1"/>
  <c r="R1530" i="1"/>
  <c r="R1538" i="1"/>
  <c r="R1546" i="1"/>
  <c r="R1554" i="1"/>
  <c r="R1562" i="1"/>
  <c r="R1570" i="1"/>
  <c r="R1578" i="1"/>
  <c r="R1586" i="1"/>
  <c r="R1594" i="1"/>
  <c r="R1602" i="1"/>
  <c r="R1610" i="1"/>
  <c r="R1618" i="1"/>
  <c r="R1626" i="1"/>
  <c r="R1634" i="1"/>
  <c r="R1642" i="1"/>
  <c r="R1650" i="1"/>
  <c r="R1658" i="1"/>
  <c r="R1666" i="1"/>
  <c r="R1674" i="1"/>
  <c r="R1682" i="1"/>
  <c r="R1690" i="1"/>
  <c r="R1698" i="1"/>
  <c r="R1706" i="1"/>
  <c r="R1714" i="1"/>
  <c r="R1722" i="1"/>
  <c r="R1730" i="1"/>
  <c r="R1738" i="1"/>
  <c r="R1746" i="1"/>
  <c r="R1754" i="1"/>
  <c r="R1762" i="1"/>
  <c r="R1770" i="1"/>
  <c r="R1778" i="1"/>
  <c r="R1786" i="1"/>
  <c r="R1794" i="1"/>
  <c r="R1802" i="1"/>
  <c r="R1491" i="1"/>
  <c r="R1499" i="1"/>
  <c r="R1507" i="1"/>
  <c r="R1515" i="1"/>
  <c r="R1523" i="1"/>
  <c r="R1531" i="1"/>
  <c r="R1539" i="1"/>
  <c r="R1547" i="1"/>
  <c r="R1555" i="1"/>
  <c r="R1563" i="1"/>
  <c r="R1571" i="1"/>
  <c r="R1579" i="1"/>
  <c r="R1587" i="1"/>
  <c r="R1595" i="1"/>
  <c r="R1603" i="1"/>
  <c r="R1611" i="1"/>
  <c r="R1619" i="1"/>
  <c r="R1627" i="1"/>
  <c r="R1635" i="1"/>
  <c r="R1643" i="1"/>
  <c r="R1651" i="1"/>
  <c r="R1659" i="1"/>
  <c r="R1667" i="1"/>
  <c r="R1675" i="1"/>
  <c r="R1683" i="1"/>
  <c r="R1691" i="1"/>
  <c r="R1699" i="1"/>
  <c r="R1707" i="1"/>
  <c r="R1715" i="1"/>
  <c r="R1723" i="1"/>
  <c r="R1731" i="1"/>
  <c r="R1739" i="1"/>
  <c r="R1747" i="1"/>
  <c r="R1755" i="1"/>
  <c r="R1763" i="1"/>
  <c r="R1771" i="1"/>
  <c r="R1779" i="1"/>
  <c r="R1787" i="1"/>
  <c r="R1795" i="1"/>
  <c r="R1803" i="1"/>
  <c r="R1484" i="1"/>
  <c r="R1500" i="1"/>
  <c r="R1508" i="1"/>
  <c r="R1524" i="1"/>
  <c r="R1540" i="1"/>
  <c r="R1492" i="1"/>
  <c r="R1516" i="1"/>
  <c r="R1532" i="1"/>
  <c r="R1548" i="1"/>
  <c r="R1564" i="1"/>
  <c r="R1628" i="1"/>
  <c r="R1692" i="1"/>
  <c r="R1756" i="1"/>
  <c r="R1620" i="1"/>
  <c r="R1572" i="1"/>
  <c r="R1636" i="1"/>
  <c r="R1700" i="1"/>
  <c r="R1764" i="1"/>
  <c r="R1556" i="1"/>
  <c r="R1580" i="1"/>
  <c r="R1644" i="1"/>
  <c r="R1708" i="1"/>
  <c r="R1772" i="1"/>
  <c r="R1588" i="1"/>
  <c r="R1652" i="1"/>
  <c r="R1716" i="1"/>
  <c r="R1780" i="1"/>
  <c r="R1684" i="1"/>
  <c r="R1596" i="1"/>
  <c r="R1660" i="1"/>
  <c r="R1724" i="1"/>
  <c r="R1788" i="1"/>
  <c r="R1604" i="1"/>
  <c r="R1668" i="1"/>
  <c r="R1732" i="1"/>
  <c r="R1796" i="1"/>
  <c r="R1748" i="1"/>
  <c r="R1612" i="1"/>
  <c r="R1676" i="1"/>
  <c r="R1740" i="1"/>
  <c r="R1804" i="1"/>
</calcChain>
</file>

<file path=xl/sharedStrings.xml><?xml version="1.0" encoding="utf-8"?>
<sst xmlns="http://schemas.openxmlformats.org/spreadsheetml/2006/main" count="1864" uniqueCount="53">
  <si>
    <t>Class 3 vehicles:</t>
  </si>
  <si>
    <t>vehicles with a ratio of rated power in W / kerb mass in kg  &gt; 34</t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</si>
  <si>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</si>
  <si>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</si>
  <si>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</si>
  <si>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</si>
  <si>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</si>
  <si>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</si>
  <si>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</si>
  <si>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</si>
  <si>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</si>
  <si>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</si>
  <si>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</si>
  <si>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</si>
  <si>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</si>
  <si>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</si>
  <si>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</si>
  <si>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</si>
  <si>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</si>
  <si>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</si>
  <si>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</si>
  <si>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</si>
  <si>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</si>
  <si>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</si>
  <si>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</si>
  <si>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</si>
  <si>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</si>
  <si>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Test Phase</t>
  </si>
  <si>
    <t>Elapsed time</t>
  </si>
  <si>
    <t>Phase elapsed time</t>
  </si>
  <si>
    <t>WLTC class 3, version 5, acceleration2</t>
  </si>
  <si>
    <t>V&lt;1 or V&gt;1</t>
  </si>
  <si>
    <t>V &gt; 1</t>
  </si>
  <si>
    <t>Velocity</t>
  </si>
  <si>
    <t>m/s</t>
  </si>
  <si>
    <t>Total</t>
  </si>
  <si>
    <t xml:space="preserve"> </t>
  </si>
  <si>
    <t>N</t>
  </si>
  <si>
    <t>Acceleration Force</t>
  </si>
  <si>
    <t>Rolling Resistance</t>
  </si>
  <si>
    <t>Aerodynamic Resistance</t>
  </si>
  <si>
    <t xml:space="preserve">Power </t>
  </si>
  <si>
    <t>W</t>
  </si>
  <si>
    <t>J</t>
  </si>
  <si>
    <t>Tractive Energy</t>
  </si>
  <si>
    <t>MJ</t>
  </si>
  <si>
    <t>Energy</t>
  </si>
  <si>
    <t>Cumulative Tractive Energy</t>
  </si>
  <si>
    <t>Braking Energy</t>
  </si>
  <si>
    <t>Cumulative Braking Energy</t>
  </si>
  <si>
    <t>Max Tractive Effort</t>
  </si>
  <si>
    <t>Max Braking Effort</t>
  </si>
  <si>
    <t>Losses (Trac - Brak)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</si>
</sst>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53FFA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1FFDD"/>
        <bgColor indexed="64"/>
      </patternFill>
    </fill>
    <fill>
      <patternFill patternType="solid">
        <fgColor rgb="FFFFFFB3"/>
        <bgColor indexed="64"/>
      </patternFill>
    </fill>
    <fill>
      <patternFill patternType="solid">
        <fgColor rgb="FFFFE593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0" borderId="0" xfId="0" applyFont="1"/>
    <xf numFmtId="0" fontId="4" fillId="8" borderId="1" xfId="0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vertical="center"/>
    </xf>
    <xf numFmtId="2" fontId="0" fillId="8" borderId="0" xfId="0" applyNumberFormat="1" applyFill="1"/>
    <xf numFmtId="0" fontId="0" fillId="8" borderId="0" xfId="0" applyFill="1"/>
    <xf numFmtId="0" fontId="4" fillId="9" borderId="1" xfId="0" applyFont="1" applyFill="1" applyBorder="1" applyAlignment="1">
      <alignment horizontal="center" vertical="center"/>
    </xf>
    <xf numFmtId="164" fontId="4" fillId="9" borderId="1" xfId="0" applyNumberFormat="1" applyFont="1" applyFill="1" applyBorder="1" applyAlignment="1">
      <alignment vertical="center"/>
    </xf>
    <xf numFmtId="2" fontId="0" fillId="9" borderId="0" xfId="0" applyNumberFormat="1" applyFill="1"/>
    <xf numFmtId="0" fontId="0" fillId="9" borderId="0" xfId="0" applyFill="1"/>
    <xf numFmtId="0" fontId="4" fillId="10" borderId="1" xfId="0" applyFont="1" applyFill="1" applyBorder="1" applyAlignment="1">
      <alignment horizontal="center" vertical="center"/>
    </xf>
    <xf numFmtId="164" fontId="4" fillId="10" borderId="1" xfId="0" applyNumberFormat="1" applyFont="1" applyFill="1" applyBorder="1" applyAlignment="1">
      <alignment vertical="center"/>
    </xf>
    <xf numFmtId="2" fontId="0" fillId="10" borderId="0" xfId="0" applyNumberFormat="1" applyFill="1"/>
    <xf numFmtId="0" fontId="0" fillId="10" borderId="0" xfId="0" applyFill="1"/>
    <xf numFmtId="0" fontId="4" fillId="11" borderId="1" xfId="0" applyFont="1" applyFill="1" applyBorder="1" applyAlignment="1">
      <alignment horizontal="center" vertical="center"/>
    </xf>
    <xf numFmtId="164" fontId="4" fillId="11" borderId="1" xfId="0" applyNumberFormat="1" applyFont="1" applyFill="1" applyBorder="1" applyAlignment="1">
      <alignment vertical="center"/>
    </xf>
    <xf numFmtId="2" fontId="0" fillId="11" borderId="0" xfId="0" applyNumberFormat="1" applyFill="1"/>
    <xf numFmtId="0" fontId="0" fillId="11" borderId="0" xfId="0" applyFill="1"/>
    <xf numFmtId="0" fontId="0" fillId="12" borderId="0" xfId="0" applyFill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6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0" fillId="2" borderId="0" xfId="0" applyFill="1"/>
    <xf numFmtId="0" fontId="7" fillId="0" borderId="0" xfId="0" applyFont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29">
    <dxf>
      <numFmt numFmtId="2" formatCode="0.00"/>
    </dxf>
    <dxf>
      <numFmt numFmtId="2" formatCode="0.00"/>
    </dxf>
    <dxf>
      <numFmt numFmtId="165" formatCode="0.0"/>
    </dxf>
    <dxf>
      <numFmt numFmtId="165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.0%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</dxf>
    <dxf>
      <numFmt numFmtId="0" formatCode="General"/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numFmt numFmtId="0" formatCode="General"/>
      <fill>
        <patternFill patternType="solid">
          <fgColor indexed="64"/>
          <bgColor rgb="FFFF0000"/>
        </patternFill>
      </fill>
    </dxf>
    <dxf>
      <numFmt numFmtId="0" formatCode="General"/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numFmt numFmtId="2" formatCode="0.00"/>
      <fill>
        <patternFill patternType="solid">
          <fgColor indexed="64"/>
          <bgColor rgb="FFFF0000"/>
        </patternFill>
      </fill>
    </dxf>
    <dxf>
      <numFmt numFmtId="2" formatCode="0.00"/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_ "/>
      <fill>
        <patternFill patternType="solid">
          <fgColor indexed="64"/>
          <bgColor rgb="FFFF00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ill>
        <patternFill patternType="solid">
          <fgColor indexed="64"/>
          <bgColor rgb="FFFF0000"/>
        </patternFill>
      </fill>
    </dxf>
    <dxf>
      <font>
        <b val="0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0000FF"/>
      <color rgb="FFFF9F9F"/>
      <color rgb="FFFFE593"/>
      <color rgb="FFFFFFB3"/>
      <color rgb="FFC1FFDD"/>
      <color rgb="FF53FF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chartsheet" Target="chartsheets/sheet3.xml"/><Relationship Id="rId10" Type="http://schemas.openxmlformats.org/officeDocument/2006/relationships/calcChain" Target="calcChain.xml"/><Relationship Id="rId4" Type="http://schemas.openxmlformats.org/officeDocument/2006/relationships/chartsheet" Target="chartsheets/sheet2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Cycle</a:t>
            </a:r>
            <a:r>
              <a:rPr lang="en-GB" baseline="0"/>
              <a:t> </a:t>
            </a:r>
            <a:r>
              <a:rPr lang="en-GB"/>
              <a:t>Speed vs.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96598226304256"/>
          <c:y val="0.14498531326195907"/>
          <c:w val="0.84579396325459322"/>
          <c:h val="0.72088764946048411"/>
        </c:manualLayout>
      </c:layout>
      <c:scatterChart>
        <c:scatterStyle val="lineMarker"/>
        <c:varyColors val="0"/>
        <c:ser>
          <c:idx val="1"/>
          <c:order val="0"/>
          <c:tx>
            <c:v>WLTP Speed</c:v>
          </c:tx>
          <c:spPr>
            <a:ln w="19050" cap="rnd">
              <a:solidFill>
                <a:srgbClr val="0000FF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WLTC_class_3!$E$6:$E$1806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9F-4435-AB93-F57912EE4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7065936"/>
        <c:axId val="1508664688"/>
      </c:scatterChart>
      <c:valAx>
        <c:axId val="1467065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664688"/>
        <c:crosses val="autoZero"/>
        <c:crossBetween val="midCat"/>
      </c:valAx>
      <c:valAx>
        <c:axId val="1508664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065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 Forces vs. Time</a:t>
            </a:r>
          </a:p>
        </c:rich>
      </c:tx>
      <c:layout>
        <c:manualLayout>
          <c:xMode val="edge"/>
          <c:yMode val="edge"/>
          <c:x val="0.33027846589401039"/>
          <c:y val="3.916960438699568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17395750892453"/>
          <c:y val="0.14562244342820205"/>
          <c:w val="0.63252282238034918"/>
          <c:h val="0.72619642438465848"/>
        </c:manualLayout>
      </c:layout>
      <c:scatterChart>
        <c:scatterStyle val="lineMarker"/>
        <c:varyColors val="0"/>
        <c:ser>
          <c:idx val="2"/>
          <c:order val="0"/>
          <c:tx>
            <c:v>Acceleration Resistance</c:v>
          </c:tx>
          <c:spPr>
            <a:ln w="19050" cap="rnd">
              <a:solidFill>
                <a:srgbClr val="FF0000">
                  <a:alpha val="41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WLTC_class_3!$K$6:$K$1806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31.944444444444446</c:v>
                </c:pt>
                <c:pt idx="12">
                  <c:v>271.52777777777777</c:v>
                </c:pt>
                <c:pt idx="13">
                  <c:v>830.55555555555554</c:v>
                </c:pt>
                <c:pt idx="14">
                  <c:v>1309.7222222222224</c:v>
                </c:pt>
                <c:pt idx="15">
                  <c:v>1229.8611111111111</c:v>
                </c:pt>
                <c:pt idx="16">
                  <c:v>1118.0555555555552</c:v>
                </c:pt>
                <c:pt idx="17">
                  <c:v>1373.6111111111111</c:v>
                </c:pt>
                <c:pt idx="18">
                  <c:v>1453.4722222222224</c:v>
                </c:pt>
                <c:pt idx="19">
                  <c:v>926.38888888888891</c:v>
                </c:pt>
                <c:pt idx="20">
                  <c:v>335.41666666666686</c:v>
                </c:pt>
                <c:pt idx="21">
                  <c:v>127.77777777777789</c:v>
                </c:pt>
                <c:pt idx="22">
                  <c:v>111.80555555555544</c:v>
                </c:pt>
                <c:pt idx="23">
                  <c:v>127.77777777777789</c:v>
                </c:pt>
                <c:pt idx="24">
                  <c:v>319.44444444444446</c:v>
                </c:pt>
                <c:pt idx="25">
                  <c:v>447.22222222222177</c:v>
                </c:pt>
                <c:pt idx="26">
                  <c:v>527.08333333333348</c:v>
                </c:pt>
                <c:pt idx="27">
                  <c:v>750.6944444444448</c:v>
                </c:pt>
                <c:pt idx="28">
                  <c:v>798.61111111111109</c:v>
                </c:pt>
                <c:pt idx="29">
                  <c:v>750.69444444444366</c:v>
                </c:pt>
                <c:pt idx="30">
                  <c:v>543.05555555555532</c:v>
                </c:pt>
                <c:pt idx="31">
                  <c:v>319.44444444444446</c:v>
                </c:pt>
                <c:pt idx="32">
                  <c:v>223.61111111111089</c:v>
                </c:pt>
                <c:pt idx="33">
                  <c:v>175.69444444444468</c:v>
                </c:pt>
                <c:pt idx="34">
                  <c:v>95.833333333333556</c:v>
                </c:pt>
                <c:pt idx="35">
                  <c:v>-31.944444444443764</c:v>
                </c:pt>
                <c:pt idx="36">
                  <c:v>-287.49999999999955</c:v>
                </c:pt>
                <c:pt idx="37">
                  <c:v>-686.80555555555623</c:v>
                </c:pt>
                <c:pt idx="38">
                  <c:v>-910.41666666666708</c:v>
                </c:pt>
                <c:pt idx="39">
                  <c:v>-846.52777777777737</c:v>
                </c:pt>
                <c:pt idx="40">
                  <c:v>-750.6944444444448</c:v>
                </c:pt>
                <c:pt idx="41">
                  <c:v>-894.44444444444457</c:v>
                </c:pt>
                <c:pt idx="42">
                  <c:v>-1149.9999999999993</c:v>
                </c:pt>
                <c:pt idx="43">
                  <c:v>-1086.1111111111113</c:v>
                </c:pt>
                <c:pt idx="44">
                  <c:v>-670.83333333333371</c:v>
                </c:pt>
                <c:pt idx="45">
                  <c:v>-287.50000000000011</c:v>
                </c:pt>
                <c:pt idx="46">
                  <c:v>-223.61111111111089</c:v>
                </c:pt>
                <c:pt idx="47">
                  <c:v>-319.44444444444446</c:v>
                </c:pt>
                <c:pt idx="48">
                  <c:v>-271.52777777777766</c:v>
                </c:pt>
                <c:pt idx="49">
                  <c:v>-95.833333333332988</c:v>
                </c:pt>
                <c:pt idx="50">
                  <c:v>-63.888888888889227</c:v>
                </c:pt>
                <c:pt idx="51">
                  <c:v>-335.41666666666686</c:v>
                </c:pt>
                <c:pt idx="52">
                  <c:v>-686.80555555555543</c:v>
                </c:pt>
                <c:pt idx="53">
                  <c:v>-574.99999999999989</c:v>
                </c:pt>
                <c:pt idx="54">
                  <c:v>-175.6944444444444</c:v>
                </c:pt>
                <c:pt idx="55">
                  <c:v>-15.972222222222165</c:v>
                </c:pt>
                <c:pt idx="56">
                  <c:v>0</c:v>
                </c:pt>
                <c:pt idx="57">
                  <c:v>47.916666666666778</c:v>
                </c:pt>
                <c:pt idx="58">
                  <c:v>95.833333333333286</c:v>
                </c:pt>
                <c:pt idx="59">
                  <c:v>383.33333333333314</c:v>
                </c:pt>
                <c:pt idx="60">
                  <c:v>431.25000000000011</c:v>
                </c:pt>
                <c:pt idx="61">
                  <c:v>191.66666666666686</c:v>
                </c:pt>
                <c:pt idx="62">
                  <c:v>143.74999999999977</c:v>
                </c:pt>
                <c:pt idx="63">
                  <c:v>191.66666666666686</c:v>
                </c:pt>
                <c:pt idx="64">
                  <c:v>255.55555555555577</c:v>
                </c:pt>
                <c:pt idx="65">
                  <c:v>159.72222222222223</c:v>
                </c:pt>
                <c:pt idx="66">
                  <c:v>95.833333333332988</c:v>
                </c:pt>
                <c:pt idx="67">
                  <c:v>351.3888888888888</c:v>
                </c:pt>
                <c:pt idx="68">
                  <c:v>766.66666666666674</c:v>
                </c:pt>
                <c:pt idx="69">
                  <c:v>990.2777777777776</c:v>
                </c:pt>
                <c:pt idx="70">
                  <c:v>1054.166666666667</c:v>
                </c:pt>
                <c:pt idx="71">
                  <c:v>974.30555555555577</c:v>
                </c:pt>
                <c:pt idx="72">
                  <c:v>734.72222222222194</c:v>
                </c:pt>
                <c:pt idx="73">
                  <c:v>463.19444444444423</c:v>
                </c:pt>
                <c:pt idx="74">
                  <c:v>319.44444444444446</c:v>
                </c:pt>
                <c:pt idx="75">
                  <c:v>303.472222222222</c:v>
                </c:pt>
                <c:pt idx="76">
                  <c:v>335.41666666666686</c:v>
                </c:pt>
                <c:pt idx="77">
                  <c:v>303.472222222222</c:v>
                </c:pt>
                <c:pt idx="78">
                  <c:v>159.72222222222223</c:v>
                </c:pt>
                <c:pt idx="79">
                  <c:v>-47.91666666666621</c:v>
                </c:pt>
                <c:pt idx="80">
                  <c:v>-159.72222222222223</c:v>
                </c:pt>
                <c:pt idx="81">
                  <c:v>-271.52777777777823</c:v>
                </c:pt>
                <c:pt idx="82">
                  <c:v>-239.58333333333331</c:v>
                </c:pt>
                <c:pt idx="83">
                  <c:v>-95.833333333332419</c:v>
                </c:pt>
                <c:pt idx="84">
                  <c:v>-175.69444444444468</c:v>
                </c:pt>
                <c:pt idx="85">
                  <c:v>-223.611111111112</c:v>
                </c:pt>
                <c:pt idx="86">
                  <c:v>-207.63888888888843</c:v>
                </c:pt>
                <c:pt idx="87">
                  <c:v>-175.69444444444352</c:v>
                </c:pt>
                <c:pt idx="88">
                  <c:v>-431.25000000000045</c:v>
                </c:pt>
                <c:pt idx="89">
                  <c:v>-1102.0833333333337</c:v>
                </c:pt>
                <c:pt idx="90">
                  <c:v>-1581.2499999999998</c:v>
                </c:pt>
                <c:pt idx="91">
                  <c:v>-1645.1388888888889</c:v>
                </c:pt>
                <c:pt idx="92">
                  <c:v>-1245.8333333333335</c:v>
                </c:pt>
                <c:pt idx="93">
                  <c:v>-798.61111111111109</c:v>
                </c:pt>
                <c:pt idx="94">
                  <c:v>-814.58333333333326</c:v>
                </c:pt>
                <c:pt idx="95">
                  <c:v>-990.27777777777783</c:v>
                </c:pt>
                <c:pt idx="96">
                  <c:v>-878.47222222222217</c:v>
                </c:pt>
                <c:pt idx="97">
                  <c:v>-574.99999999999989</c:v>
                </c:pt>
                <c:pt idx="98">
                  <c:v>-575</c:v>
                </c:pt>
                <c:pt idx="99">
                  <c:v>-351.38888888888891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31.944444444444446</c:v>
                </c:pt>
                <c:pt idx="138">
                  <c:v>303.47222222222223</c:v>
                </c:pt>
                <c:pt idx="139">
                  <c:v>942.36111111111097</c:v>
                </c:pt>
                <c:pt idx="140">
                  <c:v>1565.2777777777776</c:v>
                </c:pt>
                <c:pt idx="141">
                  <c:v>1645.1388888888887</c:v>
                </c:pt>
                <c:pt idx="142">
                  <c:v>1149.9999999999998</c:v>
                </c:pt>
                <c:pt idx="143">
                  <c:v>559.02777777777771</c:v>
                </c:pt>
                <c:pt idx="144">
                  <c:v>303.47222222222257</c:v>
                </c:pt>
                <c:pt idx="145">
                  <c:v>463.1944444444448</c:v>
                </c:pt>
                <c:pt idx="146">
                  <c:v>734.72222222222194</c:v>
                </c:pt>
                <c:pt idx="147">
                  <c:v>782.63888888888869</c:v>
                </c:pt>
                <c:pt idx="148">
                  <c:v>606.94444444444457</c:v>
                </c:pt>
                <c:pt idx="149">
                  <c:v>335.41666666666686</c:v>
                </c:pt>
                <c:pt idx="150">
                  <c:v>31.944444444444329</c:v>
                </c:pt>
                <c:pt idx="151">
                  <c:v>-415.277777777778</c:v>
                </c:pt>
                <c:pt idx="152">
                  <c:v>-1086.1111111111106</c:v>
                </c:pt>
                <c:pt idx="153">
                  <c:v>-1581.2499999999998</c:v>
                </c:pt>
                <c:pt idx="154">
                  <c:v>-1485.4166666666667</c:v>
                </c:pt>
                <c:pt idx="155">
                  <c:v>-846.52777777777783</c:v>
                </c:pt>
                <c:pt idx="156">
                  <c:v>-111.80555555555571</c:v>
                </c:pt>
                <c:pt idx="157">
                  <c:v>335.41666666666663</c:v>
                </c:pt>
                <c:pt idx="158">
                  <c:v>734.72222222222217</c:v>
                </c:pt>
                <c:pt idx="159">
                  <c:v>958.3333333333336</c:v>
                </c:pt>
                <c:pt idx="160">
                  <c:v>990.2777777777776</c:v>
                </c:pt>
                <c:pt idx="161">
                  <c:v>862.49999999999977</c:v>
                </c:pt>
                <c:pt idx="162">
                  <c:v>670.83333333333371</c:v>
                </c:pt>
                <c:pt idx="163">
                  <c:v>638.88888888888891</c:v>
                </c:pt>
                <c:pt idx="164">
                  <c:v>559.02777777777771</c:v>
                </c:pt>
                <c:pt idx="165">
                  <c:v>415.277777777778</c:v>
                </c:pt>
                <c:pt idx="166">
                  <c:v>335.41666666666686</c:v>
                </c:pt>
                <c:pt idx="167">
                  <c:v>495.13888888888908</c:v>
                </c:pt>
                <c:pt idx="168">
                  <c:v>638.88888888888891</c:v>
                </c:pt>
                <c:pt idx="169">
                  <c:v>447.22222222222177</c:v>
                </c:pt>
                <c:pt idx="170">
                  <c:v>31.944444444443764</c:v>
                </c:pt>
                <c:pt idx="171">
                  <c:v>-463.19444444444423</c:v>
                </c:pt>
                <c:pt idx="172">
                  <c:v>-1022.2222222222219</c:v>
                </c:pt>
                <c:pt idx="173">
                  <c:v>-1277.7777777777778</c:v>
                </c:pt>
                <c:pt idx="174">
                  <c:v>-910.41666666666652</c:v>
                </c:pt>
                <c:pt idx="175">
                  <c:v>-319.44444444444446</c:v>
                </c:pt>
                <c:pt idx="176">
                  <c:v>95.833333333332988</c:v>
                </c:pt>
                <c:pt idx="177">
                  <c:v>431.24999999999989</c:v>
                </c:pt>
                <c:pt idx="178">
                  <c:v>527.08333333333348</c:v>
                </c:pt>
                <c:pt idx="179">
                  <c:v>287.50000000000011</c:v>
                </c:pt>
                <c:pt idx="180">
                  <c:v>47.916666666666778</c:v>
                </c:pt>
                <c:pt idx="181">
                  <c:v>-63.888888888889227</c:v>
                </c:pt>
                <c:pt idx="182">
                  <c:v>-191.66666666666657</c:v>
                </c:pt>
                <c:pt idx="183">
                  <c:v>-495.13888888888852</c:v>
                </c:pt>
                <c:pt idx="184">
                  <c:v>-750.69444444444434</c:v>
                </c:pt>
                <c:pt idx="185">
                  <c:v>-814.58333333333348</c:v>
                </c:pt>
                <c:pt idx="186">
                  <c:v>-750.6944444444448</c:v>
                </c:pt>
                <c:pt idx="187">
                  <c:v>-622.9166666666664</c:v>
                </c:pt>
                <c:pt idx="188">
                  <c:v>-511.11111111111097</c:v>
                </c:pt>
                <c:pt idx="189">
                  <c:v>-415.277777777778</c:v>
                </c:pt>
                <c:pt idx="190">
                  <c:v>-319.44444444444446</c:v>
                </c:pt>
                <c:pt idx="191">
                  <c:v>-255.55555555555549</c:v>
                </c:pt>
                <c:pt idx="192">
                  <c:v>-191.66666666666657</c:v>
                </c:pt>
                <c:pt idx="193">
                  <c:v>-111.80555555555571</c:v>
                </c:pt>
                <c:pt idx="194">
                  <c:v>-79.861111111111114</c:v>
                </c:pt>
                <c:pt idx="195">
                  <c:v>-31.944444444444329</c:v>
                </c:pt>
                <c:pt idx="196">
                  <c:v>0</c:v>
                </c:pt>
                <c:pt idx="197">
                  <c:v>0</c:v>
                </c:pt>
                <c:pt idx="198">
                  <c:v>79.861111111111114</c:v>
                </c:pt>
                <c:pt idx="199">
                  <c:v>159.72222222222223</c:v>
                </c:pt>
                <c:pt idx="200">
                  <c:v>239.58333333333331</c:v>
                </c:pt>
                <c:pt idx="201">
                  <c:v>319.44444444444446</c:v>
                </c:pt>
                <c:pt idx="202">
                  <c:v>399.30555555555554</c:v>
                </c:pt>
                <c:pt idx="203">
                  <c:v>638.88888888888891</c:v>
                </c:pt>
                <c:pt idx="204">
                  <c:v>750.69444444444434</c:v>
                </c:pt>
                <c:pt idx="205">
                  <c:v>766.66666666666674</c:v>
                </c:pt>
                <c:pt idx="206">
                  <c:v>910.41666666666652</c:v>
                </c:pt>
                <c:pt idx="207">
                  <c:v>926.38888888888891</c:v>
                </c:pt>
                <c:pt idx="208">
                  <c:v>814.58333333333348</c:v>
                </c:pt>
                <c:pt idx="209">
                  <c:v>894.44444444444457</c:v>
                </c:pt>
                <c:pt idx="210">
                  <c:v>878.47222222222217</c:v>
                </c:pt>
                <c:pt idx="211">
                  <c:v>638.88888888888891</c:v>
                </c:pt>
                <c:pt idx="212">
                  <c:v>479.16666666666663</c:v>
                </c:pt>
                <c:pt idx="213">
                  <c:v>383.33333333333314</c:v>
                </c:pt>
                <c:pt idx="214">
                  <c:v>415.277777777778</c:v>
                </c:pt>
                <c:pt idx="215">
                  <c:v>543.05555555555532</c:v>
                </c:pt>
                <c:pt idx="216">
                  <c:v>638.88888888888891</c:v>
                </c:pt>
                <c:pt idx="217">
                  <c:v>638.88888888888891</c:v>
                </c:pt>
                <c:pt idx="218">
                  <c:v>559.02777777777771</c:v>
                </c:pt>
                <c:pt idx="219">
                  <c:v>447.22222222222177</c:v>
                </c:pt>
                <c:pt idx="220">
                  <c:v>335.41666666666686</c:v>
                </c:pt>
                <c:pt idx="221">
                  <c:v>207.63888888888957</c:v>
                </c:pt>
                <c:pt idx="222">
                  <c:v>127.77777777777732</c:v>
                </c:pt>
                <c:pt idx="223">
                  <c:v>111.80555555555488</c:v>
                </c:pt>
                <c:pt idx="224">
                  <c:v>111.805555555556</c:v>
                </c:pt>
                <c:pt idx="225">
                  <c:v>159.72222222222223</c:v>
                </c:pt>
                <c:pt idx="226">
                  <c:v>175.69444444444352</c:v>
                </c:pt>
                <c:pt idx="227">
                  <c:v>159.72222222222223</c:v>
                </c:pt>
                <c:pt idx="228">
                  <c:v>143.75000000000088</c:v>
                </c:pt>
                <c:pt idx="229">
                  <c:v>111.805555555556</c:v>
                </c:pt>
                <c:pt idx="230">
                  <c:v>47.91666666666621</c:v>
                </c:pt>
                <c:pt idx="231">
                  <c:v>-47.91666666666621</c:v>
                </c:pt>
                <c:pt idx="232">
                  <c:v>-255.55555555555577</c:v>
                </c:pt>
                <c:pt idx="233">
                  <c:v>-527.08333333333405</c:v>
                </c:pt>
                <c:pt idx="234">
                  <c:v>-622.9166666666664</c:v>
                </c:pt>
                <c:pt idx="235">
                  <c:v>-495.13888888888908</c:v>
                </c:pt>
                <c:pt idx="236">
                  <c:v>-287.49999999999955</c:v>
                </c:pt>
                <c:pt idx="237">
                  <c:v>-223.61111111111089</c:v>
                </c:pt>
                <c:pt idx="238">
                  <c:v>-367.36111111111177</c:v>
                </c:pt>
                <c:pt idx="239">
                  <c:v>-654.86111111111131</c:v>
                </c:pt>
                <c:pt idx="240">
                  <c:v>-862.49999999999977</c:v>
                </c:pt>
                <c:pt idx="241">
                  <c:v>-766.66666666666629</c:v>
                </c:pt>
                <c:pt idx="242">
                  <c:v>-718.75</c:v>
                </c:pt>
                <c:pt idx="243">
                  <c:v>-782.63888888888869</c:v>
                </c:pt>
                <c:pt idx="244">
                  <c:v>-750.6944444444448</c:v>
                </c:pt>
                <c:pt idx="245">
                  <c:v>-894.44444444444457</c:v>
                </c:pt>
                <c:pt idx="246">
                  <c:v>-1149.9999999999993</c:v>
                </c:pt>
                <c:pt idx="247">
                  <c:v>-1086.1111111111113</c:v>
                </c:pt>
                <c:pt idx="248">
                  <c:v>-670.83333333333371</c:v>
                </c:pt>
                <c:pt idx="249">
                  <c:v>-287.50000000000011</c:v>
                </c:pt>
                <c:pt idx="250">
                  <c:v>-223.61111111111089</c:v>
                </c:pt>
                <c:pt idx="251">
                  <c:v>-319.44444444444446</c:v>
                </c:pt>
                <c:pt idx="252">
                  <c:v>-271.52777777777766</c:v>
                </c:pt>
                <c:pt idx="253">
                  <c:v>-95.833333333332988</c:v>
                </c:pt>
                <c:pt idx="254">
                  <c:v>-63.888888888889227</c:v>
                </c:pt>
                <c:pt idx="255">
                  <c:v>-335.41666666666686</c:v>
                </c:pt>
                <c:pt idx="256">
                  <c:v>-463.19444444444423</c:v>
                </c:pt>
                <c:pt idx="257">
                  <c:v>-47.916666666666494</c:v>
                </c:pt>
                <c:pt idx="258">
                  <c:v>543.05555555555532</c:v>
                </c:pt>
                <c:pt idx="259">
                  <c:v>830.55555555555566</c:v>
                </c:pt>
                <c:pt idx="260">
                  <c:v>846.52777777777783</c:v>
                </c:pt>
                <c:pt idx="261">
                  <c:v>814.58333333333303</c:v>
                </c:pt>
                <c:pt idx="262">
                  <c:v>878.47222222222217</c:v>
                </c:pt>
                <c:pt idx="263">
                  <c:v>1086.1111111111113</c:v>
                </c:pt>
                <c:pt idx="264">
                  <c:v>1181.9444444444448</c:v>
                </c:pt>
                <c:pt idx="265">
                  <c:v>1038.1944444444446</c:v>
                </c:pt>
                <c:pt idx="266">
                  <c:v>750.69444444444366</c:v>
                </c:pt>
                <c:pt idx="267">
                  <c:v>622.9166666666664</c:v>
                </c:pt>
                <c:pt idx="268">
                  <c:v>575.00000000000023</c:v>
                </c:pt>
                <c:pt idx="269">
                  <c:v>479.16666666666663</c:v>
                </c:pt>
                <c:pt idx="270">
                  <c:v>255.55555555555577</c:v>
                </c:pt>
                <c:pt idx="271">
                  <c:v>-47.91666666666621</c:v>
                </c:pt>
                <c:pt idx="272">
                  <c:v>-111.805555555556</c:v>
                </c:pt>
                <c:pt idx="273">
                  <c:v>-303.472222222222</c:v>
                </c:pt>
                <c:pt idx="274">
                  <c:v>-718.75</c:v>
                </c:pt>
                <c:pt idx="275">
                  <c:v>-910.41666666666708</c:v>
                </c:pt>
                <c:pt idx="276">
                  <c:v>-1022.2222222222219</c:v>
                </c:pt>
                <c:pt idx="277">
                  <c:v>-1134.0277777777781</c:v>
                </c:pt>
                <c:pt idx="278">
                  <c:v>-1421.5277777777776</c:v>
                </c:pt>
                <c:pt idx="279">
                  <c:v>-1517.3611111111111</c:v>
                </c:pt>
                <c:pt idx="280">
                  <c:v>-846.52777777777783</c:v>
                </c:pt>
                <c:pt idx="281">
                  <c:v>239.58333333333331</c:v>
                </c:pt>
                <c:pt idx="282">
                  <c:v>1022.2222222222225</c:v>
                </c:pt>
                <c:pt idx="283">
                  <c:v>1165.9722222222224</c:v>
                </c:pt>
                <c:pt idx="284">
                  <c:v>1197.9166666666667</c:v>
                </c:pt>
                <c:pt idx="285">
                  <c:v>1149.9999999999998</c:v>
                </c:pt>
                <c:pt idx="286">
                  <c:v>1054.166666666667</c:v>
                </c:pt>
                <c:pt idx="287">
                  <c:v>1054.166666666667</c:v>
                </c:pt>
                <c:pt idx="288">
                  <c:v>1054.1666666666658</c:v>
                </c:pt>
                <c:pt idx="289">
                  <c:v>830.555555555556</c:v>
                </c:pt>
                <c:pt idx="290">
                  <c:v>399.30555555555554</c:v>
                </c:pt>
                <c:pt idx="291">
                  <c:v>0</c:v>
                </c:pt>
                <c:pt idx="292">
                  <c:v>-271.52777777777709</c:v>
                </c:pt>
                <c:pt idx="293">
                  <c:v>-303.47222222222314</c:v>
                </c:pt>
                <c:pt idx="294">
                  <c:v>-207.63888888888957</c:v>
                </c:pt>
                <c:pt idx="295">
                  <c:v>-95.833333333332419</c:v>
                </c:pt>
                <c:pt idx="296">
                  <c:v>0</c:v>
                </c:pt>
                <c:pt idx="297">
                  <c:v>63.888888888888658</c:v>
                </c:pt>
                <c:pt idx="298">
                  <c:v>79.861111111111114</c:v>
                </c:pt>
                <c:pt idx="299">
                  <c:v>31.944444444443764</c:v>
                </c:pt>
                <c:pt idx="300">
                  <c:v>-31.944444444443764</c:v>
                </c:pt>
                <c:pt idx="301">
                  <c:v>-111.80555555555488</c:v>
                </c:pt>
                <c:pt idx="302">
                  <c:v>-207.63888888888957</c:v>
                </c:pt>
                <c:pt idx="303">
                  <c:v>-287.50000000000068</c:v>
                </c:pt>
                <c:pt idx="304">
                  <c:v>-399.30555555555554</c:v>
                </c:pt>
                <c:pt idx="305">
                  <c:v>-479.16666666666663</c:v>
                </c:pt>
                <c:pt idx="306">
                  <c:v>-399.30555555555554</c:v>
                </c:pt>
                <c:pt idx="307">
                  <c:v>-239.58333333333331</c:v>
                </c:pt>
                <c:pt idx="308">
                  <c:v>-111.80555555555488</c:v>
                </c:pt>
                <c:pt idx="309">
                  <c:v>-95.833333333332419</c:v>
                </c:pt>
                <c:pt idx="310">
                  <c:v>-143.74999999999977</c:v>
                </c:pt>
                <c:pt idx="311">
                  <c:v>-191.66666666666711</c:v>
                </c:pt>
                <c:pt idx="312">
                  <c:v>-287.50000000000068</c:v>
                </c:pt>
                <c:pt idx="313">
                  <c:v>-399.30555555555554</c:v>
                </c:pt>
                <c:pt idx="314">
                  <c:v>-479.16666666666663</c:v>
                </c:pt>
                <c:pt idx="315">
                  <c:v>-479.16666666666663</c:v>
                </c:pt>
                <c:pt idx="316">
                  <c:v>-431.24999999999989</c:v>
                </c:pt>
                <c:pt idx="317">
                  <c:v>-479.16666666666663</c:v>
                </c:pt>
                <c:pt idx="318">
                  <c:v>-590.97222222222206</c:v>
                </c:pt>
                <c:pt idx="319">
                  <c:v>-622.9166666666664</c:v>
                </c:pt>
                <c:pt idx="320">
                  <c:v>-383.33333333333314</c:v>
                </c:pt>
                <c:pt idx="321">
                  <c:v>-191.66666666666711</c:v>
                </c:pt>
                <c:pt idx="322">
                  <c:v>-111.805555555556</c:v>
                </c:pt>
                <c:pt idx="323">
                  <c:v>-95.833333333332988</c:v>
                </c:pt>
                <c:pt idx="324">
                  <c:v>-159.72222222222223</c:v>
                </c:pt>
                <c:pt idx="325">
                  <c:v>-63.888888888889227</c:v>
                </c:pt>
                <c:pt idx="326">
                  <c:v>-47.91666666666621</c:v>
                </c:pt>
                <c:pt idx="327">
                  <c:v>-95.833333333332988</c:v>
                </c:pt>
                <c:pt idx="328">
                  <c:v>-495.13888888888908</c:v>
                </c:pt>
                <c:pt idx="329">
                  <c:v>-926.38888888888891</c:v>
                </c:pt>
                <c:pt idx="330">
                  <c:v>-575.00000000000023</c:v>
                </c:pt>
                <c:pt idx="331">
                  <c:v>-127.77777777777789</c:v>
                </c:pt>
                <c:pt idx="332">
                  <c:v>-159.72222222222194</c:v>
                </c:pt>
                <c:pt idx="333">
                  <c:v>-175.6944444444444</c:v>
                </c:pt>
                <c:pt idx="334">
                  <c:v>-143.75000000000006</c:v>
                </c:pt>
                <c:pt idx="335">
                  <c:v>-175.6944444444444</c:v>
                </c:pt>
                <c:pt idx="336">
                  <c:v>-111.80555555555544</c:v>
                </c:pt>
                <c:pt idx="337">
                  <c:v>0</c:v>
                </c:pt>
                <c:pt idx="338">
                  <c:v>175.6944444444444</c:v>
                </c:pt>
                <c:pt idx="339">
                  <c:v>527.08333333333348</c:v>
                </c:pt>
                <c:pt idx="340">
                  <c:v>910.41666666666674</c:v>
                </c:pt>
                <c:pt idx="341">
                  <c:v>1006.2500000000001</c:v>
                </c:pt>
                <c:pt idx="342">
                  <c:v>622.9166666666664</c:v>
                </c:pt>
                <c:pt idx="343">
                  <c:v>191.66666666666657</c:v>
                </c:pt>
                <c:pt idx="344">
                  <c:v>79.861111111111114</c:v>
                </c:pt>
                <c:pt idx="345">
                  <c:v>175.69444444444412</c:v>
                </c:pt>
                <c:pt idx="346">
                  <c:v>175.69444444444468</c:v>
                </c:pt>
                <c:pt idx="347">
                  <c:v>111.805555555556</c:v>
                </c:pt>
                <c:pt idx="348">
                  <c:v>175.69444444444412</c:v>
                </c:pt>
                <c:pt idx="349">
                  <c:v>159.72222222222223</c:v>
                </c:pt>
                <c:pt idx="350">
                  <c:v>79.861111111111114</c:v>
                </c:pt>
                <c:pt idx="351">
                  <c:v>0</c:v>
                </c:pt>
                <c:pt idx="352">
                  <c:v>-31.944444444444329</c:v>
                </c:pt>
                <c:pt idx="353">
                  <c:v>-31.944444444444898</c:v>
                </c:pt>
                <c:pt idx="354">
                  <c:v>-15.972222222222449</c:v>
                </c:pt>
                <c:pt idx="355">
                  <c:v>31.944444444444898</c:v>
                </c:pt>
                <c:pt idx="356">
                  <c:v>47.916666666666778</c:v>
                </c:pt>
                <c:pt idx="357">
                  <c:v>-15.972222222222449</c:v>
                </c:pt>
                <c:pt idx="358">
                  <c:v>-207.638888888889</c:v>
                </c:pt>
                <c:pt idx="359">
                  <c:v>-479.16666666666663</c:v>
                </c:pt>
                <c:pt idx="360">
                  <c:v>-590.97222222222206</c:v>
                </c:pt>
                <c:pt idx="361">
                  <c:v>-495.13888888888908</c:v>
                </c:pt>
                <c:pt idx="362">
                  <c:v>-335.41666666666629</c:v>
                </c:pt>
                <c:pt idx="363">
                  <c:v>-191.66666666666657</c:v>
                </c:pt>
                <c:pt idx="364">
                  <c:v>-63.888888888889227</c:v>
                </c:pt>
                <c:pt idx="365">
                  <c:v>15.972222222222449</c:v>
                </c:pt>
                <c:pt idx="366">
                  <c:v>79.861111111111114</c:v>
                </c:pt>
                <c:pt idx="367">
                  <c:v>207.638888888889</c:v>
                </c:pt>
                <c:pt idx="368">
                  <c:v>367.3611111111112</c:v>
                </c:pt>
                <c:pt idx="369">
                  <c:v>351.3888888888888</c:v>
                </c:pt>
                <c:pt idx="370">
                  <c:v>159.72222222222223</c:v>
                </c:pt>
                <c:pt idx="371">
                  <c:v>-79.861111111111114</c:v>
                </c:pt>
                <c:pt idx="372">
                  <c:v>-511.11111111111097</c:v>
                </c:pt>
                <c:pt idx="373">
                  <c:v>-974.30555555555577</c:v>
                </c:pt>
                <c:pt idx="374">
                  <c:v>-1102.0833333333335</c:v>
                </c:pt>
                <c:pt idx="375">
                  <c:v>-926.38888888888869</c:v>
                </c:pt>
                <c:pt idx="376">
                  <c:v>-670.83333333333348</c:v>
                </c:pt>
                <c:pt idx="377">
                  <c:v>-479.16666666666663</c:v>
                </c:pt>
                <c:pt idx="378">
                  <c:v>-351.3888888888888</c:v>
                </c:pt>
                <c:pt idx="379">
                  <c:v>-271.52777777777783</c:v>
                </c:pt>
                <c:pt idx="380">
                  <c:v>-303.47222222222229</c:v>
                </c:pt>
                <c:pt idx="381">
                  <c:v>-367.36111111111109</c:v>
                </c:pt>
                <c:pt idx="382">
                  <c:v>-383.33333333333326</c:v>
                </c:pt>
                <c:pt idx="383">
                  <c:v>-415.27777777777783</c:v>
                </c:pt>
                <c:pt idx="384">
                  <c:v>-447.22222222222223</c:v>
                </c:pt>
                <c:pt idx="385">
                  <c:v>-367.36111111111109</c:v>
                </c:pt>
                <c:pt idx="386">
                  <c:v>-143.75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79.861111111111114</c:v>
                </c:pt>
                <c:pt idx="392">
                  <c:v>335.41666666666669</c:v>
                </c:pt>
                <c:pt idx="393">
                  <c:v>686.80555555555554</c:v>
                </c:pt>
                <c:pt idx="394">
                  <c:v>990.27777777777794</c:v>
                </c:pt>
                <c:pt idx="395">
                  <c:v>1197.9166666666667</c:v>
                </c:pt>
                <c:pt idx="396">
                  <c:v>1325.6944444444446</c:v>
                </c:pt>
                <c:pt idx="397">
                  <c:v>1373.6111111111109</c:v>
                </c:pt>
                <c:pt idx="398">
                  <c:v>1213.8888888888885</c:v>
                </c:pt>
                <c:pt idx="399">
                  <c:v>750.6944444444448</c:v>
                </c:pt>
                <c:pt idx="400">
                  <c:v>223.61111111111143</c:v>
                </c:pt>
                <c:pt idx="401">
                  <c:v>-111.805555555556</c:v>
                </c:pt>
                <c:pt idx="402">
                  <c:v>-367.3611111111112</c:v>
                </c:pt>
                <c:pt idx="403">
                  <c:v>-527.08333333333292</c:v>
                </c:pt>
                <c:pt idx="404">
                  <c:v>-495.13888888888908</c:v>
                </c:pt>
                <c:pt idx="405">
                  <c:v>-463.1944444444448</c:v>
                </c:pt>
                <c:pt idx="406">
                  <c:v>-511.11111111111097</c:v>
                </c:pt>
                <c:pt idx="407">
                  <c:v>-543.05555555555532</c:v>
                </c:pt>
                <c:pt idx="408">
                  <c:v>-447.22222222222229</c:v>
                </c:pt>
                <c:pt idx="409">
                  <c:v>-223.61111111111114</c:v>
                </c:pt>
                <c:pt idx="410">
                  <c:v>-31.944444444444329</c:v>
                </c:pt>
                <c:pt idx="411">
                  <c:v>47.916666666666494</c:v>
                </c:pt>
                <c:pt idx="412">
                  <c:v>79.861111111111114</c:v>
                </c:pt>
                <c:pt idx="413">
                  <c:v>111.80555555555571</c:v>
                </c:pt>
                <c:pt idx="414">
                  <c:v>223.61111111111114</c:v>
                </c:pt>
                <c:pt idx="415">
                  <c:v>399.30555555555526</c:v>
                </c:pt>
                <c:pt idx="416">
                  <c:v>447.22222222222206</c:v>
                </c:pt>
                <c:pt idx="417">
                  <c:v>271.52777777777823</c:v>
                </c:pt>
                <c:pt idx="418">
                  <c:v>15.972222222222449</c:v>
                </c:pt>
                <c:pt idx="419">
                  <c:v>-239.58333333333331</c:v>
                </c:pt>
                <c:pt idx="420">
                  <c:v>-351.3888888888888</c:v>
                </c:pt>
                <c:pt idx="421">
                  <c:v>-223.61111111111143</c:v>
                </c:pt>
                <c:pt idx="422">
                  <c:v>-31.944444444444898</c:v>
                </c:pt>
                <c:pt idx="423">
                  <c:v>159.72222222222223</c:v>
                </c:pt>
                <c:pt idx="424">
                  <c:v>431.25000000000045</c:v>
                </c:pt>
                <c:pt idx="425">
                  <c:v>862.50000000000023</c:v>
                </c:pt>
                <c:pt idx="426">
                  <c:v>1325.6944444444441</c:v>
                </c:pt>
                <c:pt idx="427">
                  <c:v>1437.5</c:v>
                </c:pt>
                <c:pt idx="428">
                  <c:v>958.33333333333326</c:v>
                </c:pt>
                <c:pt idx="429">
                  <c:v>303.472222222222</c:v>
                </c:pt>
                <c:pt idx="430">
                  <c:v>-95.833333333333556</c:v>
                </c:pt>
                <c:pt idx="431">
                  <c:v>-255.55555555555577</c:v>
                </c:pt>
                <c:pt idx="432">
                  <c:v>-239.58333333333277</c:v>
                </c:pt>
                <c:pt idx="433">
                  <c:v>-127.77777777777732</c:v>
                </c:pt>
                <c:pt idx="434">
                  <c:v>-111.80555555555544</c:v>
                </c:pt>
                <c:pt idx="435">
                  <c:v>-303.47222222222257</c:v>
                </c:pt>
                <c:pt idx="436">
                  <c:v>-622.91666666666697</c:v>
                </c:pt>
                <c:pt idx="437">
                  <c:v>-990.2777777777776</c:v>
                </c:pt>
                <c:pt idx="438">
                  <c:v>-1357.6388888888889</c:v>
                </c:pt>
                <c:pt idx="439">
                  <c:v>-1613.1944444444443</c:v>
                </c:pt>
                <c:pt idx="440">
                  <c:v>-1677.0833333333333</c:v>
                </c:pt>
                <c:pt idx="441">
                  <c:v>-1453.4722222222224</c:v>
                </c:pt>
                <c:pt idx="442">
                  <c:v>-1022.2222222222223</c:v>
                </c:pt>
                <c:pt idx="443">
                  <c:v>-574.99999999999989</c:v>
                </c:pt>
                <c:pt idx="444">
                  <c:v>-207.63888888888889</c:v>
                </c:pt>
                <c:pt idx="445">
                  <c:v>-31.944444444444446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79.861111111111114</c:v>
                </c:pt>
                <c:pt idx="512">
                  <c:v>399.30555555555554</c:v>
                </c:pt>
                <c:pt idx="513">
                  <c:v>974.30555555555543</c:v>
                </c:pt>
                <c:pt idx="514">
                  <c:v>1485.4166666666667</c:v>
                </c:pt>
                <c:pt idx="515">
                  <c:v>1629.1666666666667</c:v>
                </c:pt>
                <c:pt idx="516">
                  <c:v>1389.5833333333333</c:v>
                </c:pt>
                <c:pt idx="517">
                  <c:v>814.58333333333303</c:v>
                </c:pt>
                <c:pt idx="518">
                  <c:v>223.61111111111089</c:v>
                </c:pt>
                <c:pt idx="519">
                  <c:v>-95.833333333332988</c:v>
                </c:pt>
                <c:pt idx="520">
                  <c:v>-255.55555555555523</c:v>
                </c:pt>
                <c:pt idx="521">
                  <c:v>-335.41666666666686</c:v>
                </c:pt>
                <c:pt idx="522">
                  <c:v>-399.30555555555554</c:v>
                </c:pt>
                <c:pt idx="523">
                  <c:v>-590.97222222222206</c:v>
                </c:pt>
                <c:pt idx="524">
                  <c:v>-942.36111111111109</c:v>
                </c:pt>
                <c:pt idx="525">
                  <c:v>-1261.8055555555557</c:v>
                </c:pt>
                <c:pt idx="526">
                  <c:v>-1261.8055555555557</c:v>
                </c:pt>
                <c:pt idx="527">
                  <c:v>-894.44444444444434</c:v>
                </c:pt>
                <c:pt idx="528">
                  <c:v>-479.16666666666663</c:v>
                </c:pt>
                <c:pt idx="529">
                  <c:v>-319.44444444444446</c:v>
                </c:pt>
                <c:pt idx="530">
                  <c:v>-159.72222222222223</c:v>
                </c:pt>
                <c:pt idx="531">
                  <c:v>0</c:v>
                </c:pt>
                <c:pt idx="532">
                  <c:v>31.944444444444446</c:v>
                </c:pt>
                <c:pt idx="533">
                  <c:v>191.66666666666666</c:v>
                </c:pt>
                <c:pt idx="534">
                  <c:v>479.16666666666663</c:v>
                </c:pt>
                <c:pt idx="535">
                  <c:v>638.88888888888891</c:v>
                </c:pt>
                <c:pt idx="536">
                  <c:v>798.61111111111097</c:v>
                </c:pt>
                <c:pt idx="537">
                  <c:v>1245.8333333333333</c:v>
                </c:pt>
                <c:pt idx="538">
                  <c:v>1693.0555555555557</c:v>
                </c:pt>
                <c:pt idx="539">
                  <c:v>1613.1944444444446</c:v>
                </c:pt>
                <c:pt idx="540">
                  <c:v>910.41666666666652</c:v>
                </c:pt>
                <c:pt idx="541">
                  <c:v>223.61111111111089</c:v>
                </c:pt>
                <c:pt idx="542">
                  <c:v>-31.944444444444329</c:v>
                </c:pt>
                <c:pt idx="543">
                  <c:v>-143.74999999999977</c:v>
                </c:pt>
                <c:pt idx="544">
                  <c:v>-319.44444444444446</c:v>
                </c:pt>
                <c:pt idx="545">
                  <c:v>-559.02777777777771</c:v>
                </c:pt>
                <c:pt idx="546">
                  <c:v>-606.94444444444457</c:v>
                </c:pt>
                <c:pt idx="547">
                  <c:v>-463.1944444444448</c:v>
                </c:pt>
                <c:pt idx="548">
                  <c:v>-351.3888888888888</c:v>
                </c:pt>
                <c:pt idx="549">
                  <c:v>-287.49999999999983</c:v>
                </c:pt>
                <c:pt idx="550">
                  <c:v>-255.55555555555577</c:v>
                </c:pt>
                <c:pt idx="551">
                  <c:v>-175.6944444444444</c:v>
                </c:pt>
                <c:pt idx="552">
                  <c:v>-159.72222222222223</c:v>
                </c:pt>
                <c:pt idx="553">
                  <c:v>-159.72222222222223</c:v>
                </c:pt>
                <c:pt idx="554">
                  <c:v>-95.833333333333286</c:v>
                </c:pt>
                <c:pt idx="555">
                  <c:v>-31.944444444444613</c:v>
                </c:pt>
                <c:pt idx="556">
                  <c:v>31.944444444444613</c:v>
                </c:pt>
                <c:pt idx="557">
                  <c:v>111.80555555555571</c:v>
                </c:pt>
                <c:pt idx="558">
                  <c:v>191.66666666666657</c:v>
                </c:pt>
                <c:pt idx="559">
                  <c:v>431.24999999999989</c:v>
                </c:pt>
                <c:pt idx="560">
                  <c:v>399.30555555555554</c:v>
                </c:pt>
                <c:pt idx="561">
                  <c:v>79.861111111111114</c:v>
                </c:pt>
                <c:pt idx="562">
                  <c:v>0</c:v>
                </c:pt>
                <c:pt idx="563">
                  <c:v>-255.55555555555549</c:v>
                </c:pt>
                <c:pt idx="564">
                  <c:v>-1102.0833333333335</c:v>
                </c:pt>
                <c:pt idx="565">
                  <c:v>-1693.0555555555557</c:v>
                </c:pt>
                <c:pt idx="566">
                  <c:v>-1613.1944444444443</c:v>
                </c:pt>
                <c:pt idx="567">
                  <c:v>-766.66666666666663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159.72222222222223</c:v>
                </c:pt>
                <c:pt idx="601">
                  <c:v>335.41666666666669</c:v>
                </c:pt>
                <c:pt idx="602">
                  <c:v>606.94444444444446</c:v>
                </c:pt>
                <c:pt idx="603">
                  <c:v>1118.0555555555554</c:v>
                </c:pt>
                <c:pt idx="604">
                  <c:v>1501.3888888888887</c:v>
                </c:pt>
                <c:pt idx="605">
                  <c:v>1709.0277777777778</c:v>
                </c:pt>
                <c:pt idx="606">
                  <c:v>1804.8611111111111</c:v>
                </c:pt>
                <c:pt idx="607">
                  <c:v>1709.0277777777776</c:v>
                </c:pt>
                <c:pt idx="608">
                  <c:v>1485.4166666666663</c:v>
                </c:pt>
                <c:pt idx="609">
                  <c:v>1325.6944444444441</c:v>
                </c:pt>
                <c:pt idx="610">
                  <c:v>1293.7500000000002</c:v>
                </c:pt>
                <c:pt idx="611">
                  <c:v>1213.8888888888891</c:v>
                </c:pt>
                <c:pt idx="612">
                  <c:v>862.49999999999977</c:v>
                </c:pt>
                <c:pt idx="613">
                  <c:v>367.36111111111177</c:v>
                </c:pt>
                <c:pt idx="614">
                  <c:v>31.944444444444898</c:v>
                </c:pt>
                <c:pt idx="615">
                  <c:v>-47.916666666667354</c:v>
                </c:pt>
                <c:pt idx="616">
                  <c:v>-47.91666666666621</c:v>
                </c:pt>
                <c:pt idx="617">
                  <c:v>-95.833333333333556</c:v>
                </c:pt>
                <c:pt idx="618">
                  <c:v>-191.66666666666711</c:v>
                </c:pt>
                <c:pt idx="619">
                  <c:v>-303.472222222222</c:v>
                </c:pt>
                <c:pt idx="620">
                  <c:v>-335.41666666666686</c:v>
                </c:pt>
                <c:pt idx="621">
                  <c:v>-239.58333333333331</c:v>
                </c:pt>
                <c:pt idx="622">
                  <c:v>-95.833333333333556</c:v>
                </c:pt>
                <c:pt idx="623">
                  <c:v>15.972222222222449</c:v>
                </c:pt>
                <c:pt idx="624">
                  <c:v>127.77777777777845</c:v>
                </c:pt>
                <c:pt idx="625">
                  <c:v>191.66666666666711</c:v>
                </c:pt>
                <c:pt idx="626">
                  <c:v>143.74999999999977</c:v>
                </c:pt>
                <c:pt idx="627">
                  <c:v>47.91666666666621</c:v>
                </c:pt>
                <c:pt idx="628">
                  <c:v>0</c:v>
                </c:pt>
                <c:pt idx="629">
                  <c:v>15.972222222222449</c:v>
                </c:pt>
                <c:pt idx="630">
                  <c:v>111.805555555556</c:v>
                </c:pt>
                <c:pt idx="631">
                  <c:v>255.55555555555577</c:v>
                </c:pt>
                <c:pt idx="632">
                  <c:v>351.38888888888823</c:v>
                </c:pt>
                <c:pt idx="633">
                  <c:v>415.27777777777686</c:v>
                </c:pt>
                <c:pt idx="634">
                  <c:v>431.25000000000045</c:v>
                </c:pt>
                <c:pt idx="635">
                  <c:v>367.36111111111177</c:v>
                </c:pt>
                <c:pt idx="636">
                  <c:v>223.61111111111089</c:v>
                </c:pt>
                <c:pt idx="637">
                  <c:v>63.888888888888658</c:v>
                </c:pt>
                <c:pt idx="638">
                  <c:v>-15.972222222222449</c:v>
                </c:pt>
                <c:pt idx="639">
                  <c:v>-47.91666666666621</c:v>
                </c:pt>
                <c:pt idx="640">
                  <c:v>-47.91666666666621</c:v>
                </c:pt>
                <c:pt idx="641">
                  <c:v>63.888888888888658</c:v>
                </c:pt>
                <c:pt idx="642">
                  <c:v>271.52777777777709</c:v>
                </c:pt>
                <c:pt idx="643">
                  <c:v>335.41666666666686</c:v>
                </c:pt>
                <c:pt idx="644">
                  <c:v>191.66666666666711</c:v>
                </c:pt>
                <c:pt idx="645">
                  <c:v>111.80555555555488</c:v>
                </c:pt>
                <c:pt idx="646">
                  <c:v>127.77777777777732</c:v>
                </c:pt>
                <c:pt idx="647">
                  <c:v>127.77777777777845</c:v>
                </c:pt>
                <c:pt idx="648">
                  <c:v>95.833333333333556</c:v>
                </c:pt>
                <c:pt idx="649">
                  <c:v>15.972222222221314</c:v>
                </c:pt>
                <c:pt idx="650">
                  <c:v>-143.74999999999977</c:v>
                </c:pt>
                <c:pt idx="651">
                  <c:v>-415.27777777777686</c:v>
                </c:pt>
                <c:pt idx="652">
                  <c:v>-622.9166666666664</c:v>
                </c:pt>
                <c:pt idx="653">
                  <c:v>-654.86111111111131</c:v>
                </c:pt>
                <c:pt idx="654">
                  <c:v>-782.63888888888869</c:v>
                </c:pt>
                <c:pt idx="655">
                  <c:v>-1102.083333333333</c:v>
                </c:pt>
                <c:pt idx="656">
                  <c:v>-1277.7777777777778</c:v>
                </c:pt>
                <c:pt idx="657">
                  <c:v>-1070.1388888888894</c:v>
                </c:pt>
                <c:pt idx="658">
                  <c:v>-782.63888888888982</c:v>
                </c:pt>
                <c:pt idx="659">
                  <c:v>-878.47222222222217</c:v>
                </c:pt>
                <c:pt idx="660">
                  <c:v>-1325.6944444444441</c:v>
                </c:pt>
                <c:pt idx="661">
                  <c:v>-1645.1388888888889</c:v>
                </c:pt>
                <c:pt idx="662">
                  <c:v>-1693.0555555555554</c:v>
                </c:pt>
                <c:pt idx="663">
                  <c:v>-1213.8888888888889</c:v>
                </c:pt>
                <c:pt idx="664">
                  <c:v>-543.05555555555566</c:v>
                </c:pt>
                <c:pt idx="665">
                  <c:v>-95.833333333333286</c:v>
                </c:pt>
                <c:pt idx="666">
                  <c:v>319.44444444444446</c:v>
                </c:pt>
                <c:pt idx="667">
                  <c:v>1038.1944444444446</c:v>
                </c:pt>
                <c:pt idx="668">
                  <c:v>1469.4444444444443</c:v>
                </c:pt>
                <c:pt idx="669">
                  <c:v>1437.5</c:v>
                </c:pt>
                <c:pt idx="670">
                  <c:v>1405.5555555555557</c:v>
                </c:pt>
                <c:pt idx="671">
                  <c:v>958.33333333333326</c:v>
                </c:pt>
                <c:pt idx="672">
                  <c:v>638.88888888888891</c:v>
                </c:pt>
                <c:pt idx="673">
                  <c:v>638.88888888888891</c:v>
                </c:pt>
                <c:pt idx="674">
                  <c:v>638.88888888888891</c:v>
                </c:pt>
                <c:pt idx="675">
                  <c:v>367.36111111111063</c:v>
                </c:pt>
                <c:pt idx="676">
                  <c:v>79.861111111111114</c:v>
                </c:pt>
                <c:pt idx="677">
                  <c:v>-207.63888888888843</c:v>
                </c:pt>
                <c:pt idx="678">
                  <c:v>-766.66666666666629</c:v>
                </c:pt>
                <c:pt idx="679">
                  <c:v>-1149.9999999999998</c:v>
                </c:pt>
                <c:pt idx="680">
                  <c:v>-1373.6111111111113</c:v>
                </c:pt>
                <c:pt idx="681">
                  <c:v>-1437.5</c:v>
                </c:pt>
                <c:pt idx="682">
                  <c:v>-958.33333333333326</c:v>
                </c:pt>
                <c:pt idx="683">
                  <c:v>-622.91666666666697</c:v>
                </c:pt>
                <c:pt idx="684">
                  <c:v>-351.38888888888937</c:v>
                </c:pt>
                <c:pt idx="685">
                  <c:v>383.33333333333371</c:v>
                </c:pt>
                <c:pt idx="686">
                  <c:v>798.61111111111109</c:v>
                </c:pt>
                <c:pt idx="687">
                  <c:v>734.72222222222194</c:v>
                </c:pt>
                <c:pt idx="688">
                  <c:v>718.75</c:v>
                </c:pt>
                <c:pt idx="689">
                  <c:v>702.77777777777806</c:v>
                </c:pt>
                <c:pt idx="690">
                  <c:v>399.30555555555554</c:v>
                </c:pt>
                <c:pt idx="691">
                  <c:v>127.77777777777789</c:v>
                </c:pt>
                <c:pt idx="692">
                  <c:v>143.75000000000034</c:v>
                </c:pt>
                <c:pt idx="693">
                  <c:v>255.55555555555577</c:v>
                </c:pt>
                <c:pt idx="694">
                  <c:v>223.61111111111143</c:v>
                </c:pt>
                <c:pt idx="695">
                  <c:v>-47.916666666667354</c:v>
                </c:pt>
                <c:pt idx="696">
                  <c:v>-782.63888888888914</c:v>
                </c:pt>
                <c:pt idx="697">
                  <c:v>-1054.1666666666663</c:v>
                </c:pt>
                <c:pt idx="698">
                  <c:v>-830.55555555555543</c:v>
                </c:pt>
                <c:pt idx="699">
                  <c:v>-638.88888888888891</c:v>
                </c:pt>
                <c:pt idx="700">
                  <c:v>-303.47222222222257</c:v>
                </c:pt>
                <c:pt idx="701">
                  <c:v>-127.77777777777789</c:v>
                </c:pt>
                <c:pt idx="702">
                  <c:v>-31.944444444444329</c:v>
                </c:pt>
                <c:pt idx="703">
                  <c:v>-15.972222222222449</c:v>
                </c:pt>
                <c:pt idx="704">
                  <c:v>-175.69444444444468</c:v>
                </c:pt>
                <c:pt idx="705">
                  <c:v>-479.16666666666663</c:v>
                </c:pt>
                <c:pt idx="706">
                  <c:v>-766.66666666666652</c:v>
                </c:pt>
                <c:pt idx="707">
                  <c:v>-814.58333333333303</c:v>
                </c:pt>
                <c:pt idx="708">
                  <c:v>-495.1388888888888</c:v>
                </c:pt>
                <c:pt idx="709">
                  <c:v>63.888888888888658</c:v>
                </c:pt>
                <c:pt idx="710">
                  <c:v>814.58333333333348</c:v>
                </c:pt>
                <c:pt idx="711">
                  <c:v>1261.8055555555559</c:v>
                </c:pt>
                <c:pt idx="712">
                  <c:v>750.69444444444434</c:v>
                </c:pt>
                <c:pt idx="713">
                  <c:v>15.972222222221882</c:v>
                </c:pt>
                <c:pt idx="714">
                  <c:v>-527.08333333333348</c:v>
                </c:pt>
                <c:pt idx="715">
                  <c:v>-1165.9722222222219</c:v>
                </c:pt>
                <c:pt idx="716">
                  <c:v>-1038.1944444444446</c:v>
                </c:pt>
                <c:pt idx="717">
                  <c:v>-303.47222222222229</c:v>
                </c:pt>
                <c:pt idx="718">
                  <c:v>159.72222222222223</c:v>
                </c:pt>
                <c:pt idx="719">
                  <c:v>638.88888888888891</c:v>
                </c:pt>
                <c:pt idx="720">
                  <c:v>878.47222222222217</c:v>
                </c:pt>
                <c:pt idx="721">
                  <c:v>734.7222222222224</c:v>
                </c:pt>
                <c:pt idx="722">
                  <c:v>638.88888888888891</c:v>
                </c:pt>
                <c:pt idx="723">
                  <c:v>543.05555555555532</c:v>
                </c:pt>
                <c:pt idx="724">
                  <c:v>654.86111111111131</c:v>
                </c:pt>
                <c:pt idx="725">
                  <c:v>942.36111111111086</c:v>
                </c:pt>
                <c:pt idx="726">
                  <c:v>1309.7222222222215</c:v>
                </c:pt>
                <c:pt idx="727">
                  <c:v>1261.8055555555554</c:v>
                </c:pt>
                <c:pt idx="728">
                  <c:v>862.50000000000091</c:v>
                </c:pt>
                <c:pt idx="729">
                  <c:v>606.94444444444514</c:v>
                </c:pt>
                <c:pt idx="730">
                  <c:v>271.52777777777709</c:v>
                </c:pt>
                <c:pt idx="731">
                  <c:v>63.888888888888658</c:v>
                </c:pt>
                <c:pt idx="732">
                  <c:v>47.916666666667354</c:v>
                </c:pt>
                <c:pt idx="733">
                  <c:v>63.888888888888658</c:v>
                </c:pt>
                <c:pt idx="734">
                  <c:v>79.861111111111114</c:v>
                </c:pt>
                <c:pt idx="735">
                  <c:v>111.805555555556</c:v>
                </c:pt>
                <c:pt idx="736">
                  <c:v>159.72222222222223</c:v>
                </c:pt>
                <c:pt idx="737">
                  <c:v>143.74999999999977</c:v>
                </c:pt>
                <c:pt idx="738">
                  <c:v>63.888888888888658</c:v>
                </c:pt>
                <c:pt idx="739">
                  <c:v>207.63888888888843</c:v>
                </c:pt>
                <c:pt idx="740">
                  <c:v>367.36111111111063</c:v>
                </c:pt>
                <c:pt idx="741">
                  <c:v>303.47222222222314</c:v>
                </c:pt>
                <c:pt idx="742">
                  <c:v>143.74999999999977</c:v>
                </c:pt>
                <c:pt idx="743">
                  <c:v>31.944444444443764</c:v>
                </c:pt>
                <c:pt idx="744">
                  <c:v>15.972222222222449</c:v>
                </c:pt>
                <c:pt idx="745">
                  <c:v>15.972222222222449</c:v>
                </c:pt>
                <c:pt idx="746">
                  <c:v>79.861111111111114</c:v>
                </c:pt>
                <c:pt idx="747">
                  <c:v>175.69444444444468</c:v>
                </c:pt>
                <c:pt idx="748">
                  <c:v>239.58333333333331</c:v>
                </c:pt>
                <c:pt idx="749">
                  <c:v>191.66666666666598</c:v>
                </c:pt>
                <c:pt idx="750">
                  <c:v>63.888888888888658</c:v>
                </c:pt>
                <c:pt idx="751">
                  <c:v>-15.972222222221314</c:v>
                </c:pt>
                <c:pt idx="752">
                  <c:v>-79.861111111111114</c:v>
                </c:pt>
                <c:pt idx="753">
                  <c:v>-191.66666666666711</c:v>
                </c:pt>
                <c:pt idx="754">
                  <c:v>-271.52777777777709</c:v>
                </c:pt>
                <c:pt idx="755">
                  <c:v>-351.38888888888937</c:v>
                </c:pt>
                <c:pt idx="756">
                  <c:v>-622.9166666666664</c:v>
                </c:pt>
                <c:pt idx="757">
                  <c:v>-1118.0555555555554</c:v>
                </c:pt>
                <c:pt idx="758">
                  <c:v>-1533.3333333333335</c:v>
                </c:pt>
                <c:pt idx="759">
                  <c:v>-1645.1388888888885</c:v>
                </c:pt>
                <c:pt idx="760">
                  <c:v>-1661.1111111111113</c:v>
                </c:pt>
                <c:pt idx="761">
                  <c:v>-1693.0555555555557</c:v>
                </c:pt>
                <c:pt idx="762">
                  <c:v>-1501.3888888888887</c:v>
                </c:pt>
                <c:pt idx="763">
                  <c:v>-1022.2222222222219</c:v>
                </c:pt>
                <c:pt idx="764">
                  <c:v>-239.58333333333331</c:v>
                </c:pt>
                <c:pt idx="765">
                  <c:v>638.88888888888891</c:v>
                </c:pt>
                <c:pt idx="766">
                  <c:v>1006.2500000000001</c:v>
                </c:pt>
                <c:pt idx="767">
                  <c:v>1022.2222222222219</c:v>
                </c:pt>
                <c:pt idx="768">
                  <c:v>1038.1944444444446</c:v>
                </c:pt>
                <c:pt idx="769">
                  <c:v>1229.8611111111115</c:v>
                </c:pt>
                <c:pt idx="770">
                  <c:v>1549.305555555555</c:v>
                </c:pt>
                <c:pt idx="771">
                  <c:v>1565.2777777777774</c:v>
                </c:pt>
                <c:pt idx="772">
                  <c:v>1469.4444444444448</c:v>
                </c:pt>
                <c:pt idx="773">
                  <c:v>1213.8888888888891</c:v>
                </c:pt>
                <c:pt idx="774">
                  <c:v>1022.2222222222219</c:v>
                </c:pt>
                <c:pt idx="775">
                  <c:v>1054.166666666667</c:v>
                </c:pt>
                <c:pt idx="776">
                  <c:v>862.49999999999977</c:v>
                </c:pt>
                <c:pt idx="777">
                  <c:v>638.88888888888891</c:v>
                </c:pt>
                <c:pt idx="778">
                  <c:v>559.02777777777771</c:v>
                </c:pt>
                <c:pt idx="779">
                  <c:v>479.16666666666663</c:v>
                </c:pt>
                <c:pt idx="780">
                  <c:v>367.36111111111177</c:v>
                </c:pt>
                <c:pt idx="781">
                  <c:v>271.52777777777709</c:v>
                </c:pt>
                <c:pt idx="782">
                  <c:v>191.66666666666598</c:v>
                </c:pt>
                <c:pt idx="783">
                  <c:v>127.77777777777845</c:v>
                </c:pt>
                <c:pt idx="784">
                  <c:v>111.805555555556</c:v>
                </c:pt>
                <c:pt idx="785">
                  <c:v>175.69444444444468</c:v>
                </c:pt>
                <c:pt idx="786">
                  <c:v>191.66666666666711</c:v>
                </c:pt>
                <c:pt idx="787">
                  <c:v>95.833333333332419</c:v>
                </c:pt>
                <c:pt idx="788">
                  <c:v>15.972222222221314</c:v>
                </c:pt>
                <c:pt idx="789">
                  <c:v>15.972222222223584</c:v>
                </c:pt>
                <c:pt idx="790">
                  <c:v>63.888888888889795</c:v>
                </c:pt>
                <c:pt idx="791">
                  <c:v>95.833333333332419</c:v>
                </c:pt>
                <c:pt idx="792">
                  <c:v>-15.972222222223584</c:v>
                </c:pt>
                <c:pt idx="793">
                  <c:v>-399.30555555555554</c:v>
                </c:pt>
                <c:pt idx="794">
                  <c:v>-942.36111111110972</c:v>
                </c:pt>
                <c:pt idx="795">
                  <c:v>-1421.5277777777776</c:v>
                </c:pt>
                <c:pt idx="796">
                  <c:v>-1661.111111111112</c:v>
                </c:pt>
                <c:pt idx="797">
                  <c:v>-1549.3055555555559</c:v>
                </c:pt>
                <c:pt idx="798">
                  <c:v>-1118.0555555555554</c:v>
                </c:pt>
                <c:pt idx="799">
                  <c:v>-559.02777777777771</c:v>
                </c:pt>
                <c:pt idx="800">
                  <c:v>-159.72222222222223</c:v>
                </c:pt>
                <c:pt idx="801">
                  <c:v>111.805555555556</c:v>
                </c:pt>
                <c:pt idx="802">
                  <c:v>543.05555555555645</c:v>
                </c:pt>
                <c:pt idx="803">
                  <c:v>1006.2499999999995</c:v>
                </c:pt>
                <c:pt idx="804">
                  <c:v>1070.1388888888882</c:v>
                </c:pt>
                <c:pt idx="805">
                  <c:v>686.80555555555623</c:v>
                </c:pt>
                <c:pt idx="806">
                  <c:v>255.55555555555577</c:v>
                </c:pt>
                <c:pt idx="807">
                  <c:v>-31.944444444444898</c:v>
                </c:pt>
                <c:pt idx="808">
                  <c:v>-271.52777777777823</c:v>
                </c:pt>
                <c:pt idx="809">
                  <c:v>-447.22222222222177</c:v>
                </c:pt>
                <c:pt idx="810">
                  <c:v>-622.9166666666664</c:v>
                </c:pt>
                <c:pt idx="811">
                  <c:v>-958.33333333333326</c:v>
                </c:pt>
                <c:pt idx="812">
                  <c:v>-1229.8611111111104</c:v>
                </c:pt>
                <c:pt idx="813">
                  <c:v>-1309.7222222222226</c:v>
                </c:pt>
                <c:pt idx="814">
                  <c:v>-1373.6111111111113</c:v>
                </c:pt>
                <c:pt idx="815">
                  <c:v>-1469.4444444444443</c:v>
                </c:pt>
                <c:pt idx="816">
                  <c:v>-1469.4444444444448</c:v>
                </c:pt>
                <c:pt idx="817">
                  <c:v>-1325.6944444444446</c:v>
                </c:pt>
                <c:pt idx="818">
                  <c:v>-782.63888888888869</c:v>
                </c:pt>
                <c:pt idx="819">
                  <c:v>0</c:v>
                </c:pt>
                <c:pt idx="820">
                  <c:v>702.7777777777776</c:v>
                </c:pt>
                <c:pt idx="821">
                  <c:v>1086.1111111111113</c:v>
                </c:pt>
                <c:pt idx="822">
                  <c:v>1038.1944444444446</c:v>
                </c:pt>
                <c:pt idx="823">
                  <c:v>958.33333333333326</c:v>
                </c:pt>
                <c:pt idx="824">
                  <c:v>814.58333333333348</c:v>
                </c:pt>
                <c:pt idx="825">
                  <c:v>686.80555555555566</c:v>
                </c:pt>
                <c:pt idx="826">
                  <c:v>654.86111111111131</c:v>
                </c:pt>
                <c:pt idx="827">
                  <c:v>606.944444444444</c:v>
                </c:pt>
                <c:pt idx="828">
                  <c:v>686.80555555555497</c:v>
                </c:pt>
                <c:pt idx="829">
                  <c:v>814.58333333333348</c:v>
                </c:pt>
                <c:pt idx="830">
                  <c:v>782.63888888888869</c:v>
                </c:pt>
                <c:pt idx="831">
                  <c:v>590.97222222222263</c:v>
                </c:pt>
                <c:pt idx="832">
                  <c:v>303.47222222222314</c:v>
                </c:pt>
                <c:pt idx="833">
                  <c:v>159.72222222222223</c:v>
                </c:pt>
                <c:pt idx="834">
                  <c:v>175.69444444444352</c:v>
                </c:pt>
                <c:pt idx="835">
                  <c:v>175.69444444444352</c:v>
                </c:pt>
                <c:pt idx="836">
                  <c:v>143.75000000000088</c:v>
                </c:pt>
                <c:pt idx="837">
                  <c:v>175.69444444444468</c:v>
                </c:pt>
                <c:pt idx="838">
                  <c:v>255.55555555555463</c:v>
                </c:pt>
                <c:pt idx="839">
                  <c:v>255.55555555555577</c:v>
                </c:pt>
                <c:pt idx="840">
                  <c:v>239.58333333333331</c:v>
                </c:pt>
                <c:pt idx="841">
                  <c:v>319.44444444444446</c:v>
                </c:pt>
                <c:pt idx="842">
                  <c:v>383.33333333333422</c:v>
                </c:pt>
                <c:pt idx="843">
                  <c:v>319.44444444444446</c:v>
                </c:pt>
                <c:pt idx="844">
                  <c:v>175.69444444444352</c:v>
                </c:pt>
                <c:pt idx="845">
                  <c:v>79.861111111111114</c:v>
                </c:pt>
                <c:pt idx="846">
                  <c:v>63.888888888889795</c:v>
                </c:pt>
                <c:pt idx="847">
                  <c:v>111.805555555556</c:v>
                </c:pt>
                <c:pt idx="848">
                  <c:v>239.58333333333331</c:v>
                </c:pt>
                <c:pt idx="849">
                  <c:v>383.33333333333314</c:v>
                </c:pt>
                <c:pt idx="850">
                  <c:v>383.33333333333314</c:v>
                </c:pt>
                <c:pt idx="851">
                  <c:v>255.55555555555577</c:v>
                </c:pt>
                <c:pt idx="852">
                  <c:v>191.66666666666598</c:v>
                </c:pt>
                <c:pt idx="853">
                  <c:v>191.66666666666598</c:v>
                </c:pt>
                <c:pt idx="854">
                  <c:v>159.72222222222223</c:v>
                </c:pt>
                <c:pt idx="855">
                  <c:v>79.861111111111114</c:v>
                </c:pt>
                <c:pt idx="856">
                  <c:v>31.944444444444898</c:v>
                </c:pt>
                <c:pt idx="857">
                  <c:v>175.69444444444468</c:v>
                </c:pt>
                <c:pt idx="858">
                  <c:v>367.36111111111063</c:v>
                </c:pt>
                <c:pt idx="859">
                  <c:v>367.36111111111063</c:v>
                </c:pt>
                <c:pt idx="860">
                  <c:v>255.55555555555691</c:v>
                </c:pt>
                <c:pt idx="861">
                  <c:v>319.44444444444446</c:v>
                </c:pt>
                <c:pt idx="862">
                  <c:v>590.97222222222035</c:v>
                </c:pt>
                <c:pt idx="863">
                  <c:v>559.02777777777771</c:v>
                </c:pt>
                <c:pt idx="864">
                  <c:v>271.52777777777823</c:v>
                </c:pt>
                <c:pt idx="865">
                  <c:v>175.69444444444579</c:v>
                </c:pt>
                <c:pt idx="866">
                  <c:v>287.49999999999955</c:v>
                </c:pt>
                <c:pt idx="867">
                  <c:v>415.27777777777686</c:v>
                </c:pt>
                <c:pt idx="868">
                  <c:v>319.44444444444446</c:v>
                </c:pt>
                <c:pt idx="869">
                  <c:v>79.861111111111114</c:v>
                </c:pt>
                <c:pt idx="870">
                  <c:v>-63.888888888887529</c:v>
                </c:pt>
                <c:pt idx="871">
                  <c:v>-111.805555555556</c:v>
                </c:pt>
                <c:pt idx="872">
                  <c:v>-127.77777777777732</c:v>
                </c:pt>
                <c:pt idx="873">
                  <c:v>-159.72222222222223</c:v>
                </c:pt>
                <c:pt idx="874">
                  <c:v>-239.58333333333331</c:v>
                </c:pt>
                <c:pt idx="875">
                  <c:v>-335.41666666666572</c:v>
                </c:pt>
                <c:pt idx="876">
                  <c:v>-415.27777777777914</c:v>
                </c:pt>
                <c:pt idx="877">
                  <c:v>-367.36111111111063</c:v>
                </c:pt>
                <c:pt idx="878">
                  <c:v>-207.63888888888843</c:v>
                </c:pt>
                <c:pt idx="879">
                  <c:v>-63.888888888889795</c:v>
                </c:pt>
                <c:pt idx="880">
                  <c:v>-159.72222222222223</c:v>
                </c:pt>
                <c:pt idx="881">
                  <c:v>-319.44444444444446</c:v>
                </c:pt>
                <c:pt idx="882">
                  <c:v>-159.72222222222223</c:v>
                </c:pt>
                <c:pt idx="883">
                  <c:v>0</c:v>
                </c:pt>
                <c:pt idx="884">
                  <c:v>15.972222222221314</c:v>
                </c:pt>
                <c:pt idx="885">
                  <c:v>63.888888888889795</c:v>
                </c:pt>
                <c:pt idx="886">
                  <c:v>79.861111111111114</c:v>
                </c:pt>
                <c:pt idx="887">
                  <c:v>47.91666666666621</c:v>
                </c:pt>
                <c:pt idx="888">
                  <c:v>-15.972222222221314</c:v>
                </c:pt>
                <c:pt idx="889">
                  <c:v>-95.833333333334707</c:v>
                </c:pt>
                <c:pt idx="890">
                  <c:v>-191.66666666666711</c:v>
                </c:pt>
                <c:pt idx="891">
                  <c:v>-303.47222222222081</c:v>
                </c:pt>
                <c:pt idx="892">
                  <c:v>-399.30555555555554</c:v>
                </c:pt>
                <c:pt idx="893">
                  <c:v>-415.277777777778</c:v>
                </c:pt>
                <c:pt idx="894">
                  <c:v>-351.38888888888823</c:v>
                </c:pt>
                <c:pt idx="895">
                  <c:v>-239.58333333333331</c:v>
                </c:pt>
                <c:pt idx="896">
                  <c:v>-111.805555555556</c:v>
                </c:pt>
                <c:pt idx="897">
                  <c:v>-31.944444444444898</c:v>
                </c:pt>
                <c:pt idx="898">
                  <c:v>-15.972222222222449</c:v>
                </c:pt>
                <c:pt idx="899">
                  <c:v>-63.888888888888658</c:v>
                </c:pt>
                <c:pt idx="900">
                  <c:v>-143.74999999999977</c:v>
                </c:pt>
                <c:pt idx="901">
                  <c:v>-287.49999999999955</c:v>
                </c:pt>
                <c:pt idx="902">
                  <c:v>-1006.2499999999995</c:v>
                </c:pt>
                <c:pt idx="903">
                  <c:v>-1661.111111111112</c:v>
                </c:pt>
                <c:pt idx="904">
                  <c:v>-1549.3055555555559</c:v>
                </c:pt>
                <c:pt idx="905">
                  <c:v>-1118.0555555555554</c:v>
                </c:pt>
                <c:pt idx="906">
                  <c:v>-559.02777777777771</c:v>
                </c:pt>
                <c:pt idx="907">
                  <c:v>-159.72222222222223</c:v>
                </c:pt>
                <c:pt idx="908">
                  <c:v>111.805555555556</c:v>
                </c:pt>
                <c:pt idx="909">
                  <c:v>543.05555555555645</c:v>
                </c:pt>
                <c:pt idx="910">
                  <c:v>1006.2499999999995</c:v>
                </c:pt>
                <c:pt idx="911">
                  <c:v>1070.1388888888882</c:v>
                </c:pt>
                <c:pt idx="912">
                  <c:v>686.80555555555623</c:v>
                </c:pt>
                <c:pt idx="913">
                  <c:v>415.277777777778</c:v>
                </c:pt>
                <c:pt idx="914">
                  <c:v>686.80555555555497</c:v>
                </c:pt>
                <c:pt idx="915">
                  <c:v>654.86111111111131</c:v>
                </c:pt>
                <c:pt idx="916">
                  <c:v>351.38888888888937</c:v>
                </c:pt>
                <c:pt idx="917">
                  <c:v>143.74999999999977</c:v>
                </c:pt>
                <c:pt idx="918">
                  <c:v>-15.972222222222449</c:v>
                </c:pt>
                <c:pt idx="919">
                  <c:v>79.861111111111114</c:v>
                </c:pt>
                <c:pt idx="920">
                  <c:v>223.61111111111089</c:v>
                </c:pt>
                <c:pt idx="921">
                  <c:v>447.22222222222177</c:v>
                </c:pt>
                <c:pt idx="922">
                  <c:v>543.05555555555532</c:v>
                </c:pt>
                <c:pt idx="923">
                  <c:v>447.22222222222177</c:v>
                </c:pt>
                <c:pt idx="924">
                  <c:v>31.944444444443764</c:v>
                </c:pt>
                <c:pt idx="925">
                  <c:v>-383.33333333333195</c:v>
                </c:pt>
                <c:pt idx="926">
                  <c:v>-335.41666666666572</c:v>
                </c:pt>
                <c:pt idx="927">
                  <c:v>-223.611111111112</c:v>
                </c:pt>
                <c:pt idx="928">
                  <c:v>-175.69444444444468</c:v>
                </c:pt>
                <c:pt idx="929">
                  <c:v>-127.77777777777732</c:v>
                </c:pt>
                <c:pt idx="930">
                  <c:v>-111.80555555555488</c:v>
                </c:pt>
                <c:pt idx="931">
                  <c:v>-111.805555555556</c:v>
                </c:pt>
                <c:pt idx="932">
                  <c:v>-127.77777777777845</c:v>
                </c:pt>
                <c:pt idx="933">
                  <c:v>-191.66666666666598</c:v>
                </c:pt>
                <c:pt idx="934">
                  <c:v>-303.472222222222</c:v>
                </c:pt>
                <c:pt idx="935">
                  <c:v>-319.44444444444446</c:v>
                </c:pt>
                <c:pt idx="936">
                  <c:v>-239.58333333333331</c:v>
                </c:pt>
                <c:pt idx="937">
                  <c:v>-175.69444444444468</c:v>
                </c:pt>
                <c:pt idx="938">
                  <c:v>-159.72222222222223</c:v>
                </c:pt>
                <c:pt idx="939">
                  <c:v>-175.69444444444468</c:v>
                </c:pt>
                <c:pt idx="940">
                  <c:v>-143.74999999999977</c:v>
                </c:pt>
                <c:pt idx="941">
                  <c:v>-63.888888888888658</c:v>
                </c:pt>
                <c:pt idx="942">
                  <c:v>-31.944444444444898</c:v>
                </c:pt>
                <c:pt idx="943">
                  <c:v>-15.972222222222449</c:v>
                </c:pt>
                <c:pt idx="944">
                  <c:v>15.972222222222449</c:v>
                </c:pt>
                <c:pt idx="945">
                  <c:v>47.916666666667354</c:v>
                </c:pt>
                <c:pt idx="946">
                  <c:v>159.72222222222223</c:v>
                </c:pt>
                <c:pt idx="947">
                  <c:v>255.55555555555463</c:v>
                </c:pt>
                <c:pt idx="948">
                  <c:v>191.66666666666711</c:v>
                </c:pt>
                <c:pt idx="949">
                  <c:v>47.916666666667354</c:v>
                </c:pt>
                <c:pt idx="950">
                  <c:v>-175.69444444444468</c:v>
                </c:pt>
                <c:pt idx="951">
                  <c:v>-543.05555555555532</c:v>
                </c:pt>
                <c:pt idx="952">
                  <c:v>-1070.1388888888894</c:v>
                </c:pt>
                <c:pt idx="953">
                  <c:v>-1533.3333333333335</c:v>
                </c:pt>
                <c:pt idx="954">
                  <c:v>-1693.0555555555557</c:v>
                </c:pt>
                <c:pt idx="955">
                  <c:v>-1693.0555555555557</c:v>
                </c:pt>
                <c:pt idx="956">
                  <c:v>-1693.0555555555552</c:v>
                </c:pt>
                <c:pt idx="957">
                  <c:v>-1181.9444444444441</c:v>
                </c:pt>
                <c:pt idx="958">
                  <c:v>-191.66666666666657</c:v>
                </c:pt>
                <c:pt idx="959">
                  <c:v>670.83333333333326</c:v>
                </c:pt>
                <c:pt idx="960">
                  <c:v>1373.6111111111113</c:v>
                </c:pt>
                <c:pt idx="961">
                  <c:v>1772.9166666666663</c:v>
                </c:pt>
                <c:pt idx="962">
                  <c:v>1709.0277777777771</c:v>
                </c:pt>
                <c:pt idx="963">
                  <c:v>1373.6111111111113</c:v>
                </c:pt>
                <c:pt idx="964">
                  <c:v>926.3888888888896</c:v>
                </c:pt>
                <c:pt idx="965">
                  <c:v>495.13888888888908</c:v>
                </c:pt>
                <c:pt idx="966">
                  <c:v>175.69444444444468</c:v>
                </c:pt>
                <c:pt idx="967">
                  <c:v>0</c:v>
                </c:pt>
                <c:pt idx="968">
                  <c:v>-79.861111111111114</c:v>
                </c:pt>
                <c:pt idx="969">
                  <c:v>-191.66666666666711</c:v>
                </c:pt>
                <c:pt idx="970">
                  <c:v>-399.30555555555554</c:v>
                </c:pt>
                <c:pt idx="971">
                  <c:v>-798.61111111111109</c:v>
                </c:pt>
                <c:pt idx="972">
                  <c:v>-1373.6111111111113</c:v>
                </c:pt>
                <c:pt idx="973">
                  <c:v>-1693.0555555555557</c:v>
                </c:pt>
                <c:pt idx="974">
                  <c:v>-1693.0555555555557</c:v>
                </c:pt>
                <c:pt idx="975">
                  <c:v>-1693.0555555555552</c:v>
                </c:pt>
                <c:pt idx="976">
                  <c:v>-1709.0277777777776</c:v>
                </c:pt>
                <c:pt idx="977">
                  <c:v>-1389.5833333333333</c:v>
                </c:pt>
                <c:pt idx="978">
                  <c:v>-974.30555555555577</c:v>
                </c:pt>
                <c:pt idx="979">
                  <c:v>-846.52777777777783</c:v>
                </c:pt>
                <c:pt idx="980">
                  <c:v>-702.7777777777776</c:v>
                </c:pt>
                <c:pt idx="981">
                  <c:v>-559.0277777777776</c:v>
                </c:pt>
                <c:pt idx="982">
                  <c:v>-527.08333333333348</c:v>
                </c:pt>
                <c:pt idx="983">
                  <c:v>-638.88888888888891</c:v>
                </c:pt>
                <c:pt idx="984">
                  <c:v>-702.77777777777783</c:v>
                </c:pt>
                <c:pt idx="985">
                  <c:v>-511.11111111111114</c:v>
                </c:pt>
                <c:pt idx="986">
                  <c:v>-175.69444444444446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127.77777777777779</c:v>
                </c:pt>
                <c:pt idx="1027">
                  <c:v>575</c:v>
                </c:pt>
                <c:pt idx="1028">
                  <c:v>1245.8333333333333</c:v>
                </c:pt>
                <c:pt idx="1029">
                  <c:v>1756.9444444444443</c:v>
                </c:pt>
                <c:pt idx="1030">
                  <c:v>1820.8333333333333</c:v>
                </c:pt>
                <c:pt idx="1031">
                  <c:v>1565.2777777777776</c:v>
                </c:pt>
                <c:pt idx="1032">
                  <c:v>1309.7222222222222</c:v>
                </c:pt>
                <c:pt idx="1033">
                  <c:v>1165.9722222222224</c:v>
                </c:pt>
                <c:pt idx="1034">
                  <c:v>1086.1111111111113</c:v>
                </c:pt>
                <c:pt idx="1035">
                  <c:v>942.36111111111143</c:v>
                </c:pt>
                <c:pt idx="1036">
                  <c:v>750.6944444444448</c:v>
                </c:pt>
                <c:pt idx="1037">
                  <c:v>622.9166666666664</c:v>
                </c:pt>
                <c:pt idx="1038">
                  <c:v>622.9166666666664</c:v>
                </c:pt>
                <c:pt idx="1039">
                  <c:v>718.75</c:v>
                </c:pt>
                <c:pt idx="1040">
                  <c:v>766.66666666666629</c:v>
                </c:pt>
                <c:pt idx="1041">
                  <c:v>718.75</c:v>
                </c:pt>
                <c:pt idx="1042">
                  <c:v>559.02777777777771</c:v>
                </c:pt>
                <c:pt idx="1043">
                  <c:v>335.41666666666686</c:v>
                </c:pt>
                <c:pt idx="1044">
                  <c:v>143.74999999999977</c:v>
                </c:pt>
                <c:pt idx="1045">
                  <c:v>47.91666666666621</c:v>
                </c:pt>
                <c:pt idx="1046">
                  <c:v>47.916666666667354</c:v>
                </c:pt>
                <c:pt idx="1047">
                  <c:v>63.888888888888658</c:v>
                </c:pt>
                <c:pt idx="1048">
                  <c:v>0</c:v>
                </c:pt>
                <c:pt idx="1049">
                  <c:v>-159.72222222222223</c:v>
                </c:pt>
                <c:pt idx="1050">
                  <c:v>-383.33333333333314</c:v>
                </c:pt>
                <c:pt idx="1051">
                  <c:v>-559.02777777777771</c:v>
                </c:pt>
                <c:pt idx="1052">
                  <c:v>-670.83333333333371</c:v>
                </c:pt>
                <c:pt idx="1053">
                  <c:v>-798.61111111111109</c:v>
                </c:pt>
                <c:pt idx="1054">
                  <c:v>-990.27777777777817</c:v>
                </c:pt>
                <c:pt idx="1055">
                  <c:v>-1245.8333333333328</c:v>
                </c:pt>
                <c:pt idx="1056">
                  <c:v>-1533.333333333333</c:v>
                </c:pt>
                <c:pt idx="1057">
                  <c:v>-1693.0555555555557</c:v>
                </c:pt>
                <c:pt idx="1058">
                  <c:v>-1549.3055555555554</c:v>
                </c:pt>
                <c:pt idx="1059">
                  <c:v>-1389.5833333333333</c:v>
                </c:pt>
                <c:pt idx="1060">
                  <c:v>-1213.8888888888889</c:v>
                </c:pt>
                <c:pt idx="1061">
                  <c:v>-750.69444444444434</c:v>
                </c:pt>
                <c:pt idx="1062">
                  <c:v>-207.638888888889</c:v>
                </c:pt>
                <c:pt idx="1063">
                  <c:v>127.77777777777789</c:v>
                </c:pt>
                <c:pt idx="1064">
                  <c:v>559.02777777777771</c:v>
                </c:pt>
                <c:pt idx="1065">
                  <c:v>1134.0277777777774</c:v>
                </c:pt>
                <c:pt idx="1066">
                  <c:v>1245.8333333333333</c:v>
                </c:pt>
                <c:pt idx="1067">
                  <c:v>750.6944444444448</c:v>
                </c:pt>
                <c:pt idx="1068">
                  <c:v>287.50000000000011</c:v>
                </c:pt>
                <c:pt idx="1069">
                  <c:v>287.49999999999955</c:v>
                </c:pt>
                <c:pt idx="1070">
                  <c:v>575.00000000000023</c:v>
                </c:pt>
                <c:pt idx="1071">
                  <c:v>862.50000000000023</c:v>
                </c:pt>
                <c:pt idx="1072">
                  <c:v>1038.1944444444439</c:v>
                </c:pt>
                <c:pt idx="1073">
                  <c:v>1229.8611111111111</c:v>
                </c:pt>
                <c:pt idx="1074">
                  <c:v>1469.4444444444448</c:v>
                </c:pt>
                <c:pt idx="1075">
                  <c:v>1565.2777777777774</c:v>
                </c:pt>
                <c:pt idx="1076">
                  <c:v>1405.5555555555552</c:v>
                </c:pt>
                <c:pt idx="1077">
                  <c:v>1134.0277777777781</c:v>
                </c:pt>
                <c:pt idx="1078">
                  <c:v>894.44444444444457</c:v>
                </c:pt>
                <c:pt idx="1079">
                  <c:v>766.66666666666742</c:v>
                </c:pt>
                <c:pt idx="1080">
                  <c:v>590.97222222222263</c:v>
                </c:pt>
                <c:pt idx="1081">
                  <c:v>287.49999999999955</c:v>
                </c:pt>
                <c:pt idx="1082">
                  <c:v>-15.972222222222449</c:v>
                </c:pt>
                <c:pt idx="1083">
                  <c:v>-335.41666666666686</c:v>
                </c:pt>
                <c:pt idx="1084">
                  <c:v>-511.11111111111154</c:v>
                </c:pt>
                <c:pt idx="1085">
                  <c:v>-367.36111111111063</c:v>
                </c:pt>
                <c:pt idx="1086">
                  <c:v>-111.80555555555488</c:v>
                </c:pt>
                <c:pt idx="1087">
                  <c:v>15.972222222222449</c:v>
                </c:pt>
                <c:pt idx="1088">
                  <c:v>31.944444444443764</c:v>
                </c:pt>
                <c:pt idx="1089">
                  <c:v>15.972222222221314</c:v>
                </c:pt>
                <c:pt idx="1090">
                  <c:v>0</c:v>
                </c:pt>
                <c:pt idx="1091">
                  <c:v>47.916666666667354</c:v>
                </c:pt>
                <c:pt idx="1092">
                  <c:v>207.63888888888957</c:v>
                </c:pt>
                <c:pt idx="1093">
                  <c:v>415.277777777778</c:v>
                </c:pt>
                <c:pt idx="1094">
                  <c:v>463.19444444444423</c:v>
                </c:pt>
                <c:pt idx="1095">
                  <c:v>319.44444444444446</c:v>
                </c:pt>
                <c:pt idx="1096">
                  <c:v>143.74999999999977</c:v>
                </c:pt>
                <c:pt idx="1097">
                  <c:v>-31.944444444444898</c:v>
                </c:pt>
                <c:pt idx="1098">
                  <c:v>-255.55555555555577</c:v>
                </c:pt>
                <c:pt idx="1099">
                  <c:v>-511.11111111111154</c:v>
                </c:pt>
                <c:pt idx="1100">
                  <c:v>-543.05555555555532</c:v>
                </c:pt>
                <c:pt idx="1101">
                  <c:v>-303.472222222222</c:v>
                </c:pt>
                <c:pt idx="1102">
                  <c:v>-15.972222222222449</c:v>
                </c:pt>
                <c:pt idx="1103">
                  <c:v>287.50000000000068</c:v>
                </c:pt>
                <c:pt idx="1104">
                  <c:v>559.02777777777771</c:v>
                </c:pt>
                <c:pt idx="1105">
                  <c:v>590.97222222222149</c:v>
                </c:pt>
                <c:pt idx="1106">
                  <c:v>351.38888888888937</c:v>
                </c:pt>
                <c:pt idx="1107">
                  <c:v>79.861111111112251</c:v>
                </c:pt>
                <c:pt idx="1108">
                  <c:v>-159.72222222222223</c:v>
                </c:pt>
                <c:pt idx="1109">
                  <c:v>-383.33333333333422</c:v>
                </c:pt>
                <c:pt idx="1110">
                  <c:v>-367.36111111111063</c:v>
                </c:pt>
                <c:pt idx="1111">
                  <c:v>-111.805555555556</c:v>
                </c:pt>
                <c:pt idx="1112">
                  <c:v>223.61111111111089</c:v>
                </c:pt>
                <c:pt idx="1113">
                  <c:v>638.88888888888891</c:v>
                </c:pt>
                <c:pt idx="1114">
                  <c:v>862.49999999999977</c:v>
                </c:pt>
                <c:pt idx="1115">
                  <c:v>654.86111111111245</c:v>
                </c:pt>
                <c:pt idx="1116">
                  <c:v>271.52777777777823</c:v>
                </c:pt>
                <c:pt idx="1117">
                  <c:v>-15.972222222223584</c:v>
                </c:pt>
                <c:pt idx="1118">
                  <c:v>-255.55555555555691</c:v>
                </c:pt>
                <c:pt idx="1119">
                  <c:v>-383.33333333333195</c:v>
                </c:pt>
                <c:pt idx="1120">
                  <c:v>-303.47222222222081</c:v>
                </c:pt>
                <c:pt idx="1121">
                  <c:v>-191.66666666666711</c:v>
                </c:pt>
                <c:pt idx="1122">
                  <c:v>-207.63888888888843</c:v>
                </c:pt>
                <c:pt idx="1123">
                  <c:v>-399.30555555555554</c:v>
                </c:pt>
                <c:pt idx="1124">
                  <c:v>-734.72222222222354</c:v>
                </c:pt>
                <c:pt idx="1125">
                  <c:v>-1181.9444444444453</c:v>
                </c:pt>
                <c:pt idx="1126">
                  <c:v>-1565.2777777777774</c:v>
                </c:pt>
                <c:pt idx="1127">
                  <c:v>-1693.0555555555547</c:v>
                </c:pt>
                <c:pt idx="1128">
                  <c:v>-1661.1111111111109</c:v>
                </c:pt>
                <c:pt idx="1129">
                  <c:v>-1437.5</c:v>
                </c:pt>
                <c:pt idx="1130">
                  <c:v>-1150.0000000000005</c:v>
                </c:pt>
                <c:pt idx="1131">
                  <c:v>-1022.2222222222225</c:v>
                </c:pt>
                <c:pt idx="1132">
                  <c:v>-1006.2499999999995</c:v>
                </c:pt>
                <c:pt idx="1133">
                  <c:v>-1086.1111111111113</c:v>
                </c:pt>
                <c:pt idx="1134">
                  <c:v>-1150.0000000000005</c:v>
                </c:pt>
                <c:pt idx="1135">
                  <c:v>-1070.1388888888887</c:v>
                </c:pt>
                <c:pt idx="1136">
                  <c:v>-766.66666666666652</c:v>
                </c:pt>
                <c:pt idx="1137">
                  <c:v>-335.41666666666686</c:v>
                </c:pt>
                <c:pt idx="1138">
                  <c:v>-47.916666666666494</c:v>
                </c:pt>
                <c:pt idx="1139">
                  <c:v>63.888888888888943</c:v>
                </c:pt>
                <c:pt idx="1140">
                  <c:v>127.77777777777762</c:v>
                </c:pt>
                <c:pt idx="1141">
                  <c:v>287.49999999999983</c:v>
                </c:pt>
                <c:pt idx="1142">
                  <c:v>638.88888888888914</c:v>
                </c:pt>
                <c:pt idx="1143">
                  <c:v>974.30555555555577</c:v>
                </c:pt>
                <c:pt idx="1144">
                  <c:v>846.52777777777737</c:v>
                </c:pt>
                <c:pt idx="1145">
                  <c:v>367.3611111111112</c:v>
                </c:pt>
                <c:pt idx="1146">
                  <c:v>-271.52777777777766</c:v>
                </c:pt>
                <c:pt idx="1147">
                  <c:v>-1181.9444444444448</c:v>
                </c:pt>
                <c:pt idx="1148">
                  <c:v>-1421.5277777777776</c:v>
                </c:pt>
                <c:pt idx="1149">
                  <c:v>-862.49999999999977</c:v>
                </c:pt>
                <c:pt idx="1150">
                  <c:v>-287.50000000000011</c:v>
                </c:pt>
                <c:pt idx="1151">
                  <c:v>0</c:v>
                </c:pt>
                <c:pt idx="1152">
                  <c:v>303.47222222222229</c:v>
                </c:pt>
                <c:pt idx="1153">
                  <c:v>1086.1111111111113</c:v>
                </c:pt>
                <c:pt idx="1154">
                  <c:v>1788.8888888888889</c:v>
                </c:pt>
                <c:pt idx="1155">
                  <c:v>1756.9444444444443</c:v>
                </c:pt>
                <c:pt idx="1156">
                  <c:v>1389.5833333333328</c:v>
                </c:pt>
                <c:pt idx="1157">
                  <c:v>1341.666666666667</c:v>
                </c:pt>
                <c:pt idx="1158">
                  <c:v>1533.3333333333335</c:v>
                </c:pt>
                <c:pt idx="1159">
                  <c:v>1709.0277777777771</c:v>
                </c:pt>
                <c:pt idx="1160">
                  <c:v>1661.1111111111109</c:v>
                </c:pt>
                <c:pt idx="1161">
                  <c:v>1421.5277777777776</c:v>
                </c:pt>
                <c:pt idx="1162">
                  <c:v>1229.8611111111115</c:v>
                </c:pt>
                <c:pt idx="1163">
                  <c:v>1150.0000000000005</c:v>
                </c:pt>
                <c:pt idx="1164">
                  <c:v>1102.0833333333342</c:v>
                </c:pt>
                <c:pt idx="1165">
                  <c:v>1054.1666666666658</c:v>
                </c:pt>
                <c:pt idx="1166">
                  <c:v>734.72222222222126</c:v>
                </c:pt>
                <c:pt idx="1167">
                  <c:v>431.25000000000045</c:v>
                </c:pt>
                <c:pt idx="1168">
                  <c:v>511.11111111111154</c:v>
                </c:pt>
                <c:pt idx="1169">
                  <c:v>575.00000000000136</c:v>
                </c:pt>
                <c:pt idx="1170">
                  <c:v>527.08333333333292</c:v>
                </c:pt>
                <c:pt idx="1171">
                  <c:v>495.13888888888795</c:v>
                </c:pt>
                <c:pt idx="1172">
                  <c:v>447.22222222222177</c:v>
                </c:pt>
                <c:pt idx="1173">
                  <c:v>399.30555555555554</c:v>
                </c:pt>
                <c:pt idx="1174">
                  <c:v>367.36111111111063</c:v>
                </c:pt>
                <c:pt idx="1175">
                  <c:v>319.44444444444446</c:v>
                </c:pt>
                <c:pt idx="1176">
                  <c:v>271.52777777777823</c:v>
                </c:pt>
                <c:pt idx="1177">
                  <c:v>255.55555555555463</c:v>
                </c:pt>
                <c:pt idx="1178">
                  <c:v>287.49999999999955</c:v>
                </c:pt>
                <c:pt idx="1179">
                  <c:v>319.44444444444446</c:v>
                </c:pt>
                <c:pt idx="1180">
                  <c:v>319.44444444444446</c:v>
                </c:pt>
                <c:pt idx="1181">
                  <c:v>303.47222222222314</c:v>
                </c:pt>
                <c:pt idx="1182">
                  <c:v>255.55555555555691</c:v>
                </c:pt>
                <c:pt idx="1183">
                  <c:v>207.63888888888843</c:v>
                </c:pt>
                <c:pt idx="1184">
                  <c:v>175.69444444444352</c:v>
                </c:pt>
                <c:pt idx="1185">
                  <c:v>127.77777777777732</c:v>
                </c:pt>
                <c:pt idx="1186">
                  <c:v>47.91666666666621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15.972222222223584</c:v>
                </c:pt>
                <c:pt idx="1196">
                  <c:v>15.972222222223584</c:v>
                </c:pt>
                <c:pt idx="1197">
                  <c:v>15.972222222221314</c:v>
                </c:pt>
                <c:pt idx="1198">
                  <c:v>79.861111111111114</c:v>
                </c:pt>
                <c:pt idx="1199">
                  <c:v>143.75000000000088</c:v>
                </c:pt>
                <c:pt idx="1200">
                  <c:v>207.63888888888843</c:v>
                </c:pt>
                <c:pt idx="1201">
                  <c:v>255.55555555555463</c:v>
                </c:pt>
                <c:pt idx="1202">
                  <c:v>223.611111111112</c:v>
                </c:pt>
                <c:pt idx="1203">
                  <c:v>159.72222222222223</c:v>
                </c:pt>
                <c:pt idx="1204">
                  <c:v>95.833333333332419</c:v>
                </c:pt>
                <c:pt idx="1205">
                  <c:v>47.91666666666621</c:v>
                </c:pt>
                <c:pt idx="1206">
                  <c:v>31.944444444444898</c:v>
                </c:pt>
                <c:pt idx="1207">
                  <c:v>31.944444444444898</c:v>
                </c:pt>
                <c:pt idx="1208">
                  <c:v>31.944444444444898</c:v>
                </c:pt>
                <c:pt idx="1209">
                  <c:v>15.972222222223584</c:v>
                </c:pt>
                <c:pt idx="1210">
                  <c:v>0</c:v>
                </c:pt>
                <c:pt idx="1211">
                  <c:v>0</c:v>
                </c:pt>
                <c:pt idx="1212">
                  <c:v>-15.972222222223584</c:v>
                </c:pt>
                <c:pt idx="1213">
                  <c:v>-15.972222222223584</c:v>
                </c:pt>
                <c:pt idx="1214">
                  <c:v>0</c:v>
                </c:pt>
                <c:pt idx="1215">
                  <c:v>0</c:v>
                </c:pt>
                <c:pt idx="1216">
                  <c:v>-15.972222222221314</c:v>
                </c:pt>
                <c:pt idx="1217">
                  <c:v>-31.944444444444898</c:v>
                </c:pt>
                <c:pt idx="1218">
                  <c:v>-31.944444444444898</c:v>
                </c:pt>
                <c:pt idx="1219">
                  <c:v>-31.944444444442627</c:v>
                </c:pt>
                <c:pt idx="1220">
                  <c:v>-47.91666666666621</c:v>
                </c:pt>
                <c:pt idx="1221">
                  <c:v>-79.861111111111114</c:v>
                </c:pt>
                <c:pt idx="1222">
                  <c:v>-95.833333333334707</c:v>
                </c:pt>
                <c:pt idx="1223">
                  <c:v>-111.805555555556</c:v>
                </c:pt>
                <c:pt idx="1224">
                  <c:v>-95.833333333332419</c:v>
                </c:pt>
                <c:pt idx="1225">
                  <c:v>-63.888888888889795</c:v>
                </c:pt>
                <c:pt idx="1226">
                  <c:v>-47.91666666666621</c:v>
                </c:pt>
                <c:pt idx="1227">
                  <c:v>-47.91666666666621</c:v>
                </c:pt>
                <c:pt idx="1228">
                  <c:v>-47.91666666666621</c:v>
                </c:pt>
                <c:pt idx="1229">
                  <c:v>-47.91666666666621</c:v>
                </c:pt>
                <c:pt idx="1230">
                  <c:v>-63.888888888889795</c:v>
                </c:pt>
                <c:pt idx="1231">
                  <c:v>-47.91666666666621</c:v>
                </c:pt>
                <c:pt idx="1232">
                  <c:v>-15.972222222221314</c:v>
                </c:pt>
                <c:pt idx="1233">
                  <c:v>-15.972222222223584</c:v>
                </c:pt>
                <c:pt idx="1234">
                  <c:v>-15.972222222223584</c:v>
                </c:pt>
                <c:pt idx="1235">
                  <c:v>-31.944444444444898</c:v>
                </c:pt>
                <c:pt idx="1236">
                  <c:v>-63.888888888887529</c:v>
                </c:pt>
                <c:pt idx="1237">
                  <c:v>-111.80555555555374</c:v>
                </c:pt>
                <c:pt idx="1238">
                  <c:v>-175.69444444444579</c:v>
                </c:pt>
                <c:pt idx="1239">
                  <c:v>-223.611111111112</c:v>
                </c:pt>
                <c:pt idx="1240">
                  <c:v>-239.58333333333331</c:v>
                </c:pt>
                <c:pt idx="1241">
                  <c:v>-223.611111111112</c:v>
                </c:pt>
                <c:pt idx="1242">
                  <c:v>-207.63888888888843</c:v>
                </c:pt>
                <c:pt idx="1243">
                  <c:v>-207.63888888888843</c:v>
                </c:pt>
                <c:pt idx="1244">
                  <c:v>-207.63888888888843</c:v>
                </c:pt>
                <c:pt idx="1245">
                  <c:v>-191.66666666666711</c:v>
                </c:pt>
                <c:pt idx="1246">
                  <c:v>-207.63888888888843</c:v>
                </c:pt>
                <c:pt idx="1247">
                  <c:v>-223.61111111110975</c:v>
                </c:pt>
                <c:pt idx="1248">
                  <c:v>-223.611111111112</c:v>
                </c:pt>
                <c:pt idx="1249">
                  <c:v>-223.611111111112</c:v>
                </c:pt>
                <c:pt idx="1250">
                  <c:v>-207.63888888888843</c:v>
                </c:pt>
                <c:pt idx="1251">
                  <c:v>-191.66666666666711</c:v>
                </c:pt>
                <c:pt idx="1252">
                  <c:v>-191.66666666666711</c:v>
                </c:pt>
                <c:pt idx="1253">
                  <c:v>-191.66666666666484</c:v>
                </c:pt>
                <c:pt idx="1254">
                  <c:v>-191.66666666666711</c:v>
                </c:pt>
                <c:pt idx="1255">
                  <c:v>-191.66666666666711</c:v>
                </c:pt>
                <c:pt idx="1256">
                  <c:v>-191.66666666666711</c:v>
                </c:pt>
                <c:pt idx="1257">
                  <c:v>-191.66666666666711</c:v>
                </c:pt>
                <c:pt idx="1258">
                  <c:v>-191.66666666666484</c:v>
                </c:pt>
                <c:pt idx="1259">
                  <c:v>-175.69444444444352</c:v>
                </c:pt>
                <c:pt idx="1260">
                  <c:v>-143.75000000000088</c:v>
                </c:pt>
                <c:pt idx="1261">
                  <c:v>-111.805555555556</c:v>
                </c:pt>
                <c:pt idx="1262">
                  <c:v>-47.91666666666621</c:v>
                </c:pt>
                <c:pt idx="1263">
                  <c:v>15.972222222221314</c:v>
                </c:pt>
                <c:pt idx="1264">
                  <c:v>63.888888888887529</c:v>
                </c:pt>
                <c:pt idx="1265">
                  <c:v>95.833333333334707</c:v>
                </c:pt>
                <c:pt idx="1266">
                  <c:v>79.861111111111114</c:v>
                </c:pt>
                <c:pt idx="1267">
                  <c:v>63.888888888887529</c:v>
                </c:pt>
                <c:pt idx="1268">
                  <c:v>31.944444444444898</c:v>
                </c:pt>
                <c:pt idx="1269">
                  <c:v>-31.944444444444898</c:v>
                </c:pt>
                <c:pt idx="1270">
                  <c:v>-79.861111111111114</c:v>
                </c:pt>
                <c:pt idx="1271">
                  <c:v>-111.80555555555374</c:v>
                </c:pt>
                <c:pt idx="1272">
                  <c:v>-127.77777777777732</c:v>
                </c:pt>
                <c:pt idx="1273">
                  <c:v>-111.805555555556</c:v>
                </c:pt>
                <c:pt idx="1274">
                  <c:v>-95.833333333332419</c:v>
                </c:pt>
                <c:pt idx="1275">
                  <c:v>-79.861111111111114</c:v>
                </c:pt>
                <c:pt idx="1276">
                  <c:v>-31.944444444444898</c:v>
                </c:pt>
                <c:pt idx="1277">
                  <c:v>15.972222222221314</c:v>
                </c:pt>
                <c:pt idx="1278">
                  <c:v>31.944444444444898</c:v>
                </c:pt>
                <c:pt idx="1279">
                  <c:v>47.91666666666621</c:v>
                </c:pt>
                <c:pt idx="1280">
                  <c:v>63.888888888887529</c:v>
                </c:pt>
                <c:pt idx="1281">
                  <c:v>31.944444444444898</c:v>
                </c:pt>
                <c:pt idx="1282">
                  <c:v>15.972222222223584</c:v>
                </c:pt>
                <c:pt idx="1283">
                  <c:v>15.972222222223584</c:v>
                </c:pt>
                <c:pt idx="1284">
                  <c:v>0</c:v>
                </c:pt>
                <c:pt idx="1285">
                  <c:v>-31.944444444444898</c:v>
                </c:pt>
                <c:pt idx="1286">
                  <c:v>-63.888888888889795</c:v>
                </c:pt>
                <c:pt idx="1287">
                  <c:v>-79.861111111111114</c:v>
                </c:pt>
                <c:pt idx="1288">
                  <c:v>-111.805555555556</c:v>
                </c:pt>
                <c:pt idx="1289">
                  <c:v>-127.77777777777732</c:v>
                </c:pt>
                <c:pt idx="1290">
                  <c:v>-111.805555555556</c:v>
                </c:pt>
                <c:pt idx="1291">
                  <c:v>-111.805555555556</c:v>
                </c:pt>
                <c:pt idx="1292">
                  <c:v>-143.74999999999864</c:v>
                </c:pt>
                <c:pt idx="1293">
                  <c:v>-159.72222222222223</c:v>
                </c:pt>
                <c:pt idx="1294">
                  <c:v>-159.72222222222223</c:v>
                </c:pt>
                <c:pt idx="1295">
                  <c:v>-127.77777777777732</c:v>
                </c:pt>
                <c:pt idx="1296">
                  <c:v>-63.888888888889795</c:v>
                </c:pt>
                <c:pt idx="1297">
                  <c:v>0</c:v>
                </c:pt>
                <c:pt idx="1298">
                  <c:v>47.91666666666621</c:v>
                </c:pt>
                <c:pt idx="1299">
                  <c:v>79.861111111111114</c:v>
                </c:pt>
                <c:pt idx="1300">
                  <c:v>79.861111111111114</c:v>
                </c:pt>
                <c:pt idx="1301">
                  <c:v>63.888888888887529</c:v>
                </c:pt>
                <c:pt idx="1302">
                  <c:v>63.888888888889795</c:v>
                </c:pt>
                <c:pt idx="1303">
                  <c:v>79.861111111111114</c:v>
                </c:pt>
                <c:pt idx="1304">
                  <c:v>63.888888888889795</c:v>
                </c:pt>
                <c:pt idx="1305">
                  <c:v>31.944444444444898</c:v>
                </c:pt>
                <c:pt idx="1306">
                  <c:v>15.972222222221314</c:v>
                </c:pt>
                <c:pt idx="1307">
                  <c:v>0</c:v>
                </c:pt>
                <c:pt idx="1308">
                  <c:v>-15.972222222221314</c:v>
                </c:pt>
                <c:pt idx="1309">
                  <c:v>-15.972222222221314</c:v>
                </c:pt>
                <c:pt idx="1310">
                  <c:v>-15.972222222223584</c:v>
                </c:pt>
                <c:pt idx="1311">
                  <c:v>-31.944444444444898</c:v>
                </c:pt>
                <c:pt idx="1312">
                  <c:v>-47.91666666666621</c:v>
                </c:pt>
                <c:pt idx="1313">
                  <c:v>-79.861111111111114</c:v>
                </c:pt>
                <c:pt idx="1314">
                  <c:v>-79.861111111111114</c:v>
                </c:pt>
                <c:pt idx="1315">
                  <c:v>-79.861111111111114</c:v>
                </c:pt>
                <c:pt idx="1316">
                  <c:v>-143.75000000000088</c:v>
                </c:pt>
                <c:pt idx="1317">
                  <c:v>-159.72222222222223</c:v>
                </c:pt>
                <c:pt idx="1318">
                  <c:v>-127.77777777777732</c:v>
                </c:pt>
                <c:pt idx="1319">
                  <c:v>-31.944444444444898</c:v>
                </c:pt>
                <c:pt idx="1320">
                  <c:v>111.805555555556</c:v>
                </c:pt>
                <c:pt idx="1321">
                  <c:v>223.611111111112</c:v>
                </c:pt>
                <c:pt idx="1322">
                  <c:v>335.41666666666572</c:v>
                </c:pt>
                <c:pt idx="1323">
                  <c:v>447.22222222222177</c:v>
                </c:pt>
                <c:pt idx="1324">
                  <c:v>495.13888888889028</c:v>
                </c:pt>
                <c:pt idx="1325">
                  <c:v>415.27777777777686</c:v>
                </c:pt>
                <c:pt idx="1326">
                  <c:v>255.55555555555463</c:v>
                </c:pt>
                <c:pt idx="1327">
                  <c:v>111.805555555556</c:v>
                </c:pt>
                <c:pt idx="1328">
                  <c:v>31.944444444444898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-15.972222222221314</c:v>
                </c:pt>
                <c:pt idx="1333">
                  <c:v>-63.888888888889795</c:v>
                </c:pt>
                <c:pt idx="1334">
                  <c:v>-95.833333333334707</c:v>
                </c:pt>
                <c:pt idx="1335">
                  <c:v>-95.833333333332419</c:v>
                </c:pt>
                <c:pt idx="1336">
                  <c:v>-63.888888888887529</c:v>
                </c:pt>
                <c:pt idx="1337">
                  <c:v>-31.944444444444898</c:v>
                </c:pt>
                <c:pt idx="1338">
                  <c:v>-15.972222222223584</c:v>
                </c:pt>
                <c:pt idx="1339">
                  <c:v>0</c:v>
                </c:pt>
                <c:pt idx="1340">
                  <c:v>15.972222222223584</c:v>
                </c:pt>
                <c:pt idx="1341">
                  <c:v>31.944444444444898</c:v>
                </c:pt>
                <c:pt idx="1342">
                  <c:v>79.861111111111114</c:v>
                </c:pt>
                <c:pt idx="1343">
                  <c:v>127.77777777777732</c:v>
                </c:pt>
                <c:pt idx="1344">
                  <c:v>127.77777777777732</c:v>
                </c:pt>
                <c:pt idx="1345">
                  <c:v>111.805555555556</c:v>
                </c:pt>
                <c:pt idx="1346">
                  <c:v>63.888888888887529</c:v>
                </c:pt>
                <c:pt idx="1347">
                  <c:v>15.972222222221314</c:v>
                </c:pt>
                <c:pt idx="1348">
                  <c:v>-31.944444444442627</c:v>
                </c:pt>
                <c:pt idx="1349">
                  <c:v>-143.74999999999864</c:v>
                </c:pt>
                <c:pt idx="1350">
                  <c:v>-287.50000000000176</c:v>
                </c:pt>
                <c:pt idx="1351">
                  <c:v>-399.30555555555554</c:v>
                </c:pt>
                <c:pt idx="1352">
                  <c:v>-447.22222222222177</c:v>
                </c:pt>
                <c:pt idx="1353">
                  <c:v>-463.19444444444537</c:v>
                </c:pt>
                <c:pt idx="1354">
                  <c:v>-479.16666666666663</c:v>
                </c:pt>
                <c:pt idx="1355">
                  <c:v>-511.11111111111154</c:v>
                </c:pt>
                <c:pt idx="1356">
                  <c:v>-574.99999999999909</c:v>
                </c:pt>
                <c:pt idx="1357">
                  <c:v>-622.91666666666538</c:v>
                </c:pt>
                <c:pt idx="1358">
                  <c:v>-654.86111111111245</c:v>
                </c:pt>
                <c:pt idx="1359">
                  <c:v>-702.77777777777874</c:v>
                </c:pt>
                <c:pt idx="1360">
                  <c:v>-718.74999999999886</c:v>
                </c:pt>
                <c:pt idx="1361">
                  <c:v>-574.99999999999909</c:v>
                </c:pt>
                <c:pt idx="1362">
                  <c:v>-287.50000000000068</c:v>
                </c:pt>
                <c:pt idx="1363">
                  <c:v>31.944444444443764</c:v>
                </c:pt>
                <c:pt idx="1364">
                  <c:v>319.44444444444446</c:v>
                </c:pt>
                <c:pt idx="1365">
                  <c:v>351.38888888888937</c:v>
                </c:pt>
                <c:pt idx="1366">
                  <c:v>143.75000000000088</c:v>
                </c:pt>
                <c:pt idx="1367">
                  <c:v>-111.805555555556</c:v>
                </c:pt>
                <c:pt idx="1368">
                  <c:v>-431.25000000000045</c:v>
                </c:pt>
                <c:pt idx="1369">
                  <c:v>-559.02777777777771</c:v>
                </c:pt>
                <c:pt idx="1370">
                  <c:v>-351.38888888888937</c:v>
                </c:pt>
                <c:pt idx="1371">
                  <c:v>-95.833333333333556</c:v>
                </c:pt>
                <c:pt idx="1372">
                  <c:v>0</c:v>
                </c:pt>
                <c:pt idx="1373">
                  <c:v>-79.861111111111114</c:v>
                </c:pt>
                <c:pt idx="1374">
                  <c:v>-255.55555555555463</c:v>
                </c:pt>
                <c:pt idx="1375">
                  <c:v>-479.16666666666663</c:v>
                </c:pt>
                <c:pt idx="1376">
                  <c:v>-862.50000000000091</c:v>
                </c:pt>
                <c:pt idx="1377">
                  <c:v>-1405.5555555555552</c:v>
                </c:pt>
                <c:pt idx="1378">
                  <c:v>-1693.0555555555547</c:v>
                </c:pt>
                <c:pt idx="1379">
                  <c:v>-1693.0555555555557</c:v>
                </c:pt>
                <c:pt idx="1380">
                  <c:v>-1693.0555555555557</c:v>
                </c:pt>
                <c:pt idx="1381">
                  <c:v>-1213.8888888888885</c:v>
                </c:pt>
                <c:pt idx="1382">
                  <c:v>-47.916666666666778</c:v>
                </c:pt>
                <c:pt idx="1383">
                  <c:v>894.44444444444412</c:v>
                </c:pt>
                <c:pt idx="1384">
                  <c:v>1006.2500000000001</c:v>
                </c:pt>
                <c:pt idx="1385">
                  <c:v>606.94444444444514</c:v>
                </c:pt>
                <c:pt idx="1386">
                  <c:v>319.44444444444446</c:v>
                </c:pt>
                <c:pt idx="1387">
                  <c:v>431.24999999999932</c:v>
                </c:pt>
                <c:pt idx="1388">
                  <c:v>782.63888888888869</c:v>
                </c:pt>
                <c:pt idx="1389">
                  <c:v>1134.0277777777781</c:v>
                </c:pt>
                <c:pt idx="1390">
                  <c:v>1229.8611111111115</c:v>
                </c:pt>
                <c:pt idx="1391">
                  <c:v>1006.2499999999995</c:v>
                </c:pt>
                <c:pt idx="1392">
                  <c:v>654.86111111111018</c:v>
                </c:pt>
                <c:pt idx="1393">
                  <c:v>335.41666666666686</c:v>
                </c:pt>
                <c:pt idx="1394">
                  <c:v>95.833333333333556</c:v>
                </c:pt>
                <c:pt idx="1395">
                  <c:v>-31.944444444443764</c:v>
                </c:pt>
                <c:pt idx="1396">
                  <c:v>-127.77777777777732</c:v>
                </c:pt>
                <c:pt idx="1397">
                  <c:v>-239.58333333333331</c:v>
                </c:pt>
                <c:pt idx="1398">
                  <c:v>-319.44444444444446</c:v>
                </c:pt>
                <c:pt idx="1399">
                  <c:v>-399.30555555555554</c:v>
                </c:pt>
                <c:pt idx="1400">
                  <c:v>-479.16666666666663</c:v>
                </c:pt>
                <c:pt idx="1401">
                  <c:v>-527.08333333333405</c:v>
                </c:pt>
                <c:pt idx="1402">
                  <c:v>-622.9166666666664</c:v>
                </c:pt>
                <c:pt idx="1403">
                  <c:v>-894.44444444444457</c:v>
                </c:pt>
                <c:pt idx="1404">
                  <c:v>-1389.5833333333337</c:v>
                </c:pt>
                <c:pt idx="1405">
                  <c:v>-1693.0555555555552</c:v>
                </c:pt>
                <c:pt idx="1406">
                  <c:v>-1421.5277777777776</c:v>
                </c:pt>
                <c:pt idx="1407">
                  <c:v>-686.80555555555566</c:v>
                </c:pt>
                <c:pt idx="1408">
                  <c:v>-47.916666666666778</c:v>
                </c:pt>
                <c:pt idx="1409">
                  <c:v>95.833333333333556</c:v>
                </c:pt>
                <c:pt idx="1410">
                  <c:v>15.972222222221882</c:v>
                </c:pt>
                <c:pt idx="1411">
                  <c:v>-63.888888888888658</c:v>
                </c:pt>
                <c:pt idx="1412">
                  <c:v>-111.80555555555544</c:v>
                </c:pt>
                <c:pt idx="1413">
                  <c:v>-47.916666666666778</c:v>
                </c:pt>
                <c:pt idx="1414">
                  <c:v>239.58333333333331</c:v>
                </c:pt>
                <c:pt idx="1415">
                  <c:v>686.80555555555566</c:v>
                </c:pt>
                <c:pt idx="1416">
                  <c:v>1054.1666666666663</c:v>
                </c:pt>
                <c:pt idx="1417">
                  <c:v>1165.9722222222217</c:v>
                </c:pt>
                <c:pt idx="1418">
                  <c:v>974.30555555555577</c:v>
                </c:pt>
                <c:pt idx="1419">
                  <c:v>527.08333333333405</c:v>
                </c:pt>
                <c:pt idx="1420">
                  <c:v>0</c:v>
                </c:pt>
                <c:pt idx="1421">
                  <c:v>-543.05555555555645</c:v>
                </c:pt>
                <c:pt idx="1422">
                  <c:v>-894.44444444444457</c:v>
                </c:pt>
                <c:pt idx="1423">
                  <c:v>-638.88888888888891</c:v>
                </c:pt>
                <c:pt idx="1424">
                  <c:v>-111.80555555555488</c:v>
                </c:pt>
                <c:pt idx="1425">
                  <c:v>319.44444444444446</c:v>
                </c:pt>
                <c:pt idx="1426">
                  <c:v>782.63888888888869</c:v>
                </c:pt>
                <c:pt idx="1427">
                  <c:v>878.47222222222217</c:v>
                </c:pt>
                <c:pt idx="1428">
                  <c:v>479.16666666666663</c:v>
                </c:pt>
                <c:pt idx="1429">
                  <c:v>15.972222222222449</c:v>
                </c:pt>
                <c:pt idx="1430">
                  <c:v>-383.33333333333314</c:v>
                </c:pt>
                <c:pt idx="1431">
                  <c:v>-846.52777777777737</c:v>
                </c:pt>
                <c:pt idx="1432">
                  <c:v>-1405.5555555555557</c:v>
                </c:pt>
                <c:pt idx="1433">
                  <c:v>-1693.0555555555557</c:v>
                </c:pt>
                <c:pt idx="1434">
                  <c:v>-1709.0277777777776</c:v>
                </c:pt>
                <c:pt idx="1435">
                  <c:v>-1102.083333333333</c:v>
                </c:pt>
                <c:pt idx="1436">
                  <c:v>-143.75000000000034</c:v>
                </c:pt>
                <c:pt idx="1437">
                  <c:v>319.44444444444446</c:v>
                </c:pt>
                <c:pt idx="1438">
                  <c:v>367.3611111111112</c:v>
                </c:pt>
                <c:pt idx="1439">
                  <c:v>159.72222222222223</c:v>
                </c:pt>
                <c:pt idx="1440">
                  <c:v>-95.833333333333556</c:v>
                </c:pt>
                <c:pt idx="1441">
                  <c:v>-399.30555555555554</c:v>
                </c:pt>
                <c:pt idx="1442">
                  <c:v>-495.13888888888852</c:v>
                </c:pt>
                <c:pt idx="1443">
                  <c:v>-255.55555555555577</c:v>
                </c:pt>
                <c:pt idx="1444">
                  <c:v>0</c:v>
                </c:pt>
                <c:pt idx="1445">
                  <c:v>79.861111111111114</c:v>
                </c:pt>
                <c:pt idx="1446">
                  <c:v>-63.888888888889227</c:v>
                </c:pt>
                <c:pt idx="1447">
                  <c:v>-559.02777777777771</c:v>
                </c:pt>
                <c:pt idx="1448">
                  <c:v>-1277.7777777777776</c:v>
                </c:pt>
                <c:pt idx="1449">
                  <c:v>-1661.1111111111111</c:v>
                </c:pt>
                <c:pt idx="1450">
                  <c:v>-1389.5833333333335</c:v>
                </c:pt>
                <c:pt idx="1451">
                  <c:v>-734.72222222222217</c:v>
                </c:pt>
                <c:pt idx="1452">
                  <c:v>-191.66666666666666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351.38888888888891</c:v>
                </c:pt>
                <c:pt idx="1479">
                  <c:v>702.77777777777783</c:v>
                </c:pt>
                <c:pt idx="1480">
                  <c:v>654.86111111111109</c:v>
                </c:pt>
                <c:pt idx="1481">
                  <c:v>559.02777777777771</c:v>
                </c:pt>
                <c:pt idx="1482">
                  <c:v>463.19444444444434</c:v>
                </c:pt>
                <c:pt idx="1483">
                  <c:v>399.30555555555554</c:v>
                </c:pt>
                <c:pt idx="1484">
                  <c:v>367.3611111111112</c:v>
                </c:pt>
                <c:pt idx="1485">
                  <c:v>399.30555555555554</c:v>
                </c:pt>
                <c:pt idx="1486">
                  <c:v>511.11111111111097</c:v>
                </c:pt>
                <c:pt idx="1487">
                  <c:v>654.86111111111109</c:v>
                </c:pt>
                <c:pt idx="1488">
                  <c:v>814.58333333333348</c:v>
                </c:pt>
                <c:pt idx="1489">
                  <c:v>974.30555555555577</c:v>
                </c:pt>
                <c:pt idx="1490">
                  <c:v>1102.083333333333</c:v>
                </c:pt>
                <c:pt idx="1491">
                  <c:v>1181.9444444444441</c:v>
                </c:pt>
                <c:pt idx="1492">
                  <c:v>1181.9444444444448</c:v>
                </c:pt>
                <c:pt idx="1493">
                  <c:v>1118.0555555555554</c:v>
                </c:pt>
                <c:pt idx="1494">
                  <c:v>1038.1944444444446</c:v>
                </c:pt>
                <c:pt idx="1495">
                  <c:v>926.38888888888846</c:v>
                </c:pt>
                <c:pt idx="1496">
                  <c:v>814.58333333333348</c:v>
                </c:pt>
                <c:pt idx="1497">
                  <c:v>702.77777777777874</c:v>
                </c:pt>
                <c:pt idx="1498">
                  <c:v>574.99999999999909</c:v>
                </c:pt>
                <c:pt idx="1499">
                  <c:v>447.22222222222177</c:v>
                </c:pt>
                <c:pt idx="1500">
                  <c:v>319.44444444444446</c:v>
                </c:pt>
                <c:pt idx="1501">
                  <c:v>255.55555555555577</c:v>
                </c:pt>
                <c:pt idx="1502">
                  <c:v>223.611111111112</c:v>
                </c:pt>
                <c:pt idx="1503">
                  <c:v>207.63888888888843</c:v>
                </c:pt>
                <c:pt idx="1504">
                  <c:v>207.63888888888843</c:v>
                </c:pt>
                <c:pt idx="1505">
                  <c:v>175.69444444444468</c:v>
                </c:pt>
                <c:pt idx="1506">
                  <c:v>159.72222222222223</c:v>
                </c:pt>
                <c:pt idx="1507">
                  <c:v>175.69444444444468</c:v>
                </c:pt>
                <c:pt idx="1508">
                  <c:v>207.63888888888843</c:v>
                </c:pt>
                <c:pt idx="1509">
                  <c:v>255.55555555555577</c:v>
                </c:pt>
                <c:pt idx="1510">
                  <c:v>351.38888888888937</c:v>
                </c:pt>
                <c:pt idx="1511">
                  <c:v>479.16666666666663</c:v>
                </c:pt>
                <c:pt idx="1512">
                  <c:v>606.944444444444</c:v>
                </c:pt>
                <c:pt idx="1513">
                  <c:v>718.75</c:v>
                </c:pt>
                <c:pt idx="1514">
                  <c:v>766.66666666666629</c:v>
                </c:pt>
                <c:pt idx="1515">
                  <c:v>718.75</c:v>
                </c:pt>
                <c:pt idx="1516">
                  <c:v>575.00000000000136</c:v>
                </c:pt>
                <c:pt idx="1517">
                  <c:v>431.25000000000045</c:v>
                </c:pt>
                <c:pt idx="1518">
                  <c:v>319.44444444444446</c:v>
                </c:pt>
                <c:pt idx="1519">
                  <c:v>239.58333333333331</c:v>
                </c:pt>
                <c:pt idx="1520">
                  <c:v>175.69444444444352</c:v>
                </c:pt>
                <c:pt idx="1521">
                  <c:v>111.80555555555374</c:v>
                </c:pt>
                <c:pt idx="1522">
                  <c:v>31.944444444444898</c:v>
                </c:pt>
                <c:pt idx="1523">
                  <c:v>-79.861111111111114</c:v>
                </c:pt>
                <c:pt idx="1524">
                  <c:v>-239.58333333333331</c:v>
                </c:pt>
                <c:pt idx="1525">
                  <c:v>-447.22222222222177</c:v>
                </c:pt>
                <c:pt idx="1526">
                  <c:v>-622.91666666666754</c:v>
                </c:pt>
                <c:pt idx="1527">
                  <c:v>-734.72222222222126</c:v>
                </c:pt>
                <c:pt idx="1528">
                  <c:v>-734.72222222222126</c:v>
                </c:pt>
                <c:pt idx="1529">
                  <c:v>-638.88888888888891</c:v>
                </c:pt>
                <c:pt idx="1530">
                  <c:v>-495.13888888888908</c:v>
                </c:pt>
                <c:pt idx="1531">
                  <c:v>-319.44444444444446</c:v>
                </c:pt>
                <c:pt idx="1532">
                  <c:v>-143.74999999999977</c:v>
                </c:pt>
                <c:pt idx="1533">
                  <c:v>31.944444444443764</c:v>
                </c:pt>
                <c:pt idx="1534">
                  <c:v>223.61111111111089</c:v>
                </c:pt>
                <c:pt idx="1535">
                  <c:v>447.22222222222285</c:v>
                </c:pt>
                <c:pt idx="1536">
                  <c:v>670.83333333333258</c:v>
                </c:pt>
                <c:pt idx="1537">
                  <c:v>830.555555555556</c:v>
                </c:pt>
                <c:pt idx="1538">
                  <c:v>958.33333333333326</c:v>
                </c:pt>
                <c:pt idx="1539">
                  <c:v>1038.1944444444446</c:v>
                </c:pt>
                <c:pt idx="1540">
                  <c:v>1086.1111111111129</c:v>
                </c:pt>
                <c:pt idx="1541">
                  <c:v>1102.0833333333319</c:v>
                </c:pt>
                <c:pt idx="1542">
                  <c:v>1038.1944444444446</c:v>
                </c:pt>
                <c:pt idx="1543">
                  <c:v>894.44444444444571</c:v>
                </c:pt>
                <c:pt idx="1544">
                  <c:v>654.86111111111018</c:v>
                </c:pt>
                <c:pt idx="1545">
                  <c:v>415.27777777777686</c:v>
                </c:pt>
                <c:pt idx="1546">
                  <c:v>255.55555555555463</c:v>
                </c:pt>
                <c:pt idx="1547">
                  <c:v>159.72222222222223</c:v>
                </c:pt>
                <c:pt idx="1548">
                  <c:v>143.75000000000088</c:v>
                </c:pt>
                <c:pt idx="1549">
                  <c:v>159.72222222222223</c:v>
                </c:pt>
                <c:pt idx="1550">
                  <c:v>191.66666666666711</c:v>
                </c:pt>
                <c:pt idx="1551">
                  <c:v>223.611111111112</c:v>
                </c:pt>
                <c:pt idx="1552">
                  <c:v>239.58333333333331</c:v>
                </c:pt>
                <c:pt idx="1553">
                  <c:v>239.58333333333331</c:v>
                </c:pt>
                <c:pt idx="1554">
                  <c:v>239.58333333333331</c:v>
                </c:pt>
                <c:pt idx="1555">
                  <c:v>271.52777777777595</c:v>
                </c:pt>
                <c:pt idx="1556">
                  <c:v>319.44444444444446</c:v>
                </c:pt>
                <c:pt idx="1557">
                  <c:v>367.36111111111296</c:v>
                </c:pt>
                <c:pt idx="1558">
                  <c:v>431.25000000000045</c:v>
                </c:pt>
                <c:pt idx="1559">
                  <c:v>495.13888888888795</c:v>
                </c:pt>
                <c:pt idx="1560">
                  <c:v>511.11111111110927</c:v>
                </c:pt>
                <c:pt idx="1561">
                  <c:v>511.11111111111154</c:v>
                </c:pt>
                <c:pt idx="1562">
                  <c:v>511.11111111111154</c:v>
                </c:pt>
                <c:pt idx="1563">
                  <c:v>527.08333333333292</c:v>
                </c:pt>
                <c:pt idx="1564">
                  <c:v>543.05555555555645</c:v>
                </c:pt>
                <c:pt idx="1565">
                  <c:v>543.05555555555645</c:v>
                </c:pt>
                <c:pt idx="1566">
                  <c:v>559.02777777777771</c:v>
                </c:pt>
                <c:pt idx="1567">
                  <c:v>543.05555555555418</c:v>
                </c:pt>
                <c:pt idx="1568">
                  <c:v>495.13888888888795</c:v>
                </c:pt>
                <c:pt idx="1569">
                  <c:v>463.19444444444537</c:v>
                </c:pt>
                <c:pt idx="1570">
                  <c:v>431.25000000000045</c:v>
                </c:pt>
                <c:pt idx="1571">
                  <c:v>399.30555555555554</c:v>
                </c:pt>
                <c:pt idx="1572">
                  <c:v>367.36111111111063</c:v>
                </c:pt>
                <c:pt idx="1573">
                  <c:v>303.47222222222081</c:v>
                </c:pt>
                <c:pt idx="1574">
                  <c:v>223.611111111112</c:v>
                </c:pt>
                <c:pt idx="1575">
                  <c:v>159.72222222222223</c:v>
                </c:pt>
                <c:pt idx="1576">
                  <c:v>79.861111111111114</c:v>
                </c:pt>
                <c:pt idx="1577">
                  <c:v>0</c:v>
                </c:pt>
                <c:pt idx="1578">
                  <c:v>-63.888888888889795</c:v>
                </c:pt>
                <c:pt idx="1579">
                  <c:v>-95.833333333332419</c:v>
                </c:pt>
                <c:pt idx="1580">
                  <c:v>-127.77777777777732</c:v>
                </c:pt>
                <c:pt idx="1581">
                  <c:v>-143.75000000000088</c:v>
                </c:pt>
                <c:pt idx="1582">
                  <c:v>-159.72222222222223</c:v>
                </c:pt>
                <c:pt idx="1583">
                  <c:v>-207.63888888888843</c:v>
                </c:pt>
                <c:pt idx="1584">
                  <c:v>-239.58333333333331</c:v>
                </c:pt>
                <c:pt idx="1585">
                  <c:v>-271.52777777777823</c:v>
                </c:pt>
                <c:pt idx="1586">
                  <c:v>-303.47222222222314</c:v>
                </c:pt>
                <c:pt idx="1587">
                  <c:v>-319.44444444444446</c:v>
                </c:pt>
                <c:pt idx="1588">
                  <c:v>-303.47222222222081</c:v>
                </c:pt>
                <c:pt idx="1589">
                  <c:v>-255.55555555555463</c:v>
                </c:pt>
                <c:pt idx="1590">
                  <c:v>-207.63888888888843</c:v>
                </c:pt>
                <c:pt idx="1591">
                  <c:v>-159.72222222222223</c:v>
                </c:pt>
                <c:pt idx="1592">
                  <c:v>-127.77777777777959</c:v>
                </c:pt>
                <c:pt idx="1593">
                  <c:v>-95.833333333332419</c:v>
                </c:pt>
                <c:pt idx="1594">
                  <c:v>-63.888888888887529</c:v>
                </c:pt>
                <c:pt idx="1595">
                  <c:v>-95.833333333334707</c:v>
                </c:pt>
                <c:pt idx="1596">
                  <c:v>-127.77777777777732</c:v>
                </c:pt>
                <c:pt idx="1597">
                  <c:v>-175.69444444444352</c:v>
                </c:pt>
                <c:pt idx="1598">
                  <c:v>-239.58333333333331</c:v>
                </c:pt>
                <c:pt idx="1599">
                  <c:v>-271.52777777777823</c:v>
                </c:pt>
                <c:pt idx="1600">
                  <c:v>-303.47222222222314</c:v>
                </c:pt>
                <c:pt idx="1601">
                  <c:v>-319.44444444444446</c:v>
                </c:pt>
                <c:pt idx="1602">
                  <c:v>-287.49999999999955</c:v>
                </c:pt>
                <c:pt idx="1603">
                  <c:v>-223.611111111112</c:v>
                </c:pt>
                <c:pt idx="1604">
                  <c:v>-175.69444444444579</c:v>
                </c:pt>
                <c:pt idx="1605">
                  <c:v>-111.80555555555374</c:v>
                </c:pt>
                <c:pt idx="1606">
                  <c:v>-63.888888888887529</c:v>
                </c:pt>
                <c:pt idx="1607">
                  <c:v>-31.944444444444898</c:v>
                </c:pt>
                <c:pt idx="1608">
                  <c:v>0</c:v>
                </c:pt>
                <c:pt idx="1609">
                  <c:v>31.944444444444898</c:v>
                </c:pt>
                <c:pt idx="1610">
                  <c:v>47.91666666666621</c:v>
                </c:pt>
                <c:pt idx="1611">
                  <c:v>63.888888888887529</c:v>
                </c:pt>
                <c:pt idx="1612">
                  <c:v>111.805555555556</c:v>
                </c:pt>
                <c:pt idx="1613">
                  <c:v>159.72222222222223</c:v>
                </c:pt>
                <c:pt idx="1614">
                  <c:v>207.63888888888843</c:v>
                </c:pt>
                <c:pt idx="1615">
                  <c:v>255.55555555555691</c:v>
                </c:pt>
                <c:pt idx="1616">
                  <c:v>319.44444444444446</c:v>
                </c:pt>
                <c:pt idx="1617">
                  <c:v>367.36111111111063</c:v>
                </c:pt>
                <c:pt idx="1618">
                  <c:v>399.30555555555554</c:v>
                </c:pt>
                <c:pt idx="1619">
                  <c:v>383.33333333333195</c:v>
                </c:pt>
                <c:pt idx="1620">
                  <c:v>335.41666666666572</c:v>
                </c:pt>
                <c:pt idx="1621">
                  <c:v>287.50000000000176</c:v>
                </c:pt>
                <c:pt idx="1622">
                  <c:v>223.611111111112</c:v>
                </c:pt>
                <c:pt idx="1623">
                  <c:v>127.77777777777732</c:v>
                </c:pt>
                <c:pt idx="1624">
                  <c:v>15.972222222221314</c:v>
                </c:pt>
                <c:pt idx="1625">
                  <c:v>-79.861111111111114</c:v>
                </c:pt>
                <c:pt idx="1626">
                  <c:v>-223.61111111110975</c:v>
                </c:pt>
                <c:pt idx="1627">
                  <c:v>-383.33333333333422</c:v>
                </c:pt>
                <c:pt idx="1628">
                  <c:v>-511.11111111111154</c:v>
                </c:pt>
                <c:pt idx="1629">
                  <c:v>-590.97222222222263</c:v>
                </c:pt>
                <c:pt idx="1630">
                  <c:v>-590.97222222222263</c:v>
                </c:pt>
                <c:pt idx="1631">
                  <c:v>-495.13888888888795</c:v>
                </c:pt>
                <c:pt idx="1632">
                  <c:v>-351.38888888888937</c:v>
                </c:pt>
                <c:pt idx="1633">
                  <c:v>-191.66666666666711</c:v>
                </c:pt>
                <c:pt idx="1634">
                  <c:v>-63.888888888887529</c:v>
                </c:pt>
                <c:pt idx="1635">
                  <c:v>-15.972222222221314</c:v>
                </c:pt>
                <c:pt idx="1636">
                  <c:v>-15.972222222223584</c:v>
                </c:pt>
                <c:pt idx="1637">
                  <c:v>-63.888888888889795</c:v>
                </c:pt>
                <c:pt idx="1638">
                  <c:v>-111.80555555555374</c:v>
                </c:pt>
                <c:pt idx="1639">
                  <c:v>-143.74999999999864</c:v>
                </c:pt>
                <c:pt idx="1640">
                  <c:v>-143.75000000000088</c:v>
                </c:pt>
                <c:pt idx="1641">
                  <c:v>-95.833333333334707</c:v>
                </c:pt>
                <c:pt idx="1642">
                  <c:v>-15.972222222221314</c:v>
                </c:pt>
                <c:pt idx="1643">
                  <c:v>95.833333333334707</c:v>
                </c:pt>
                <c:pt idx="1644">
                  <c:v>191.66666666666484</c:v>
                </c:pt>
                <c:pt idx="1645">
                  <c:v>271.52777777777595</c:v>
                </c:pt>
                <c:pt idx="1646">
                  <c:v>335.41666666666805</c:v>
                </c:pt>
                <c:pt idx="1647">
                  <c:v>383.33333333333422</c:v>
                </c:pt>
                <c:pt idx="1648">
                  <c:v>431.25000000000045</c:v>
                </c:pt>
                <c:pt idx="1649">
                  <c:v>447.22222222222177</c:v>
                </c:pt>
                <c:pt idx="1650">
                  <c:v>447.22222222222177</c:v>
                </c:pt>
                <c:pt idx="1651">
                  <c:v>415.27777777777914</c:v>
                </c:pt>
                <c:pt idx="1652">
                  <c:v>367.36111111111063</c:v>
                </c:pt>
                <c:pt idx="1653">
                  <c:v>335.41666666666572</c:v>
                </c:pt>
                <c:pt idx="1654">
                  <c:v>287.49999999999955</c:v>
                </c:pt>
                <c:pt idx="1655">
                  <c:v>255.55555555555463</c:v>
                </c:pt>
                <c:pt idx="1656">
                  <c:v>255.55555555555691</c:v>
                </c:pt>
                <c:pt idx="1657">
                  <c:v>255.55555555555691</c:v>
                </c:pt>
                <c:pt idx="1658">
                  <c:v>255.55555555555463</c:v>
                </c:pt>
                <c:pt idx="1659">
                  <c:v>255.55555555555463</c:v>
                </c:pt>
                <c:pt idx="1660">
                  <c:v>255.55555555555463</c:v>
                </c:pt>
                <c:pt idx="1661">
                  <c:v>239.58333333333331</c:v>
                </c:pt>
                <c:pt idx="1662">
                  <c:v>239.58333333333331</c:v>
                </c:pt>
                <c:pt idx="1663">
                  <c:v>239.58333333333331</c:v>
                </c:pt>
                <c:pt idx="1664">
                  <c:v>207.6388888888907</c:v>
                </c:pt>
                <c:pt idx="1665">
                  <c:v>191.66666666666711</c:v>
                </c:pt>
                <c:pt idx="1666">
                  <c:v>159.72222222222223</c:v>
                </c:pt>
                <c:pt idx="1667">
                  <c:v>127.77777777777732</c:v>
                </c:pt>
                <c:pt idx="1668">
                  <c:v>111.80555555555374</c:v>
                </c:pt>
                <c:pt idx="1669">
                  <c:v>95.833333333334707</c:v>
                </c:pt>
                <c:pt idx="1670">
                  <c:v>79.861111111111114</c:v>
                </c:pt>
                <c:pt idx="1671">
                  <c:v>47.91666666666621</c:v>
                </c:pt>
                <c:pt idx="1672">
                  <c:v>31.944444444444898</c:v>
                </c:pt>
                <c:pt idx="1673">
                  <c:v>31.944444444444898</c:v>
                </c:pt>
                <c:pt idx="1674">
                  <c:v>15.972222222223584</c:v>
                </c:pt>
                <c:pt idx="1675">
                  <c:v>0</c:v>
                </c:pt>
                <c:pt idx="1676">
                  <c:v>-15.972222222223584</c:v>
                </c:pt>
                <c:pt idx="1677">
                  <c:v>-47.916666666668483</c:v>
                </c:pt>
                <c:pt idx="1678">
                  <c:v>-79.861111111111114</c:v>
                </c:pt>
                <c:pt idx="1679">
                  <c:v>-95.833333333332419</c:v>
                </c:pt>
                <c:pt idx="1680">
                  <c:v>-95.833333333332419</c:v>
                </c:pt>
                <c:pt idx="1681">
                  <c:v>-63.888888888889795</c:v>
                </c:pt>
                <c:pt idx="1682">
                  <c:v>-15.972222222223584</c:v>
                </c:pt>
                <c:pt idx="1683">
                  <c:v>31.944444444444898</c:v>
                </c:pt>
                <c:pt idx="1684">
                  <c:v>95.833333333334707</c:v>
                </c:pt>
                <c:pt idx="1685">
                  <c:v>127.77777777777732</c:v>
                </c:pt>
                <c:pt idx="1686">
                  <c:v>127.77777777777732</c:v>
                </c:pt>
                <c:pt idx="1687">
                  <c:v>127.77777777777959</c:v>
                </c:pt>
                <c:pt idx="1688">
                  <c:v>95.833333333332419</c:v>
                </c:pt>
                <c:pt idx="1689">
                  <c:v>63.888888888887529</c:v>
                </c:pt>
                <c:pt idx="1690">
                  <c:v>47.916666666668483</c:v>
                </c:pt>
                <c:pt idx="1691">
                  <c:v>31.944444444444898</c:v>
                </c:pt>
                <c:pt idx="1692">
                  <c:v>31.944444444442627</c:v>
                </c:pt>
                <c:pt idx="1693">
                  <c:v>31.944444444442627</c:v>
                </c:pt>
                <c:pt idx="1694">
                  <c:v>31.944444444447168</c:v>
                </c:pt>
                <c:pt idx="1695">
                  <c:v>31.944444444447168</c:v>
                </c:pt>
                <c:pt idx="1696">
                  <c:v>31.944444444442627</c:v>
                </c:pt>
                <c:pt idx="1697">
                  <c:v>31.944444444442627</c:v>
                </c:pt>
                <c:pt idx="1698">
                  <c:v>15.972222222221314</c:v>
                </c:pt>
                <c:pt idx="1699">
                  <c:v>-15.972222222221314</c:v>
                </c:pt>
                <c:pt idx="1700">
                  <c:v>-47.916666666663943</c:v>
                </c:pt>
                <c:pt idx="1701">
                  <c:v>-63.888888888889795</c:v>
                </c:pt>
                <c:pt idx="1702">
                  <c:v>-63.888888888889795</c:v>
                </c:pt>
                <c:pt idx="1703">
                  <c:v>-79.861111111111114</c:v>
                </c:pt>
                <c:pt idx="1704">
                  <c:v>-79.861111111111114</c:v>
                </c:pt>
                <c:pt idx="1705">
                  <c:v>-63.888888888887529</c:v>
                </c:pt>
                <c:pt idx="1706">
                  <c:v>-63.888888888889795</c:v>
                </c:pt>
                <c:pt idx="1707">
                  <c:v>-47.91666666666621</c:v>
                </c:pt>
                <c:pt idx="1708">
                  <c:v>-31.944444444444898</c:v>
                </c:pt>
                <c:pt idx="1709">
                  <c:v>-31.944444444444898</c:v>
                </c:pt>
                <c:pt idx="1710">
                  <c:v>0</c:v>
                </c:pt>
                <c:pt idx="1711">
                  <c:v>31.944444444444898</c:v>
                </c:pt>
                <c:pt idx="1712">
                  <c:v>47.91666666666621</c:v>
                </c:pt>
                <c:pt idx="1713">
                  <c:v>79.861111111111114</c:v>
                </c:pt>
                <c:pt idx="1714">
                  <c:v>95.833333333334707</c:v>
                </c:pt>
                <c:pt idx="1715">
                  <c:v>111.80555555555374</c:v>
                </c:pt>
                <c:pt idx="1716">
                  <c:v>127.77777777777732</c:v>
                </c:pt>
                <c:pt idx="1717">
                  <c:v>143.75000000000088</c:v>
                </c:pt>
                <c:pt idx="1718">
                  <c:v>159.72222222222223</c:v>
                </c:pt>
                <c:pt idx="1719">
                  <c:v>175.69444444444352</c:v>
                </c:pt>
                <c:pt idx="1720">
                  <c:v>175.69444444444352</c:v>
                </c:pt>
                <c:pt idx="1721">
                  <c:v>143.75000000000088</c:v>
                </c:pt>
                <c:pt idx="1722">
                  <c:v>95.833333333332419</c:v>
                </c:pt>
                <c:pt idx="1723">
                  <c:v>47.916666666668483</c:v>
                </c:pt>
                <c:pt idx="1724">
                  <c:v>0</c:v>
                </c:pt>
                <c:pt idx="1725">
                  <c:v>-95.833333333336967</c:v>
                </c:pt>
                <c:pt idx="1726">
                  <c:v>-223.61111111110748</c:v>
                </c:pt>
                <c:pt idx="1727">
                  <c:v>-367.36111111110841</c:v>
                </c:pt>
                <c:pt idx="1728">
                  <c:v>-527.08333333333519</c:v>
                </c:pt>
                <c:pt idx="1729">
                  <c:v>-686.80555555555736</c:v>
                </c:pt>
                <c:pt idx="1730">
                  <c:v>-782.63888888888982</c:v>
                </c:pt>
                <c:pt idx="1731">
                  <c:v>-814.58333333333235</c:v>
                </c:pt>
                <c:pt idx="1732">
                  <c:v>-814.58333333333235</c:v>
                </c:pt>
                <c:pt idx="1733">
                  <c:v>-782.63888888888982</c:v>
                </c:pt>
                <c:pt idx="1734">
                  <c:v>-750.6944444444448</c:v>
                </c:pt>
                <c:pt idx="1735">
                  <c:v>-734.72222222222126</c:v>
                </c:pt>
                <c:pt idx="1736">
                  <c:v>-750.6944444444448</c:v>
                </c:pt>
                <c:pt idx="1737">
                  <c:v>-750.6944444444448</c:v>
                </c:pt>
                <c:pt idx="1738">
                  <c:v>-734.72222222222126</c:v>
                </c:pt>
                <c:pt idx="1739">
                  <c:v>-702.77777777777646</c:v>
                </c:pt>
                <c:pt idx="1740">
                  <c:v>-622.91666666666754</c:v>
                </c:pt>
                <c:pt idx="1741">
                  <c:v>-511.11111111111154</c:v>
                </c:pt>
                <c:pt idx="1742">
                  <c:v>-431.24999999999812</c:v>
                </c:pt>
                <c:pt idx="1743">
                  <c:v>-383.33333333333422</c:v>
                </c:pt>
                <c:pt idx="1744">
                  <c:v>-335.41666666666805</c:v>
                </c:pt>
                <c:pt idx="1745">
                  <c:v>-319.44444444444446</c:v>
                </c:pt>
                <c:pt idx="1746">
                  <c:v>-319.44444444444446</c:v>
                </c:pt>
                <c:pt idx="1747">
                  <c:v>-287.49999999999955</c:v>
                </c:pt>
                <c:pt idx="1748">
                  <c:v>-255.55555555555463</c:v>
                </c:pt>
                <c:pt idx="1749">
                  <c:v>-223.611111111112</c:v>
                </c:pt>
                <c:pt idx="1750">
                  <c:v>-175.69444444444579</c:v>
                </c:pt>
                <c:pt idx="1751">
                  <c:v>-159.72222222222223</c:v>
                </c:pt>
                <c:pt idx="1752">
                  <c:v>-159.72222222222223</c:v>
                </c:pt>
                <c:pt idx="1753">
                  <c:v>-159.72222222222223</c:v>
                </c:pt>
                <c:pt idx="1754">
                  <c:v>-159.72222222222223</c:v>
                </c:pt>
                <c:pt idx="1755">
                  <c:v>-159.72222222222223</c:v>
                </c:pt>
                <c:pt idx="1756">
                  <c:v>-159.72222222222223</c:v>
                </c:pt>
                <c:pt idx="1757">
                  <c:v>-175.69444444444352</c:v>
                </c:pt>
                <c:pt idx="1758">
                  <c:v>-175.69444444444352</c:v>
                </c:pt>
                <c:pt idx="1759">
                  <c:v>-175.69444444444352</c:v>
                </c:pt>
                <c:pt idx="1760">
                  <c:v>-191.66666666666711</c:v>
                </c:pt>
                <c:pt idx="1761">
                  <c:v>-191.66666666666711</c:v>
                </c:pt>
                <c:pt idx="1762">
                  <c:v>-191.66666666666711</c:v>
                </c:pt>
                <c:pt idx="1763">
                  <c:v>-191.66666666666711</c:v>
                </c:pt>
                <c:pt idx="1764">
                  <c:v>-207.63888888888843</c:v>
                </c:pt>
                <c:pt idx="1765">
                  <c:v>-255.55555555555463</c:v>
                </c:pt>
                <c:pt idx="1766">
                  <c:v>-351.38888888888937</c:v>
                </c:pt>
                <c:pt idx="1767">
                  <c:v>-479.16666666666663</c:v>
                </c:pt>
                <c:pt idx="1768">
                  <c:v>-638.88888888888891</c:v>
                </c:pt>
                <c:pt idx="1769">
                  <c:v>-814.58333333333462</c:v>
                </c:pt>
                <c:pt idx="1770">
                  <c:v>-958.33333333333326</c:v>
                </c:pt>
                <c:pt idx="1771">
                  <c:v>-1022.2222222222209</c:v>
                </c:pt>
                <c:pt idx="1772">
                  <c:v>-1022.2222222222209</c:v>
                </c:pt>
                <c:pt idx="1773">
                  <c:v>-990.27777777777817</c:v>
                </c:pt>
                <c:pt idx="1774">
                  <c:v>-910.41666666666708</c:v>
                </c:pt>
                <c:pt idx="1775">
                  <c:v>-814.58333333333348</c:v>
                </c:pt>
                <c:pt idx="1776">
                  <c:v>-766.66666666666629</c:v>
                </c:pt>
                <c:pt idx="1777">
                  <c:v>-782.63888888888869</c:v>
                </c:pt>
                <c:pt idx="1778">
                  <c:v>-862.50000000000091</c:v>
                </c:pt>
                <c:pt idx="1779">
                  <c:v>-990.27777777777817</c:v>
                </c:pt>
                <c:pt idx="1780">
                  <c:v>-1102.083333333333</c:v>
                </c:pt>
                <c:pt idx="1781">
                  <c:v>-1134.0277777777781</c:v>
                </c:pt>
                <c:pt idx="1782">
                  <c:v>-1070.1388888888882</c:v>
                </c:pt>
                <c:pt idx="1783">
                  <c:v>-942.36111111111086</c:v>
                </c:pt>
                <c:pt idx="1784">
                  <c:v>-782.63888888888914</c:v>
                </c:pt>
                <c:pt idx="1785">
                  <c:v>-670.83333333333326</c:v>
                </c:pt>
                <c:pt idx="1786">
                  <c:v>-622.91666666666697</c:v>
                </c:pt>
                <c:pt idx="1787">
                  <c:v>-606.94444444444457</c:v>
                </c:pt>
                <c:pt idx="1788">
                  <c:v>-622.9166666666664</c:v>
                </c:pt>
                <c:pt idx="1789">
                  <c:v>-686.80555555555566</c:v>
                </c:pt>
                <c:pt idx="1790">
                  <c:v>-798.61111111111109</c:v>
                </c:pt>
                <c:pt idx="1791">
                  <c:v>-942.36111111111086</c:v>
                </c:pt>
                <c:pt idx="1792">
                  <c:v>-1086.1111111111113</c:v>
                </c:pt>
                <c:pt idx="1793">
                  <c:v>-1134.0277777777778</c:v>
                </c:pt>
                <c:pt idx="1794">
                  <c:v>-1389.5833333333333</c:v>
                </c:pt>
                <c:pt idx="1795">
                  <c:v>-830.55555555555554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F05-4B9A-AC37-645A735351E5}"/>
            </c:ext>
          </c:extLst>
        </c:ser>
        <c:ser>
          <c:idx val="3"/>
          <c:order val="1"/>
          <c:tx>
            <c:v>Total Resistive Forces</c:v>
          </c:tx>
          <c:spPr>
            <a:ln w="19050" cap="rnd">
              <a:solidFill>
                <a:srgbClr val="00B050">
                  <a:alpha val="63000"/>
                </a:srgbClr>
              </a:solidFill>
              <a:round/>
            </a:ln>
            <a:effectLst/>
          </c:spPr>
          <c:marker>
            <c:symbol val="none"/>
          </c:marker>
          <c:dPt>
            <c:idx val="1158"/>
            <c:marker>
              <c:symbol val="none"/>
            </c:marker>
            <c:bubble3D val="0"/>
            <c:spPr>
              <a:ln w="19050" cap="rnd">
                <a:solidFill>
                  <a:srgbClr val="00B050">
                    <a:alpha val="64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0-25FC-46B3-9987-4A4C50C72BCA}"/>
              </c:ext>
            </c:extLst>
          </c:dPt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WLTC_class_3!$N$6:$N$1806</c:f>
              <c:numCache>
                <c:formatCode>General</c:formatCode>
                <c:ptCount val="1801"/>
                <c:pt idx="0">
                  <c:v>112.815</c:v>
                </c:pt>
                <c:pt idx="1">
                  <c:v>112.815</c:v>
                </c:pt>
                <c:pt idx="2">
                  <c:v>112.815</c:v>
                </c:pt>
                <c:pt idx="3">
                  <c:v>112.815</c:v>
                </c:pt>
                <c:pt idx="4">
                  <c:v>112.815</c:v>
                </c:pt>
                <c:pt idx="5">
                  <c:v>112.815</c:v>
                </c:pt>
                <c:pt idx="6">
                  <c:v>112.815</c:v>
                </c:pt>
                <c:pt idx="7">
                  <c:v>112.815</c:v>
                </c:pt>
                <c:pt idx="8">
                  <c:v>112.815</c:v>
                </c:pt>
                <c:pt idx="9">
                  <c:v>112.815</c:v>
                </c:pt>
                <c:pt idx="10">
                  <c:v>112.815</c:v>
                </c:pt>
                <c:pt idx="11">
                  <c:v>144.75944444444445</c:v>
                </c:pt>
                <c:pt idx="12">
                  <c:v>384.343957037037</c:v>
                </c:pt>
                <c:pt idx="13">
                  <c:v>943.45575703703696</c:v>
                </c:pt>
                <c:pt idx="14">
                  <c:v>1423.3969022222225</c:v>
                </c:pt>
                <c:pt idx="15">
                  <c:v>1345.5655911111112</c:v>
                </c:pt>
                <c:pt idx="16">
                  <c:v>1235.9298725925923</c:v>
                </c:pt>
                <c:pt idx="17">
                  <c:v>1494.8463170370371</c:v>
                </c:pt>
                <c:pt idx="18">
                  <c:v>1580.1697570370372</c:v>
                </c:pt>
                <c:pt idx="19">
                  <c:v>1059.1333703703704</c:v>
                </c:pt>
                <c:pt idx="20">
                  <c:v>470.52703703703725</c:v>
                </c:pt>
                <c:pt idx="21">
                  <c:v>263.8716503703705</c:v>
                </c:pt>
                <c:pt idx="22">
                  <c:v>248.23197925925913</c:v>
                </c:pt>
                <c:pt idx="23">
                  <c:v>265.0458977777779</c:v>
                </c:pt>
                <c:pt idx="24">
                  <c:v>457.22465777777779</c:v>
                </c:pt>
                <c:pt idx="25">
                  <c:v>588.00453481481441</c:v>
                </c:pt>
                <c:pt idx="26">
                  <c:v>669.89898370370395</c:v>
                </c:pt>
                <c:pt idx="27">
                  <c:v>897.79080592592629</c:v>
                </c:pt>
                <c:pt idx="28">
                  <c:v>950.91832444444447</c:v>
                </c:pt>
                <c:pt idx="29">
                  <c:v>908.58102814814742</c:v>
                </c:pt>
                <c:pt idx="30">
                  <c:v>706.15682370370337</c:v>
                </c:pt>
                <c:pt idx="31">
                  <c:v>485.51037037037037</c:v>
                </c:pt>
                <c:pt idx="32">
                  <c:v>391.7006459259257</c:v>
                </c:pt>
                <c:pt idx="33">
                  <c:v>345.32645037037059</c:v>
                </c:pt>
                <c:pt idx="34">
                  <c:v>266.76694666666685</c:v>
                </c:pt>
                <c:pt idx="35">
                  <c:v>139.25125925925994</c:v>
                </c:pt>
                <c:pt idx="36">
                  <c:v>-117.08879851851805</c:v>
                </c:pt>
                <c:pt idx="37">
                  <c:v>-520.23726518518583</c:v>
                </c:pt>
                <c:pt idx="38">
                  <c:v>-750.66685333333385</c:v>
                </c:pt>
                <c:pt idx="39">
                  <c:v>-693.35262962962918</c:v>
                </c:pt>
                <c:pt idx="40">
                  <c:v>-602.58539407407443</c:v>
                </c:pt>
                <c:pt idx="41">
                  <c:v>-750.87170962962966</c:v>
                </c:pt>
                <c:pt idx="42">
                  <c:v>-1012.3910740740733</c:v>
                </c:pt>
                <c:pt idx="43">
                  <c:v>-954.72248296296311</c:v>
                </c:pt>
                <c:pt idx="44">
                  <c:v>-543.48868000000027</c:v>
                </c:pt>
                <c:pt idx="45">
                  <c:v>-161.80719407407418</c:v>
                </c:pt>
                <c:pt idx="46">
                  <c:v>-98.527097777777556</c:v>
                </c:pt>
                <c:pt idx="47">
                  <c:v>-195.41911111111114</c:v>
                </c:pt>
                <c:pt idx="48">
                  <c:v>-148.7315274074073</c:v>
                </c:pt>
                <c:pt idx="49">
                  <c:v>26.322579259259605</c:v>
                </c:pt>
                <c:pt idx="50">
                  <c:v>58.267023703703366</c:v>
                </c:pt>
                <c:pt idx="51">
                  <c:v>-213.67585333333352</c:v>
                </c:pt>
                <c:pt idx="52">
                  <c:v>-566.72366518518504</c:v>
                </c:pt>
                <c:pt idx="53">
                  <c:v>-457.12568296296286</c:v>
                </c:pt>
                <c:pt idx="54">
                  <c:v>-58.563060740740703</c:v>
                </c:pt>
                <c:pt idx="55">
                  <c:v>101.08811111111116</c:v>
                </c:pt>
                <c:pt idx="56">
                  <c:v>117.06033333333333</c:v>
                </c:pt>
                <c:pt idx="57">
                  <c:v>164.97700000000009</c:v>
                </c:pt>
                <c:pt idx="58">
                  <c:v>213.10858666666661</c:v>
                </c:pt>
                <c:pt idx="59">
                  <c:v>500.82881333333313</c:v>
                </c:pt>
                <c:pt idx="60">
                  <c:v>550.43565333333333</c:v>
                </c:pt>
                <c:pt idx="61">
                  <c:v>311.38298666666685</c:v>
                </c:pt>
                <c:pt idx="62">
                  <c:v>264.01821333333311</c:v>
                </c:pt>
                <c:pt idx="63">
                  <c:v>312.21878666666686</c:v>
                </c:pt>
                <c:pt idx="64">
                  <c:v>376.99123555555576</c:v>
                </c:pt>
                <c:pt idx="65">
                  <c:v>281.87813481481481</c:v>
                </c:pt>
                <c:pt idx="66">
                  <c:v>218.30676148148112</c:v>
                </c:pt>
                <c:pt idx="67">
                  <c:v>474.18513925925919</c:v>
                </c:pt>
                <c:pt idx="68">
                  <c:v>891.63069037037053</c:v>
                </c:pt>
                <c:pt idx="69">
                  <c:v>1118.9608903703702</c:v>
                </c:pt>
                <c:pt idx="70">
                  <c:v>1187.6850370370373</c:v>
                </c:pt>
                <c:pt idx="71">
                  <c:v>1113.3012903703705</c:v>
                </c:pt>
                <c:pt idx="72">
                  <c:v>878.86896148148128</c:v>
                </c:pt>
                <c:pt idx="73">
                  <c:v>610.89665037037014</c:v>
                </c:pt>
                <c:pt idx="74">
                  <c:v>469.41348148148148</c:v>
                </c:pt>
                <c:pt idx="75">
                  <c:v>455.34900592592572</c:v>
                </c:pt>
                <c:pt idx="76">
                  <c:v>489.46918370370389</c:v>
                </c:pt>
                <c:pt idx="77">
                  <c:v>459.98614814814795</c:v>
                </c:pt>
                <c:pt idx="78">
                  <c:v>318.07107555555558</c:v>
                </c:pt>
                <c:pt idx="79">
                  <c:v>110.89681481481527</c:v>
                </c:pt>
                <c:pt idx="80">
                  <c:v>-2.0658888888888853</c:v>
                </c:pt>
                <c:pt idx="81">
                  <c:v>-115.01385185185229</c:v>
                </c:pt>
                <c:pt idx="82">
                  <c:v>-85.751042962962941</c:v>
                </c:pt>
                <c:pt idx="83">
                  <c:v>57.34181481481572</c:v>
                </c:pt>
                <c:pt idx="84">
                  <c:v>-23.171131851852088</c:v>
                </c:pt>
                <c:pt idx="85">
                  <c:v>-72.800082962963856</c:v>
                </c:pt>
                <c:pt idx="86">
                  <c:v>-58.087309629629175</c:v>
                </c:pt>
                <c:pt idx="87">
                  <c:v>-27.58539407407315</c:v>
                </c:pt>
                <c:pt idx="88">
                  <c:v>-283.95228000000043</c:v>
                </c:pt>
                <c:pt idx="89">
                  <c:v>-959.26768296296325</c:v>
                </c:pt>
                <c:pt idx="90">
                  <c:v>-1446.4627466666664</c:v>
                </c:pt>
                <c:pt idx="91">
                  <c:v>-1518.0548518518517</c:v>
                </c:pt>
                <c:pt idx="92">
                  <c:v>-1124.4981851851853</c:v>
                </c:pt>
                <c:pt idx="93">
                  <c:v>-679.85146518518513</c:v>
                </c:pt>
                <c:pt idx="94">
                  <c:v>-697.52299999999991</c:v>
                </c:pt>
                <c:pt idx="95">
                  <c:v>-875.02141629629625</c:v>
                </c:pt>
                <c:pt idx="96">
                  <c:v>-764.6654651851851</c:v>
                </c:pt>
                <c:pt idx="97">
                  <c:v>-461.80291999999992</c:v>
                </c:pt>
                <c:pt idx="98">
                  <c:v>-462.04230962962964</c:v>
                </c:pt>
                <c:pt idx="99">
                  <c:v>-238.57388888888892</c:v>
                </c:pt>
                <c:pt idx="100">
                  <c:v>112.815</c:v>
                </c:pt>
                <c:pt idx="101">
                  <c:v>112.815</c:v>
                </c:pt>
                <c:pt idx="102">
                  <c:v>112.815</c:v>
                </c:pt>
                <c:pt idx="103">
                  <c:v>112.815</c:v>
                </c:pt>
                <c:pt idx="104">
                  <c:v>112.815</c:v>
                </c:pt>
                <c:pt idx="105">
                  <c:v>112.815</c:v>
                </c:pt>
                <c:pt idx="106">
                  <c:v>112.815</c:v>
                </c:pt>
                <c:pt idx="107">
                  <c:v>112.815</c:v>
                </c:pt>
                <c:pt idx="108">
                  <c:v>112.815</c:v>
                </c:pt>
                <c:pt idx="109">
                  <c:v>112.815</c:v>
                </c:pt>
                <c:pt idx="110">
                  <c:v>112.815</c:v>
                </c:pt>
                <c:pt idx="111">
                  <c:v>112.815</c:v>
                </c:pt>
                <c:pt idx="112">
                  <c:v>112.815</c:v>
                </c:pt>
                <c:pt idx="113">
                  <c:v>112.815</c:v>
                </c:pt>
                <c:pt idx="114">
                  <c:v>112.815</c:v>
                </c:pt>
                <c:pt idx="115">
                  <c:v>112.815</c:v>
                </c:pt>
                <c:pt idx="116">
                  <c:v>112.815</c:v>
                </c:pt>
                <c:pt idx="117">
                  <c:v>112.815</c:v>
                </c:pt>
                <c:pt idx="118">
                  <c:v>112.815</c:v>
                </c:pt>
                <c:pt idx="119">
                  <c:v>112.815</c:v>
                </c:pt>
                <c:pt idx="120">
                  <c:v>112.815</c:v>
                </c:pt>
                <c:pt idx="121">
                  <c:v>112.815</c:v>
                </c:pt>
                <c:pt idx="122">
                  <c:v>112.815</c:v>
                </c:pt>
                <c:pt idx="123">
                  <c:v>112.815</c:v>
                </c:pt>
                <c:pt idx="124">
                  <c:v>112.815</c:v>
                </c:pt>
                <c:pt idx="125">
                  <c:v>112.815</c:v>
                </c:pt>
                <c:pt idx="126">
                  <c:v>112.815</c:v>
                </c:pt>
                <c:pt idx="127">
                  <c:v>112.815</c:v>
                </c:pt>
                <c:pt idx="128">
                  <c:v>112.815</c:v>
                </c:pt>
                <c:pt idx="129">
                  <c:v>112.815</c:v>
                </c:pt>
                <c:pt idx="130">
                  <c:v>112.815</c:v>
                </c:pt>
                <c:pt idx="131">
                  <c:v>112.815</c:v>
                </c:pt>
                <c:pt idx="132">
                  <c:v>112.815</c:v>
                </c:pt>
                <c:pt idx="133">
                  <c:v>112.815</c:v>
                </c:pt>
                <c:pt idx="134">
                  <c:v>112.815</c:v>
                </c:pt>
                <c:pt idx="135">
                  <c:v>112.815</c:v>
                </c:pt>
                <c:pt idx="136">
                  <c:v>112.815</c:v>
                </c:pt>
                <c:pt idx="137">
                  <c:v>144.75944444444445</c:v>
                </c:pt>
                <c:pt idx="138">
                  <c:v>416.28840148148146</c:v>
                </c:pt>
                <c:pt idx="139">
                  <c:v>1055.282539259259</c:v>
                </c:pt>
                <c:pt idx="140">
                  <c:v>1679.1897837037036</c:v>
                </c:pt>
                <c:pt idx="141">
                  <c:v>1761.9896088888888</c:v>
                </c:pt>
                <c:pt idx="142">
                  <c:v>1270.744339259259</c:v>
                </c:pt>
                <c:pt idx="143">
                  <c:v>682.37385777777763</c:v>
                </c:pt>
                <c:pt idx="144">
                  <c:v>427.96218370370406</c:v>
                </c:pt>
                <c:pt idx="145">
                  <c:v>588.764312592593</c:v>
                </c:pt>
                <c:pt idx="146">
                  <c:v>862.86287555555532</c:v>
                </c:pt>
                <c:pt idx="147">
                  <c:v>914.47416148148136</c:v>
                </c:pt>
                <c:pt idx="148">
                  <c:v>742.38029037037052</c:v>
                </c:pt>
                <c:pt idx="149">
                  <c:v>473.3687570370372</c:v>
                </c:pt>
                <c:pt idx="150">
                  <c:v>170.94017925925917</c:v>
                </c:pt>
                <c:pt idx="151">
                  <c:v>-276.98016444444465</c:v>
                </c:pt>
                <c:pt idx="152">
                  <c:v>-951.48453185185133</c:v>
                </c:pt>
                <c:pt idx="153">
                  <c:v>-1453.3770385185182</c:v>
                </c:pt>
                <c:pt idx="154">
                  <c:v>-1363.7781540740741</c:v>
                </c:pt>
                <c:pt idx="155">
                  <c:v>-728.49779851851849</c:v>
                </c:pt>
                <c:pt idx="156">
                  <c:v>5.2547777777776172</c:v>
                </c:pt>
                <c:pt idx="157">
                  <c:v>452.91214666666662</c:v>
                </c:pt>
                <c:pt idx="158">
                  <c:v>853.39843555555558</c:v>
                </c:pt>
                <c:pt idx="159">
                  <c:v>1079.8701348148149</c:v>
                </c:pt>
                <c:pt idx="160">
                  <c:v>1115.0035911111111</c:v>
                </c:pt>
                <c:pt idx="161">
                  <c:v>991.45787999999982</c:v>
                </c:pt>
                <c:pt idx="162">
                  <c:v>802.81866666666713</c:v>
                </c:pt>
                <c:pt idx="163">
                  <c:v>774.16170222222229</c:v>
                </c:pt>
                <c:pt idx="164">
                  <c:v>697.49903703703694</c:v>
                </c:pt>
                <c:pt idx="165">
                  <c:v>556.60756148148175</c:v>
                </c:pt>
                <c:pt idx="166">
                  <c:v>478.6096800000002</c:v>
                </c:pt>
                <c:pt idx="167">
                  <c:v>640.44955703703727</c:v>
                </c:pt>
                <c:pt idx="168">
                  <c:v>788.23262370370378</c:v>
                </c:pt>
                <c:pt idx="169">
                  <c:v>600.83487555555507</c:v>
                </c:pt>
                <c:pt idx="170">
                  <c:v>187.33070370370302</c:v>
                </c:pt>
                <c:pt idx="171">
                  <c:v>-309.1419274074072</c:v>
                </c:pt>
                <c:pt idx="172">
                  <c:v>-873.08574222222194</c:v>
                </c:pt>
                <c:pt idx="173">
                  <c:v>-1136.6310740740741</c:v>
                </c:pt>
                <c:pt idx="174">
                  <c:v>-775.95017185185168</c:v>
                </c:pt>
                <c:pt idx="175">
                  <c:v>-187.75864296296297</c:v>
                </c:pt>
                <c:pt idx="176">
                  <c:v>227.22196148148112</c:v>
                </c:pt>
                <c:pt idx="177">
                  <c:v>563.84147259259237</c:v>
                </c:pt>
                <c:pt idx="178">
                  <c:v>662.68280148148165</c:v>
                </c:pt>
                <c:pt idx="179">
                  <c:v>425.45209037037046</c:v>
                </c:pt>
                <c:pt idx="180">
                  <c:v>186.56216148148158</c:v>
                </c:pt>
                <c:pt idx="181">
                  <c:v>74.582370370370029</c:v>
                </c:pt>
                <c:pt idx="182">
                  <c:v>-53.714576296296201</c:v>
                </c:pt>
                <c:pt idx="183">
                  <c:v>-358.71246518518484</c:v>
                </c:pt>
                <c:pt idx="184">
                  <c:v>-617.79636444444429</c:v>
                </c:pt>
                <c:pt idx="185">
                  <c:v>-685.34832740740751</c:v>
                </c:pt>
                <c:pt idx="186">
                  <c:v>-624.87811111111137</c:v>
                </c:pt>
                <c:pt idx="187">
                  <c:v>-499.57058666666643</c:v>
                </c:pt>
                <c:pt idx="188">
                  <c:v>-389.67543111111098</c:v>
                </c:pt>
                <c:pt idx="189">
                  <c:v>-295.19588740740761</c:v>
                </c:pt>
                <c:pt idx="190">
                  <c:v>-200.43096296296298</c:v>
                </c:pt>
                <c:pt idx="191">
                  <c:v>-137.20717629629624</c:v>
                </c:pt>
                <c:pt idx="192">
                  <c:v>-73.94565333333324</c:v>
                </c:pt>
                <c:pt idx="193">
                  <c:v>5.6159259259257661</c:v>
                </c:pt>
                <c:pt idx="194">
                  <c:v>37.341912592592585</c:v>
                </c:pt>
                <c:pt idx="195">
                  <c:v>85.115888888889003</c:v>
                </c:pt>
                <c:pt idx="196">
                  <c:v>117.06033333333333</c:v>
                </c:pt>
                <c:pt idx="197">
                  <c:v>117.06033333333333</c:v>
                </c:pt>
                <c:pt idx="198">
                  <c:v>196.92144444444443</c:v>
                </c:pt>
                <c:pt idx="199">
                  <c:v>277.14370370370369</c:v>
                </c:pt>
                <c:pt idx="200">
                  <c:v>357.38070370370366</c:v>
                </c:pt>
                <c:pt idx="201">
                  <c:v>438.03781481481485</c:v>
                </c:pt>
                <c:pt idx="202">
                  <c:v>518.75388888888881</c:v>
                </c:pt>
                <c:pt idx="203">
                  <c:v>759.73022222222232</c:v>
                </c:pt>
                <c:pt idx="204">
                  <c:v>874.15225925925927</c:v>
                </c:pt>
                <c:pt idx="205">
                  <c:v>892.73182370370387</c:v>
                </c:pt>
                <c:pt idx="206">
                  <c:v>1039.9311570370369</c:v>
                </c:pt>
                <c:pt idx="207">
                  <c:v>1060.5369837037038</c:v>
                </c:pt>
                <c:pt idx="208">
                  <c:v>953.22882814814841</c:v>
                </c:pt>
                <c:pt idx="209">
                  <c:v>1037.4484814814816</c:v>
                </c:pt>
                <c:pt idx="210">
                  <c:v>1027.8159570370372</c:v>
                </c:pt>
                <c:pt idx="211">
                  <c:v>793.16222222222234</c:v>
                </c:pt>
                <c:pt idx="212">
                  <c:v>637.28409037037022</c:v>
                </c:pt>
                <c:pt idx="213">
                  <c:v>544.50533333333317</c:v>
                </c:pt>
                <c:pt idx="214">
                  <c:v>579.11225037037059</c:v>
                </c:pt>
                <c:pt idx="215">
                  <c:v>710.63565037037006</c:v>
                </c:pt>
                <c:pt idx="216">
                  <c:v>811.40388888888901</c:v>
                </c:pt>
                <c:pt idx="217">
                  <c:v>817.10590222222231</c:v>
                </c:pt>
                <c:pt idx="218">
                  <c:v>742.62781481481466</c:v>
                </c:pt>
                <c:pt idx="219">
                  <c:v>635.52042814814774</c:v>
                </c:pt>
                <c:pt idx="220">
                  <c:v>527.33755703703719</c:v>
                </c:pt>
                <c:pt idx="221">
                  <c:v>402.33251259259328</c:v>
                </c:pt>
                <c:pt idx="222">
                  <c:v>323.71905777777732</c:v>
                </c:pt>
                <c:pt idx="223">
                  <c:v>309.00392592592522</c:v>
                </c:pt>
                <c:pt idx="224">
                  <c:v>309.95293481481525</c:v>
                </c:pt>
                <c:pt idx="225">
                  <c:v>359.14320148148147</c:v>
                </c:pt>
                <c:pt idx="226">
                  <c:v>377.04351259259164</c:v>
                </c:pt>
                <c:pt idx="227">
                  <c:v>362.69424592592594</c:v>
                </c:pt>
                <c:pt idx="228">
                  <c:v>348.35972000000083</c:v>
                </c:pt>
                <c:pt idx="229">
                  <c:v>317.73604592592636</c:v>
                </c:pt>
                <c:pt idx="230">
                  <c:v>254.84392592592548</c:v>
                </c:pt>
                <c:pt idx="231">
                  <c:v>159.01059259259307</c:v>
                </c:pt>
                <c:pt idx="232">
                  <c:v>-49.625065185185392</c:v>
                </c:pt>
                <c:pt idx="233">
                  <c:v>-325.41085333333405</c:v>
                </c:pt>
                <c:pt idx="234">
                  <c:v>-427.60039407407385</c:v>
                </c:pt>
                <c:pt idx="235">
                  <c:v>-305.64255555555576</c:v>
                </c:pt>
                <c:pt idx="236">
                  <c:v>-101.56974666666622</c:v>
                </c:pt>
                <c:pt idx="237">
                  <c:v>-39.432057777777544</c:v>
                </c:pt>
                <c:pt idx="238">
                  <c:v>-185.48397185185252</c:v>
                </c:pt>
                <c:pt idx="239">
                  <c:v>-477.19834962962977</c:v>
                </c:pt>
                <c:pt idx="240">
                  <c:v>-691.82788740740716</c:v>
                </c:pt>
                <c:pt idx="241">
                  <c:v>-603.07718518518482</c:v>
                </c:pt>
                <c:pt idx="242">
                  <c:v>-559.93651851851848</c:v>
                </c:pt>
                <c:pt idx="243">
                  <c:v>-629.46374074074049</c:v>
                </c:pt>
                <c:pt idx="244">
                  <c:v>-602.58539407407443</c:v>
                </c:pt>
                <c:pt idx="245">
                  <c:v>-750.87170962962966</c:v>
                </c:pt>
                <c:pt idx="246">
                  <c:v>-1012.3910740740733</c:v>
                </c:pt>
                <c:pt idx="247">
                  <c:v>-954.72248296296311</c:v>
                </c:pt>
                <c:pt idx="248">
                  <c:v>-543.48868000000027</c:v>
                </c:pt>
                <c:pt idx="249">
                  <c:v>-161.80719407407418</c:v>
                </c:pt>
                <c:pt idx="250">
                  <c:v>-98.527097777777556</c:v>
                </c:pt>
                <c:pt idx="251">
                  <c:v>-195.41911111111114</c:v>
                </c:pt>
                <c:pt idx="252">
                  <c:v>-148.7315274074073</c:v>
                </c:pt>
                <c:pt idx="253">
                  <c:v>26.322579259259605</c:v>
                </c:pt>
                <c:pt idx="254">
                  <c:v>58.267023703703366</c:v>
                </c:pt>
                <c:pt idx="255">
                  <c:v>-213.67585333333352</c:v>
                </c:pt>
                <c:pt idx="256">
                  <c:v>-343.11255407407384</c:v>
                </c:pt>
                <c:pt idx="257">
                  <c:v>71.096814814814991</c:v>
                </c:pt>
                <c:pt idx="258">
                  <c:v>662.86238370370336</c:v>
                </c:pt>
                <c:pt idx="259">
                  <c:v>952.81671703703717</c:v>
                </c:pt>
                <c:pt idx="260">
                  <c:v>971.85353925925938</c:v>
                </c:pt>
                <c:pt idx="261">
                  <c:v>943.26644592592572</c:v>
                </c:pt>
                <c:pt idx="262">
                  <c:v>1010.7594459259259</c:v>
                </c:pt>
                <c:pt idx="263">
                  <c:v>1223.209712592593</c:v>
                </c:pt>
                <c:pt idx="264">
                  <c:v>1325.8992592592597</c:v>
                </c:pt>
                <c:pt idx="265">
                  <c:v>1189.430005925926</c:v>
                </c:pt>
                <c:pt idx="266">
                  <c:v>908.35077777777701</c:v>
                </c:pt>
                <c:pt idx="267">
                  <c:v>784.80771999999968</c:v>
                </c:pt>
                <c:pt idx="268">
                  <c:v>742.07301333333362</c:v>
                </c:pt>
                <c:pt idx="269">
                  <c:v>650.10027999999988</c:v>
                </c:pt>
                <c:pt idx="270">
                  <c:v>430.48243555555575</c:v>
                </c:pt>
                <c:pt idx="271">
                  <c:v>127.28114814814862</c:v>
                </c:pt>
                <c:pt idx="272">
                  <c:v>62.312057777777333</c:v>
                </c:pt>
                <c:pt idx="273">
                  <c:v>-130.15856888888868</c:v>
                </c:pt>
                <c:pt idx="274">
                  <c:v>-549.63450962962952</c:v>
                </c:pt>
                <c:pt idx="275">
                  <c:v>-748.52561333333381</c:v>
                </c:pt>
                <c:pt idx="276">
                  <c:v>-866.83596296296264</c:v>
                </c:pt>
                <c:pt idx="277">
                  <c:v>-986.32557185185203</c:v>
                </c:pt>
                <c:pt idx="278">
                  <c:v>-1280.5635644444442</c:v>
                </c:pt>
                <c:pt idx="279">
                  <c:v>-1385.3757777777778</c:v>
                </c:pt>
                <c:pt idx="280">
                  <c:v>-720.21143851851855</c:v>
                </c:pt>
                <c:pt idx="281">
                  <c:v>364.427957037037</c:v>
                </c:pt>
                <c:pt idx="282">
                  <c:v>1150.4976059259261</c:v>
                </c:pt>
                <c:pt idx="283">
                  <c:v>1299.6471392592596</c:v>
                </c:pt>
                <c:pt idx="284">
                  <c:v>1337.6199570370372</c:v>
                </c:pt>
                <c:pt idx="285">
                  <c:v>1297.0963614814814</c:v>
                </c:pt>
                <c:pt idx="286">
                  <c:v>1208.2191837037039</c:v>
                </c:pt>
                <c:pt idx="287">
                  <c:v>1215.8174459259262</c:v>
                </c:pt>
                <c:pt idx="288">
                  <c:v>1224.057814814814</c:v>
                </c:pt>
                <c:pt idx="289">
                  <c:v>1009.3291792592596</c:v>
                </c:pt>
                <c:pt idx="290">
                  <c:v>583.48460888888883</c:v>
                </c:pt>
                <c:pt idx="291">
                  <c:v>185.93025333333333</c:v>
                </c:pt>
                <c:pt idx="292">
                  <c:v>-87.348724444443747</c:v>
                </c:pt>
                <c:pt idx="293">
                  <c:v>-122.44857185185276</c:v>
                </c:pt>
                <c:pt idx="294">
                  <c:v>-28.865265185185876</c:v>
                </c:pt>
                <c:pt idx="295">
                  <c:v>81.553186666667557</c:v>
                </c:pt>
                <c:pt idx="296">
                  <c:v>177.11086814814814</c:v>
                </c:pt>
                <c:pt idx="297">
                  <c:v>241.27540888888865</c:v>
                </c:pt>
                <c:pt idx="298">
                  <c:v>258.07812444444448</c:v>
                </c:pt>
                <c:pt idx="299">
                  <c:v>210.71806814814747</c:v>
                </c:pt>
                <c:pt idx="300">
                  <c:v>146.82917925925994</c:v>
                </c:pt>
                <c:pt idx="301">
                  <c:v>66.411457777778466</c:v>
                </c:pt>
                <c:pt idx="302">
                  <c:v>-30.803082962963629</c:v>
                </c:pt>
                <c:pt idx="303">
                  <c:v>-112.84346518518588</c:v>
                </c:pt>
                <c:pt idx="304">
                  <c:v>-227.32004296296296</c:v>
                </c:pt>
                <c:pt idx="305">
                  <c:v>-311.07713185185185</c:v>
                </c:pt>
                <c:pt idx="306">
                  <c:v>-234.97933185185184</c:v>
                </c:pt>
                <c:pt idx="307">
                  <c:v>-77.692279999999982</c:v>
                </c:pt>
                <c:pt idx="308">
                  <c:v>48.890023703704372</c:v>
                </c:pt>
                <c:pt idx="309">
                  <c:v>64.388183703704627</c:v>
                </c:pt>
                <c:pt idx="310">
                  <c:v>15.53046814814838</c:v>
                </c:pt>
                <c:pt idx="311">
                  <c:v>-33.549242962963405</c:v>
                </c:pt>
                <c:pt idx="312">
                  <c:v>-130.98607407407474</c:v>
                </c:pt>
                <c:pt idx="313">
                  <c:v>-245.25303851851851</c:v>
                </c:pt>
                <c:pt idx="314">
                  <c:v>-328.1436666666666</c:v>
                </c:pt>
                <c:pt idx="315">
                  <c:v>-331.46446074074072</c:v>
                </c:pt>
                <c:pt idx="316">
                  <c:v>-286.32966666666653</c:v>
                </c:pt>
                <c:pt idx="317">
                  <c:v>-336.72602074074069</c:v>
                </c:pt>
                <c:pt idx="318">
                  <c:v>-451.6238888888887</c:v>
                </c:pt>
                <c:pt idx="319">
                  <c:v>-486.98818518518493</c:v>
                </c:pt>
                <c:pt idx="320">
                  <c:v>-250.43525333333315</c:v>
                </c:pt>
                <c:pt idx="321">
                  <c:v>-59.530682962963411</c:v>
                </c:pt>
                <c:pt idx="322">
                  <c:v>19.288257777777332</c:v>
                </c:pt>
                <c:pt idx="323">
                  <c:v>35.260480000000342</c:v>
                </c:pt>
                <c:pt idx="324">
                  <c:v>-29.498702222222228</c:v>
                </c:pt>
                <c:pt idx="325">
                  <c:v>65.766228148147803</c:v>
                </c:pt>
                <c:pt idx="326">
                  <c:v>81.738450370370828</c:v>
                </c:pt>
                <c:pt idx="327">
                  <c:v>33.401672592592931</c:v>
                </c:pt>
                <c:pt idx="328">
                  <c:v>-366.31868740740759</c:v>
                </c:pt>
                <c:pt idx="329">
                  <c:v>-801.18429629629622</c:v>
                </c:pt>
                <c:pt idx="330">
                  <c:v>-453.15629629629655</c:v>
                </c:pt>
                <c:pt idx="331">
                  <c:v>-6.5425718518519638</c:v>
                </c:pt>
                <c:pt idx="332">
                  <c:v>-38.68513185185158</c:v>
                </c:pt>
                <c:pt idx="333">
                  <c:v>-55.426231111111065</c:v>
                </c:pt>
                <c:pt idx="334">
                  <c:v>-23.760386666666726</c:v>
                </c:pt>
                <c:pt idx="335">
                  <c:v>-56.24611111111107</c:v>
                </c:pt>
                <c:pt idx="336">
                  <c:v>7.2079259259260358</c:v>
                </c:pt>
                <c:pt idx="337">
                  <c:v>118.84366814814814</c:v>
                </c:pt>
                <c:pt idx="338">
                  <c:v>294.70792592592591</c:v>
                </c:pt>
                <c:pt idx="339">
                  <c:v>646.89016148148164</c:v>
                </c:pt>
                <c:pt idx="340">
                  <c:v>1032.5725792592593</c:v>
                </c:pt>
                <c:pt idx="341">
                  <c:v>1132.1904503703704</c:v>
                </c:pt>
                <c:pt idx="342">
                  <c:v>752.85480592592558</c:v>
                </c:pt>
                <c:pt idx="343">
                  <c:v>322.90759259259249</c:v>
                </c:pt>
                <c:pt idx="344">
                  <c:v>211.54691259259261</c:v>
                </c:pt>
                <c:pt idx="345">
                  <c:v>307.67977777777742</c:v>
                </c:pt>
                <c:pt idx="346">
                  <c:v>309.05685777777802</c:v>
                </c:pt>
                <c:pt idx="347">
                  <c:v>245.48047259259303</c:v>
                </c:pt>
                <c:pt idx="348">
                  <c:v>310.16093925925895</c:v>
                </c:pt>
                <c:pt idx="349">
                  <c:v>295.15806814814817</c:v>
                </c:pt>
                <c:pt idx="350">
                  <c:v>215.9549837037037</c:v>
                </c:pt>
                <c:pt idx="351">
                  <c:v>136.25985333333333</c:v>
                </c:pt>
                <c:pt idx="352">
                  <c:v>104.14942814814826</c:v>
                </c:pt>
                <c:pt idx="353">
                  <c:v>103.98403703703659</c:v>
                </c:pt>
                <c:pt idx="354">
                  <c:v>119.79145777777754</c:v>
                </c:pt>
                <c:pt idx="355">
                  <c:v>167.70812444444491</c:v>
                </c:pt>
                <c:pt idx="356">
                  <c:v>184.01053925925936</c:v>
                </c:pt>
                <c:pt idx="357">
                  <c:v>120.28763111111087</c:v>
                </c:pt>
                <c:pt idx="358">
                  <c:v>-71.710407407407516</c:v>
                </c:pt>
                <c:pt idx="359">
                  <c:v>-345.01857185185179</c:v>
                </c:pt>
                <c:pt idx="360">
                  <c:v>-459.73129629629614</c:v>
                </c:pt>
                <c:pt idx="361">
                  <c:v>-366.45577629629651</c:v>
                </c:pt>
                <c:pt idx="362">
                  <c:v>-208.46205333333296</c:v>
                </c:pt>
                <c:pt idx="363">
                  <c:v>-65.726216296296201</c:v>
                </c:pt>
                <c:pt idx="364">
                  <c:v>61.55863111111077</c:v>
                </c:pt>
                <c:pt idx="365">
                  <c:v>141.41974222222245</c:v>
                </c:pt>
                <c:pt idx="366">
                  <c:v>205.43097925925926</c:v>
                </c:pt>
                <c:pt idx="367">
                  <c:v>333.70404592592598</c:v>
                </c:pt>
                <c:pt idx="368">
                  <c:v>494.57516148148159</c:v>
                </c:pt>
                <c:pt idx="369">
                  <c:v>480.48503703703693</c:v>
                </c:pt>
                <c:pt idx="370">
                  <c:v>289.94574222222224</c:v>
                </c:pt>
                <c:pt idx="371">
                  <c:v>50.650148148148141</c:v>
                </c:pt>
                <c:pt idx="372">
                  <c:v>-381.5966207407406</c:v>
                </c:pt>
                <c:pt idx="373">
                  <c:v>-848.1151022222225</c:v>
                </c:pt>
                <c:pt idx="374">
                  <c:v>-980.03208000000006</c:v>
                </c:pt>
                <c:pt idx="375">
                  <c:v>-807.4606088888886</c:v>
                </c:pt>
                <c:pt idx="376">
                  <c:v>-553.84346074074085</c:v>
                </c:pt>
                <c:pt idx="377">
                  <c:v>-363.2844133333333</c:v>
                </c:pt>
                <c:pt idx="378">
                  <c:v>-236.23866074074064</c:v>
                </c:pt>
                <c:pt idx="379">
                  <c:v>-156.82596296296302</c:v>
                </c:pt>
                <c:pt idx="380">
                  <c:v>-189.12890222222228</c:v>
                </c:pt>
                <c:pt idx="381">
                  <c:v>-253.44910518518518</c:v>
                </c:pt>
                <c:pt idx="382">
                  <c:v>-269.81048296296291</c:v>
                </c:pt>
                <c:pt idx="383">
                  <c:v>-302.05917629629636</c:v>
                </c:pt>
                <c:pt idx="384">
                  <c:v>-334.25126518518522</c:v>
                </c:pt>
                <c:pt idx="385">
                  <c:v>-254.5222311111111</c:v>
                </c:pt>
                <c:pt idx="386">
                  <c:v>-30.935000000000002</c:v>
                </c:pt>
                <c:pt idx="387">
                  <c:v>112.815</c:v>
                </c:pt>
                <c:pt idx="388">
                  <c:v>112.815</c:v>
                </c:pt>
                <c:pt idx="389">
                  <c:v>112.815</c:v>
                </c:pt>
                <c:pt idx="390">
                  <c:v>112.815</c:v>
                </c:pt>
                <c:pt idx="391">
                  <c:v>192.67611111111111</c:v>
                </c:pt>
                <c:pt idx="392">
                  <c:v>448.23903703703706</c:v>
                </c:pt>
                <c:pt idx="393">
                  <c:v>799.75056888888878</c:v>
                </c:pt>
                <c:pt idx="394">
                  <c:v>1103.7720311111111</c:v>
                </c:pt>
                <c:pt idx="395">
                  <c:v>1312.7626459259261</c:v>
                </c:pt>
                <c:pt idx="396">
                  <c:v>1442.969697777778</c:v>
                </c:pt>
                <c:pt idx="397">
                  <c:v>1494.5500281481479</c:v>
                </c:pt>
                <c:pt idx="398">
                  <c:v>1339.5816948148145</c:v>
                </c:pt>
                <c:pt idx="399">
                  <c:v>880.77497925925968</c:v>
                </c:pt>
                <c:pt idx="400">
                  <c:v>355.74709481481511</c:v>
                </c:pt>
                <c:pt idx="401">
                  <c:v>20.330428148147707</c:v>
                </c:pt>
                <c:pt idx="402">
                  <c:v>-236.26729777777786</c:v>
                </c:pt>
                <c:pt idx="403">
                  <c:v>-398.26313185185143</c:v>
                </c:pt>
                <c:pt idx="404">
                  <c:v>-368.56900888888907</c:v>
                </c:pt>
                <c:pt idx="405">
                  <c:v>-338.34982074074111</c:v>
                </c:pt>
                <c:pt idx="406">
                  <c:v>-387.98673185185174</c:v>
                </c:pt>
                <c:pt idx="407">
                  <c:v>-421.72040740740715</c:v>
                </c:pt>
                <c:pt idx="408">
                  <c:v>-327.50590222222229</c:v>
                </c:pt>
                <c:pt idx="409">
                  <c:v>-104.85146518518522</c:v>
                </c:pt>
                <c:pt idx="410">
                  <c:v>86.56667259259271</c:v>
                </c:pt>
                <c:pt idx="411">
                  <c:v>166.51003703703685</c:v>
                </c:pt>
                <c:pt idx="412">
                  <c:v>198.62075703703704</c:v>
                </c:pt>
                <c:pt idx="413">
                  <c:v>230.81903703703719</c:v>
                </c:pt>
                <c:pt idx="414">
                  <c:v>342.97129481481483</c:v>
                </c:pt>
                <c:pt idx="415">
                  <c:v>519.57376888888859</c:v>
                </c:pt>
                <c:pt idx="416">
                  <c:v>568.96303555555528</c:v>
                </c:pt>
                <c:pt idx="417">
                  <c:v>394.65215703703745</c:v>
                </c:pt>
                <c:pt idx="418">
                  <c:v>139.54236148148172</c:v>
                </c:pt>
                <c:pt idx="419">
                  <c:v>-116.34839851851851</c:v>
                </c:pt>
                <c:pt idx="420">
                  <c:v>-229.4417051851851</c:v>
                </c:pt>
                <c:pt idx="421">
                  <c:v>-102.67219407407438</c:v>
                </c:pt>
                <c:pt idx="422">
                  <c:v>88.607675555555105</c:v>
                </c:pt>
                <c:pt idx="423">
                  <c:v>280.46656148148151</c:v>
                </c:pt>
                <c:pt idx="424">
                  <c:v>552.78680148148203</c:v>
                </c:pt>
                <c:pt idx="425">
                  <c:v>986.07013925925958</c:v>
                </c:pt>
                <c:pt idx="426">
                  <c:v>1453.5674059259256</c:v>
                </c:pt>
                <c:pt idx="427">
                  <c:v>1572.4485170370372</c:v>
                </c:pt>
                <c:pt idx="428">
                  <c:v>1100.5873614814814</c:v>
                </c:pt>
                <c:pt idx="429">
                  <c:v>449.17558370370347</c:v>
                </c:pt>
                <c:pt idx="430">
                  <c:v>50.067259259259039</c:v>
                </c:pt>
                <c:pt idx="431">
                  <c:v>-111.02319851851874</c:v>
                </c:pt>
                <c:pt idx="432">
                  <c:v>-96.767682962962411</c:v>
                </c:pt>
                <c:pt idx="433">
                  <c:v>13.919934814815281</c:v>
                </c:pt>
                <c:pt idx="434">
                  <c:v>29.524228148148264</c:v>
                </c:pt>
                <c:pt idx="435">
                  <c:v>-163.05194222222258</c:v>
                </c:pt>
                <c:pt idx="436">
                  <c:v>-484.96457629629663</c:v>
                </c:pt>
                <c:pt idx="437">
                  <c:v>-856.44572444444418</c:v>
                </c:pt>
                <c:pt idx="438">
                  <c:v>-1229.2281851851851</c:v>
                </c:pt>
                <c:pt idx="439">
                  <c:v>-1490.6139985185184</c:v>
                </c:pt>
                <c:pt idx="440">
                  <c:v>-1559.36232</c:v>
                </c:pt>
                <c:pt idx="441">
                  <c:v>-1338.9092651851854</c:v>
                </c:pt>
                <c:pt idx="442">
                  <c:v>-908.98150962962973</c:v>
                </c:pt>
                <c:pt idx="443">
                  <c:v>-462.13517629629621</c:v>
                </c:pt>
                <c:pt idx="444">
                  <c:v>-94.822709629629628</c:v>
                </c:pt>
                <c:pt idx="445">
                  <c:v>80.870555555555555</c:v>
                </c:pt>
                <c:pt idx="446">
                  <c:v>112.815</c:v>
                </c:pt>
                <c:pt idx="447">
                  <c:v>112.815</c:v>
                </c:pt>
                <c:pt idx="448">
                  <c:v>112.815</c:v>
                </c:pt>
                <c:pt idx="449">
                  <c:v>112.815</c:v>
                </c:pt>
                <c:pt idx="450">
                  <c:v>112.815</c:v>
                </c:pt>
                <c:pt idx="451">
                  <c:v>112.815</c:v>
                </c:pt>
                <c:pt idx="452">
                  <c:v>112.815</c:v>
                </c:pt>
                <c:pt idx="453">
                  <c:v>112.815</c:v>
                </c:pt>
                <c:pt idx="454">
                  <c:v>112.815</c:v>
                </c:pt>
                <c:pt idx="455">
                  <c:v>112.815</c:v>
                </c:pt>
                <c:pt idx="456">
                  <c:v>112.815</c:v>
                </c:pt>
                <c:pt idx="457">
                  <c:v>112.815</c:v>
                </c:pt>
                <c:pt idx="458">
                  <c:v>112.815</c:v>
                </c:pt>
                <c:pt idx="459">
                  <c:v>112.815</c:v>
                </c:pt>
                <c:pt idx="460">
                  <c:v>112.815</c:v>
                </c:pt>
                <c:pt idx="461">
                  <c:v>112.815</c:v>
                </c:pt>
                <c:pt idx="462">
                  <c:v>112.815</c:v>
                </c:pt>
                <c:pt idx="463">
                  <c:v>112.815</c:v>
                </c:pt>
                <c:pt idx="464">
                  <c:v>112.815</c:v>
                </c:pt>
                <c:pt idx="465">
                  <c:v>112.815</c:v>
                </c:pt>
                <c:pt idx="466">
                  <c:v>112.815</c:v>
                </c:pt>
                <c:pt idx="467">
                  <c:v>112.815</c:v>
                </c:pt>
                <c:pt idx="468">
                  <c:v>112.815</c:v>
                </c:pt>
                <c:pt idx="469">
                  <c:v>112.815</c:v>
                </c:pt>
                <c:pt idx="470">
                  <c:v>112.815</c:v>
                </c:pt>
                <c:pt idx="471">
                  <c:v>112.815</c:v>
                </c:pt>
                <c:pt idx="472">
                  <c:v>112.815</c:v>
                </c:pt>
                <c:pt idx="473">
                  <c:v>112.815</c:v>
                </c:pt>
                <c:pt idx="474">
                  <c:v>112.815</c:v>
                </c:pt>
                <c:pt idx="475">
                  <c:v>112.815</c:v>
                </c:pt>
                <c:pt idx="476">
                  <c:v>112.815</c:v>
                </c:pt>
                <c:pt idx="477">
                  <c:v>112.815</c:v>
                </c:pt>
                <c:pt idx="478">
                  <c:v>112.815</c:v>
                </c:pt>
                <c:pt idx="479">
                  <c:v>112.815</c:v>
                </c:pt>
                <c:pt idx="480">
                  <c:v>112.815</c:v>
                </c:pt>
                <c:pt idx="481">
                  <c:v>112.815</c:v>
                </c:pt>
                <c:pt idx="482">
                  <c:v>112.815</c:v>
                </c:pt>
                <c:pt idx="483">
                  <c:v>112.815</c:v>
                </c:pt>
                <c:pt idx="484">
                  <c:v>112.815</c:v>
                </c:pt>
                <c:pt idx="485">
                  <c:v>112.815</c:v>
                </c:pt>
                <c:pt idx="486">
                  <c:v>112.815</c:v>
                </c:pt>
                <c:pt idx="487">
                  <c:v>112.815</c:v>
                </c:pt>
                <c:pt idx="488">
                  <c:v>112.815</c:v>
                </c:pt>
                <c:pt idx="489">
                  <c:v>112.815</c:v>
                </c:pt>
                <c:pt idx="490">
                  <c:v>112.815</c:v>
                </c:pt>
                <c:pt idx="491">
                  <c:v>112.815</c:v>
                </c:pt>
                <c:pt idx="492">
                  <c:v>112.815</c:v>
                </c:pt>
                <c:pt idx="493">
                  <c:v>112.815</c:v>
                </c:pt>
                <c:pt idx="494">
                  <c:v>112.815</c:v>
                </c:pt>
                <c:pt idx="495">
                  <c:v>112.815</c:v>
                </c:pt>
                <c:pt idx="496">
                  <c:v>112.815</c:v>
                </c:pt>
                <c:pt idx="497">
                  <c:v>112.815</c:v>
                </c:pt>
                <c:pt idx="498">
                  <c:v>112.815</c:v>
                </c:pt>
                <c:pt idx="499">
                  <c:v>112.815</c:v>
                </c:pt>
                <c:pt idx="500">
                  <c:v>112.815</c:v>
                </c:pt>
                <c:pt idx="501">
                  <c:v>112.815</c:v>
                </c:pt>
                <c:pt idx="502">
                  <c:v>112.815</c:v>
                </c:pt>
                <c:pt idx="503">
                  <c:v>112.815</c:v>
                </c:pt>
                <c:pt idx="504">
                  <c:v>112.815</c:v>
                </c:pt>
                <c:pt idx="505">
                  <c:v>112.815</c:v>
                </c:pt>
                <c:pt idx="506">
                  <c:v>112.815</c:v>
                </c:pt>
                <c:pt idx="507">
                  <c:v>112.815</c:v>
                </c:pt>
                <c:pt idx="508">
                  <c:v>112.815</c:v>
                </c:pt>
                <c:pt idx="509">
                  <c:v>112.815</c:v>
                </c:pt>
                <c:pt idx="510">
                  <c:v>112.815</c:v>
                </c:pt>
                <c:pt idx="511">
                  <c:v>192.67611111111111</c:v>
                </c:pt>
                <c:pt idx="512">
                  <c:v>512.12792592592587</c:v>
                </c:pt>
                <c:pt idx="513">
                  <c:v>1087.3048148148148</c:v>
                </c:pt>
                <c:pt idx="514">
                  <c:v>1599.5158800000002</c:v>
                </c:pt>
                <c:pt idx="515">
                  <c:v>1746.0866681481482</c:v>
                </c:pt>
                <c:pt idx="516">
                  <c:v>1510.7191866666667</c:v>
                </c:pt>
                <c:pt idx="517">
                  <c:v>939.78792592592572</c:v>
                </c:pt>
                <c:pt idx="518">
                  <c:v>350.56572444444424</c:v>
                </c:pt>
                <c:pt idx="519">
                  <c:v>31.121280000000343</c:v>
                </c:pt>
                <c:pt idx="520">
                  <c:v>-129.36510222222191</c:v>
                </c:pt>
                <c:pt idx="521">
                  <c:v>-210.45264296296315</c:v>
                </c:pt>
                <c:pt idx="522">
                  <c:v>-275.62250222222224</c:v>
                </c:pt>
                <c:pt idx="523">
                  <c:v>-468.81630962962947</c:v>
                </c:pt>
                <c:pt idx="524">
                  <c:v>-822.46318518518513</c:v>
                </c:pt>
                <c:pt idx="525">
                  <c:v>-1144.8156829629629</c:v>
                </c:pt>
                <c:pt idx="526">
                  <c:v>-1147.2877051851851</c:v>
                </c:pt>
                <c:pt idx="527">
                  <c:v>-781.15774074074056</c:v>
                </c:pt>
                <c:pt idx="528">
                  <c:v>-366.2337407407407</c:v>
                </c:pt>
                <c:pt idx="529">
                  <c:v>-206.59996296296299</c:v>
                </c:pt>
                <c:pt idx="530">
                  <c:v>-46.907222222222231</c:v>
                </c:pt>
                <c:pt idx="531">
                  <c:v>112.815</c:v>
                </c:pt>
                <c:pt idx="532">
                  <c:v>144.75944444444445</c:v>
                </c:pt>
                <c:pt idx="533">
                  <c:v>304.48284592592591</c:v>
                </c:pt>
                <c:pt idx="534">
                  <c:v>592.02411999999993</c:v>
                </c:pt>
                <c:pt idx="535">
                  <c:v>752.00577925925938</c:v>
                </c:pt>
                <c:pt idx="536">
                  <c:v>912.22329037037014</c:v>
                </c:pt>
                <c:pt idx="537">
                  <c:v>1360.6306681481481</c:v>
                </c:pt>
                <c:pt idx="538">
                  <c:v>1810.852925925926</c:v>
                </c:pt>
                <c:pt idx="539">
                  <c:v>1736.4293792592593</c:v>
                </c:pt>
                <c:pt idx="540">
                  <c:v>1038.9632799999999</c:v>
                </c:pt>
                <c:pt idx="541">
                  <c:v>354.12237037037016</c:v>
                </c:pt>
                <c:pt idx="542">
                  <c:v>98.566814814814933</c:v>
                </c:pt>
                <c:pt idx="543">
                  <c:v>-13.526479999999772</c:v>
                </c:pt>
                <c:pt idx="544">
                  <c:v>-190.20943851851854</c:v>
                </c:pt>
                <c:pt idx="545">
                  <c:v>-431.5519318518518</c:v>
                </c:pt>
                <c:pt idx="546">
                  <c:v>-482.21863111111122</c:v>
                </c:pt>
                <c:pt idx="547">
                  <c:v>-340.28940740740779</c:v>
                </c:pt>
                <c:pt idx="548">
                  <c:v>-229.85208740740731</c:v>
                </c:pt>
                <c:pt idx="549">
                  <c:v>-166.85206518518501</c:v>
                </c:pt>
                <c:pt idx="550">
                  <c:v>-135.74872740740761</c:v>
                </c:pt>
                <c:pt idx="551">
                  <c:v>-56.508791111111073</c:v>
                </c:pt>
                <c:pt idx="552">
                  <c:v>-40.878554074074081</c:v>
                </c:pt>
                <c:pt idx="553">
                  <c:v>-41.373842962962968</c:v>
                </c:pt>
                <c:pt idx="554">
                  <c:v>22.196645925925971</c:v>
                </c:pt>
                <c:pt idx="555">
                  <c:v>85.929872592592417</c:v>
                </c:pt>
                <c:pt idx="556">
                  <c:v>149.81876148148166</c:v>
                </c:pt>
                <c:pt idx="557">
                  <c:v>229.83553481481496</c:v>
                </c:pt>
                <c:pt idx="558">
                  <c:v>310.09611999999993</c:v>
                </c:pt>
                <c:pt idx="559">
                  <c:v>550.26348148148134</c:v>
                </c:pt>
                <c:pt idx="560">
                  <c:v>520.14688888888884</c:v>
                </c:pt>
                <c:pt idx="561">
                  <c:v>201.19625925925925</c:v>
                </c:pt>
                <c:pt idx="562">
                  <c:v>121.33514814814815</c:v>
                </c:pt>
                <c:pt idx="563">
                  <c:v>-134.22040740740735</c:v>
                </c:pt>
                <c:pt idx="564">
                  <c:v>-982.27650518518533</c:v>
                </c:pt>
                <c:pt idx="565">
                  <c:v>-1577.2331496296297</c:v>
                </c:pt>
                <c:pt idx="566">
                  <c:v>-1499.7001911111111</c:v>
                </c:pt>
                <c:pt idx="567">
                  <c:v>-653.85166666666669</c:v>
                </c:pt>
                <c:pt idx="568">
                  <c:v>112.815</c:v>
                </c:pt>
                <c:pt idx="569">
                  <c:v>112.815</c:v>
                </c:pt>
                <c:pt idx="570">
                  <c:v>112.815</c:v>
                </c:pt>
                <c:pt idx="571">
                  <c:v>112.815</c:v>
                </c:pt>
                <c:pt idx="572">
                  <c:v>112.815</c:v>
                </c:pt>
                <c:pt idx="573">
                  <c:v>112.815</c:v>
                </c:pt>
                <c:pt idx="574">
                  <c:v>112.815</c:v>
                </c:pt>
                <c:pt idx="575">
                  <c:v>112.815</c:v>
                </c:pt>
                <c:pt idx="576">
                  <c:v>112.815</c:v>
                </c:pt>
                <c:pt idx="577">
                  <c:v>112.815</c:v>
                </c:pt>
                <c:pt idx="578">
                  <c:v>112.815</c:v>
                </c:pt>
                <c:pt idx="579">
                  <c:v>112.815</c:v>
                </c:pt>
                <c:pt idx="580">
                  <c:v>112.815</c:v>
                </c:pt>
                <c:pt idx="581">
                  <c:v>112.815</c:v>
                </c:pt>
                <c:pt idx="582">
                  <c:v>112.815</c:v>
                </c:pt>
                <c:pt idx="583">
                  <c:v>112.815</c:v>
                </c:pt>
                <c:pt idx="584">
                  <c:v>112.815</c:v>
                </c:pt>
                <c:pt idx="585">
                  <c:v>112.815</c:v>
                </c:pt>
                <c:pt idx="586">
                  <c:v>112.815</c:v>
                </c:pt>
                <c:pt idx="587">
                  <c:v>112.815</c:v>
                </c:pt>
                <c:pt idx="588">
                  <c:v>112.815</c:v>
                </c:pt>
                <c:pt idx="589">
                  <c:v>112.815</c:v>
                </c:pt>
                <c:pt idx="590">
                  <c:v>112.815</c:v>
                </c:pt>
                <c:pt idx="591">
                  <c:v>112.815</c:v>
                </c:pt>
                <c:pt idx="592">
                  <c:v>112.815</c:v>
                </c:pt>
                <c:pt idx="593">
                  <c:v>112.815</c:v>
                </c:pt>
                <c:pt idx="594">
                  <c:v>112.815</c:v>
                </c:pt>
                <c:pt idx="595">
                  <c:v>112.815</c:v>
                </c:pt>
                <c:pt idx="596">
                  <c:v>112.815</c:v>
                </c:pt>
                <c:pt idx="597">
                  <c:v>112.815</c:v>
                </c:pt>
                <c:pt idx="598">
                  <c:v>112.815</c:v>
                </c:pt>
                <c:pt idx="599">
                  <c:v>112.815</c:v>
                </c:pt>
                <c:pt idx="600">
                  <c:v>272.53722222222223</c:v>
                </c:pt>
                <c:pt idx="601">
                  <c:v>448.26114814814815</c:v>
                </c:pt>
                <c:pt idx="602">
                  <c:v>719.88945777777769</c:v>
                </c:pt>
                <c:pt idx="603">
                  <c:v>1231.5498088888887</c:v>
                </c:pt>
                <c:pt idx="604">
                  <c:v>1616.6452503703701</c:v>
                </c:pt>
                <c:pt idx="605">
                  <c:v>1827.7874237037038</c:v>
                </c:pt>
                <c:pt idx="606">
                  <c:v>1929.2340311111111</c:v>
                </c:pt>
                <c:pt idx="607">
                  <c:v>1841.0131111111109</c:v>
                </c:pt>
                <c:pt idx="608">
                  <c:v>1625.6568148148144</c:v>
                </c:pt>
                <c:pt idx="609">
                  <c:v>1474.2126977777775</c:v>
                </c:pt>
                <c:pt idx="610">
                  <c:v>1450.9476014814818</c:v>
                </c:pt>
                <c:pt idx="611">
                  <c:v>1380.9619022222225</c:v>
                </c:pt>
                <c:pt idx="612">
                  <c:v>1038.7874503703702</c:v>
                </c:pt>
                <c:pt idx="613">
                  <c:v>548.95316444444506</c:v>
                </c:pt>
                <c:pt idx="614">
                  <c:v>214.68037925925972</c:v>
                </c:pt>
                <c:pt idx="615">
                  <c:v>134.24614814814746</c:v>
                </c:pt>
                <c:pt idx="616">
                  <c:v>133.96047259259302</c:v>
                </c:pt>
                <c:pt idx="617">
                  <c:v>85.474223703703487</c:v>
                </c:pt>
                <c:pt idx="618">
                  <c:v>-11.491198518518971</c:v>
                </c:pt>
                <c:pt idx="619">
                  <c:v>-125.53262962962941</c:v>
                </c:pt>
                <c:pt idx="620">
                  <c:v>-160.48978666666684</c:v>
                </c:pt>
                <c:pt idx="621">
                  <c:v>-67.333371851851837</c:v>
                </c:pt>
                <c:pt idx="622">
                  <c:v>75.100279999999771</c:v>
                </c:pt>
                <c:pt idx="623">
                  <c:v>186.64433481481504</c:v>
                </c:pt>
                <c:pt idx="624">
                  <c:v>298.97348148148217</c:v>
                </c:pt>
                <c:pt idx="625">
                  <c:v>364.44729481481528</c:v>
                </c:pt>
                <c:pt idx="626">
                  <c:v>318.13677925925901</c:v>
                </c:pt>
                <c:pt idx="627">
                  <c:v>223.11448148148102</c:v>
                </c:pt>
                <c:pt idx="628">
                  <c:v>175.19781481481482</c:v>
                </c:pt>
                <c:pt idx="629">
                  <c:v>191.17003703703728</c:v>
                </c:pt>
                <c:pt idx="630">
                  <c:v>287.27489481481524</c:v>
                </c:pt>
                <c:pt idx="631">
                  <c:v>432.66642370370391</c:v>
                </c:pt>
                <c:pt idx="632">
                  <c:v>531.28280888888821</c:v>
                </c:pt>
                <c:pt idx="633">
                  <c:v>598.58919111111015</c:v>
                </c:pt>
                <c:pt idx="634">
                  <c:v>618.65580148148194</c:v>
                </c:pt>
                <c:pt idx="635">
                  <c:v>558.67232444444517</c:v>
                </c:pt>
                <c:pt idx="636">
                  <c:v>417.99429481481462</c:v>
                </c:pt>
                <c:pt idx="637">
                  <c:v>259.51737037037014</c:v>
                </c:pt>
                <c:pt idx="638">
                  <c:v>179.656259259259</c:v>
                </c:pt>
                <c:pt idx="639">
                  <c:v>147.39960592592638</c:v>
                </c:pt>
                <c:pt idx="640">
                  <c:v>146.7769570370375</c:v>
                </c:pt>
                <c:pt idx="641">
                  <c:v>258.27207259259239</c:v>
                </c:pt>
                <c:pt idx="642">
                  <c:v>467.4690577777771</c:v>
                </c:pt>
                <c:pt idx="643">
                  <c:v>535.1575200000002</c:v>
                </c:pt>
                <c:pt idx="644">
                  <c:v>394.31292000000047</c:v>
                </c:pt>
                <c:pt idx="645">
                  <c:v>315.43088888888821</c:v>
                </c:pt>
                <c:pt idx="646">
                  <c:v>332.71680592592543</c:v>
                </c:pt>
                <c:pt idx="647">
                  <c:v>334.03993481481547</c:v>
                </c:pt>
                <c:pt idx="648">
                  <c:v>303.42805333333354</c:v>
                </c:pt>
                <c:pt idx="649">
                  <c:v>224.23676148148058</c:v>
                </c:pt>
                <c:pt idx="650">
                  <c:v>64.179334814815036</c:v>
                </c:pt>
                <c:pt idx="651">
                  <c:v>-210.00885185185092</c:v>
                </c:pt>
                <c:pt idx="652">
                  <c:v>-423.49568740740716</c:v>
                </c:pt>
                <c:pt idx="653">
                  <c:v>-462.02128296296314</c:v>
                </c:pt>
                <c:pt idx="654">
                  <c:v>-595.82507555555526</c:v>
                </c:pt>
                <c:pt idx="655">
                  <c:v>-923.58830962962929</c:v>
                </c:pt>
                <c:pt idx="656">
                  <c:v>-1109.9432577777777</c:v>
                </c:pt>
                <c:pt idx="657">
                  <c:v>-912.02146518518566</c:v>
                </c:pt>
                <c:pt idx="658">
                  <c:v>-630.54718518518609</c:v>
                </c:pt>
                <c:pt idx="659">
                  <c:v>-730.97255407407397</c:v>
                </c:pt>
                <c:pt idx="660">
                  <c:v>-1184.5477407407404</c:v>
                </c:pt>
                <c:pt idx="661">
                  <c:v>-1512.3944074074075</c:v>
                </c:pt>
                <c:pt idx="662">
                  <c:v>-1567.6080355555553</c:v>
                </c:pt>
                <c:pt idx="663">
                  <c:v>-1094.0820607407406</c:v>
                </c:pt>
                <c:pt idx="664">
                  <c:v>-425.18123851851863</c:v>
                </c:pt>
                <c:pt idx="665">
                  <c:v>21.227000000000046</c:v>
                </c:pt>
                <c:pt idx="666">
                  <c:v>436.86592592592592</c:v>
                </c:pt>
                <c:pt idx="667">
                  <c:v>1156.787814814815</c:v>
                </c:pt>
                <c:pt idx="668">
                  <c:v>1592.9022592592592</c:v>
                </c:pt>
                <c:pt idx="669">
                  <c:v>1566.1831125925926</c:v>
                </c:pt>
                <c:pt idx="670">
                  <c:v>1541.4840370370373</c:v>
                </c:pt>
                <c:pt idx="671">
                  <c:v>1101.3373703703703</c:v>
                </c:pt>
                <c:pt idx="672">
                  <c:v>785.78448148148152</c:v>
                </c:pt>
                <c:pt idx="673">
                  <c:v>789.91188888888894</c:v>
                </c:pt>
                <c:pt idx="674">
                  <c:v>794.27514814814822</c:v>
                </c:pt>
                <c:pt idx="675">
                  <c:v>527.34648148148096</c:v>
                </c:pt>
                <c:pt idx="676">
                  <c:v>240.55669037037035</c:v>
                </c:pt>
                <c:pt idx="677">
                  <c:v>-46.466888888888427</c:v>
                </c:pt>
                <c:pt idx="678">
                  <c:v>-609.01033333333294</c:v>
                </c:pt>
                <c:pt idx="679">
                  <c:v>-999.6111466666664</c:v>
                </c:pt>
                <c:pt idx="680">
                  <c:v>-1230.9832577777779</c:v>
                </c:pt>
                <c:pt idx="681">
                  <c:v>-1303.033505185185</c:v>
                </c:pt>
                <c:pt idx="682">
                  <c:v>-830.19267999999988</c:v>
                </c:pt>
                <c:pt idx="683">
                  <c:v>-496.97621629629657</c:v>
                </c:pt>
                <c:pt idx="684">
                  <c:v>-228.04280888888937</c:v>
                </c:pt>
                <c:pt idx="685">
                  <c:v>506.67941333333368</c:v>
                </c:pt>
                <c:pt idx="686">
                  <c:v>924.80156444444447</c:v>
                </c:pt>
                <c:pt idx="687">
                  <c:v>864.37733925925909</c:v>
                </c:pt>
                <c:pt idx="688">
                  <c:v>851.34147259259259</c:v>
                </c:pt>
                <c:pt idx="689">
                  <c:v>839.37136148148181</c:v>
                </c:pt>
                <c:pt idx="690">
                  <c:v>539.18720888888879</c:v>
                </c:pt>
                <c:pt idx="691">
                  <c:v>268.74199111111119</c:v>
                </c:pt>
                <c:pt idx="692">
                  <c:v>285.07978370370404</c:v>
                </c:pt>
                <c:pt idx="693">
                  <c:v>398.18340888888912</c:v>
                </c:pt>
                <c:pt idx="694">
                  <c:v>367.95036444444474</c:v>
                </c:pt>
                <c:pt idx="695">
                  <c:v>97.394001481480814</c:v>
                </c:pt>
                <c:pt idx="696">
                  <c:v>-638.87540888888907</c:v>
                </c:pt>
                <c:pt idx="697">
                  <c:v>-917.7402429629625</c:v>
                </c:pt>
                <c:pt idx="698">
                  <c:v>-698.11650222222204</c:v>
                </c:pt>
                <c:pt idx="699">
                  <c:v>-510.34227555555555</c:v>
                </c:pt>
                <c:pt idx="700">
                  <c:v>-176.64644296296331</c:v>
                </c:pt>
                <c:pt idx="701">
                  <c:v>-1.7126207407408511</c:v>
                </c:pt>
                <c:pt idx="702">
                  <c:v>93.871888888889004</c:v>
                </c:pt>
                <c:pt idx="703">
                  <c:v>109.84411111111088</c:v>
                </c:pt>
                <c:pt idx="704">
                  <c:v>-50.00163851851876</c:v>
                </c:pt>
                <c:pt idx="705">
                  <c:v>-354.67670518518514</c:v>
                </c:pt>
                <c:pt idx="706">
                  <c:v>-644.40550518518501</c:v>
                </c:pt>
                <c:pt idx="707">
                  <c:v>-695.04626074074042</c:v>
                </c:pt>
                <c:pt idx="708">
                  <c:v>-377.49364296296289</c:v>
                </c:pt>
                <c:pt idx="709">
                  <c:v>180.94922222222198</c:v>
                </c:pt>
                <c:pt idx="710">
                  <c:v>932.53518666666685</c:v>
                </c:pt>
                <c:pt idx="711">
                  <c:v>1383.2412355555559</c:v>
                </c:pt>
                <c:pt idx="712">
                  <c:v>876.63489481481474</c:v>
                </c:pt>
                <c:pt idx="713">
                  <c:v>142.79800148148115</c:v>
                </c:pt>
                <c:pt idx="714">
                  <c:v>-401.01817629629647</c:v>
                </c:pt>
                <c:pt idx="715">
                  <c:v>-1043.0671851851848</c:v>
                </c:pt>
                <c:pt idx="716">
                  <c:v>-919.68332740740743</c:v>
                </c:pt>
                <c:pt idx="717">
                  <c:v>-186.41188888888897</c:v>
                </c:pt>
                <c:pt idx="718">
                  <c:v>276.78255555555558</c:v>
                </c:pt>
                <c:pt idx="719">
                  <c:v>756.68625925925937</c:v>
                </c:pt>
                <c:pt idx="720">
                  <c:v>998.83448148148148</c:v>
                </c:pt>
                <c:pt idx="721">
                  <c:v>857.62725925925952</c:v>
                </c:pt>
                <c:pt idx="722">
                  <c:v>764.21465037037046</c:v>
                </c:pt>
                <c:pt idx="723">
                  <c:v>670.79555555555521</c:v>
                </c:pt>
                <c:pt idx="724">
                  <c:v>784.65744444444465</c:v>
                </c:pt>
                <c:pt idx="725">
                  <c:v>1076.036028148148</c:v>
                </c:pt>
                <c:pt idx="726">
                  <c:v>1448.8939614814808</c:v>
                </c:pt>
                <c:pt idx="727">
                  <c:v>1410.3238088888888</c:v>
                </c:pt>
                <c:pt idx="728">
                  <c:v>1017.439320000001</c:v>
                </c:pt>
                <c:pt idx="729">
                  <c:v>767.40269777777849</c:v>
                </c:pt>
                <c:pt idx="730">
                  <c:v>435.36225037036968</c:v>
                </c:pt>
                <c:pt idx="731">
                  <c:v>228.46187259259236</c:v>
                </c:pt>
                <c:pt idx="732">
                  <c:v>212.73700000000071</c:v>
                </c:pt>
                <c:pt idx="733">
                  <c:v>229.20569037037015</c:v>
                </c:pt>
                <c:pt idx="734">
                  <c:v>245.67673925925925</c:v>
                </c:pt>
                <c:pt idx="735">
                  <c:v>278.37384592592639</c:v>
                </c:pt>
                <c:pt idx="736">
                  <c:v>327.30231703703703</c:v>
                </c:pt>
                <c:pt idx="737">
                  <c:v>312.86549037037014</c:v>
                </c:pt>
                <c:pt idx="738">
                  <c:v>233.78003703703681</c:v>
                </c:pt>
                <c:pt idx="739">
                  <c:v>377.78976888888837</c:v>
                </c:pt>
                <c:pt idx="740">
                  <c:v>540.67476444444401</c:v>
                </c:pt>
                <c:pt idx="741">
                  <c:v>479.75967259259352</c:v>
                </c:pt>
                <c:pt idx="742">
                  <c:v>322.24502370370345</c:v>
                </c:pt>
                <c:pt idx="743">
                  <c:v>210.71806814814747</c:v>
                </c:pt>
                <c:pt idx="744">
                  <c:v>195.0250355555558</c:v>
                </c:pt>
                <c:pt idx="745">
                  <c:v>195.0250355555558</c:v>
                </c:pt>
                <c:pt idx="746">
                  <c:v>259.1937037037037</c:v>
                </c:pt>
                <c:pt idx="747">
                  <c:v>356.1520503703706</c:v>
                </c:pt>
                <c:pt idx="748">
                  <c:v>422.03241333333335</c:v>
                </c:pt>
                <c:pt idx="749">
                  <c:v>376.42709481481415</c:v>
                </c:pt>
                <c:pt idx="750">
                  <c:v>249.81914222222198</c:v>
                </c:pt>
                <c:pt idx="751">
                  <c:v>169.95803111111201</c:v>
                </c:pt>
                <c:pt idx="752">
                  <c:v>105.77580148148148</c:v>
                </c:pt>
                <c:pt idx="753">
                  <c:v>-7.1972207407412014</c:v>
                </c:pt>
                <c:pt idx="754">
                  <c:v>-89.364962962962281</c:v>
                </c:pt>
                <c:pt idx="755">
                  <c:v>-171.77592740740789</c:v>
                </c:pt>
                <c:pt idx="756">
                  <c:v>-446.90250962962938</c:v>
                </c:pt>
                <c:pt idx="757">
                  <c:v>-948.94006518518495</c:v>
                </c:pt>
                <c:pt idx="758">
                  <c:v>-1374.9844800000001</c:v>
                </c:pt>
                <c:pt idx="759">
                  <c:v>-1498.0425274074069</c:v>
                </c:pt>
                <c:pt idx="760">
                  <c:v>-1523.5021851851852</c:v>
                </c:pt>
                <c:pt idx="761">
                  <c:v>-1563.6811022222223</c:v>
                </c:pt>
                <c:pt idx="762">
                  <c:v>-1378.5926385185182</c:v>
                </c:pt>
                <c:pt idx="763">
                  <c:v>-903.37855407407369</c:v>
                </c:pt>
                <c:pt idx="764">
                  <c:v>-122.52299999999998</c:v>
                </c:pt>
                <c:pt idx="765">
                  <c:v>756.53413481481493</c:v>
                </c:pt>
                <c:pt idx="766">
                  <c:v>1126.6122592592594</c:v>
                </c:pt>
                <c:pt idx="767">
                  <c:v>1145.7923614814813</c:v>
                </c:pt>
                <c:pt idx="768">
                  <c:v>1165.8020725925928</c:v>
                </c:pt>
                <c:pt idx="769">
                  <c:v>1361.9970948148152</c:v>
                </c:pt>
                <c:pt idx="770">
                  <c:v>1688.8310725925921</c:v>
                </c:pt>
                <c:pt idx="771">
                  <c:v>1714.8293570370367</c:v>
                </c:pt>
                <c:pt idx="772">
                  <c:v>1629.1942577777781</c:v>
                </c:pt>
                <c:pt idx="773">
                  <c:v>1385.0845925925928</c:v>
                </c:pt>
                <c:pt idx="774">
                  <c:v>1201.5548148148146</c:v>
                </c:pt>
                <c:pt idx="775">
                  <c:v>1243.3625837037041</c:v>
                </c:pt>
                <c:pt idx="776">
                  <c:v>1061.6016948148147</c:v>
                </c:pt>
                <c:pt idx="777">
                  <c:v>845.15104592592604</c:v>
                </c:pt>
                <c:pt idx="778">
                  <c:v>771.3607614814814</c:v>
                </c:pt>
                <c:pt idx="779">
                  <c:v>697.4086237037036</c:v>
                </c:pt>
                <c:pt idx="780">
                  <c:v>590.23667259259321</c:v>
                </c:pt>
                <c:pt idx="781">
                  <c:v>498.03545777777708</c:v>
                </c:pt>
                <c:pt idx="782">
                  <c:v>420.75191259259191</c:v>
                </c:pt>
                <c:pt idx="783">
                  <c:v>358.72183111111178</c:v>
                </c:pt>
                <c:pt idx="784">
                  <c:v>343.87196888888934</c:v>
                </c:pt>
                <c:pt idx="785">
                  <c:v>409.26559259259284</c:v>
                </c:pt>
                <c:pt idx="786">
                  <c:v>427.89380148148194</c:v>
                </c:pt>
                <c:pt idx="787">
                  <c:v>333.97529037036946</c:v>
                </c:pt>
                <c:pt idx="788">
                  <c:v>254.49891259259169</c:v>
                </c:pt>
                <c:pt idx="789">
                  <c:v>254.49891259259397</c:v>
                </c:pt>
                <c:pt idx="790">
                  <c:v>302.80090222222316</c:v>
                </c:pt>
                <c:pt idx="791">
                  <c:v>335.90485333333243</c:v>
                </c:pt>
                <c:pt idx="792">
                  <c:v>225.26411111110974</c:v>
                </c:pt>
                <c:pt idx="793">
                  <c:v>-159.62112740740741</c:v>
                </c:pt>
                <c:pt idx="794">
                  <c:v>-710.66940740740597</c:v>
                </c:pt>
                <c:pt idx="795">
                  <c:v>-1203.6381244444442</c:v>
                </c:pt>
                <c:pt idx="796">
                  <c:v>-1460.4070977777785</c:v>
                </c:pt>
                <c:pt idx="797">
                  <c:v>-1364.8361096296298</c:v>
                </c:pt>
                <c:pt idx="798">
                  <c:v>-945.80559407407395</c:v>
                </c:pt>
                <c:pt idx="799">
                  <c:v>-393.46185777777771</c:v>
                </c:pt>
                <c:pt idx="800">
                  <c:v>3.6228577777777744</c:v>
                </c:pt>
                <c:pt idx="801">
                  <c:v>274.90682370370416</c:v>
                </c:pt>
                <c:pt idx="802">
                  <c:v>708.12382814814896</c:v>
                </c:pt>
                <c:pt idx="803">
                  <c:v>1177.9716533333331</c:v>
                </c:pt>
                <c:pt idx="804">
                  <c:v>1252.0160281481476</c:v>
                </c:pt>
                <c:pt idx="805">
                  <c:v>877.50945037037093</c:v>
                </c:pt>
                <c:pt idx="806">
                  <c:v>450.24917925925945</c:v>
                </c:pt>
                <c:pt idx="807">
                  <c:v>163.68403703703657</c:v>
                </c:pt>
                <c:pt idx="808">
                  <c:v>-77.454444444444903</c:v>
                </c:pt>
                <c:pt idx="809">
                  <c:v>-256.82110222222178</c:v>
                </c:pt>
                <c:pt idx="810">
                  <c:v>-437.27975407407382</c:v>
                </c:pt>
                <c:pt idx="811">
                  <c:v>-779.28051999999991</c:v>
                </c:pt>
                <c:pt idx="812">
                  <c:v>-1060.7456207407399</c:v>
                </c:pt>
                <c:pt idx="813">
                  <c:v>-1150.4417540740744</c:v>
                </c:pt>
                <c:pt idx="814">
                  <c:v>-1223.6420740740741</c:v>
                </c:pt>
                <c:pt idx="815">
                  <c:v>-1328.1146607407406</c:v>
                </c:pt>
                <c:pt idx="816">
                  <c:v>-1336.2373985185188</c:v>
                </c:pt>
                <c:pt idx="817">
                  <c:v>-1198.7398311111112</c:v>
                </c:pt>
                <c:pt idx="818">
                  <c:v>-660.27188888888861</c:v>
                </c:pt>
                <c:pt idx="819">
                  <c:v>121.33514814814815</c:v>
                </c:pt>
                <c:pt idx="820">
                  <c:v>825.14477777777768</c:v>
                </c:pt>
                <c:pt idx="821">
                  <c:v>1212.4274503703707</c:v>
                </c:pt>
                <c:pt idx="822">
                  <c:v>1169.141734814815</c:v>
                </c:pt>
                <c:pt idx="823">
                  <c:v>1094.0970133333333</c:v>
                </c:pt>
                <c:pt idx="824">
                  <c:v>955.36564592592617</c:v>
                </c:pt>
                <c:pt idx="825">
                  <c:v>831.72588888888902</c:v>
                </c:pt>
                <c:pt idx="826">
                  <c:v>803.99759111111132</c:v>
                </c:pt>
                <c:pt idx="827">
                  <c:v>760.33805037036984</c:v>
                </c:pt>
                <c:pt idx="828">
                  <c:v>844.23222814814767</c:v>
                </c:pt>
                <c:pt idx="829">
                  <c:v>977.92841333333354</c:v>
                </c:pt>
                <c:pt idx="830">
                  <c:v>952.53003703703689</c:v>
                </c:pt>
                <c:pt idx="831">
                  <c:v>766.98637925925971</c:v>
                </c:pt>
                <c:pt idx="832">
                  <c:v>483.36614222222317</c:v>
                </c:pt>
                <c:pt idx="833">
                  <c:v>341.02977925925927</c:v>
                </c:pt>
                <c:pt idx="834">
                  <c:v>358.4303792592583</c:v>
                </c:pt>
                <c:pt idx="835">
                  <c:v>360.16389037036942</c:v>
                </c:pt>
                <c:pt idx="836">
                  <c:v>329.68025333333418</c:v>
                </c:pt>
                <c:pt idx="837">
                  <c:v>362.80395703703732</c:v>
                </c:pt>
                <c:pt idx="838">
                  <c:v>444.75147259259165</c:v>
                </c:pt>
                <c:pt idx="839">
                  <c:v>447.4764459259261</c:v>
                </c:pt>
                <c:pt idx="840">
                  <c:v>433.65666666666664</c:v>
                </c:pt>
                <c:pt idx="841">
                  <c:v>516.01309037037038</c:v>
                </c:pt>
                <c:pt idx="842">
                  <c:v>583.71570370370455</c:v>
                </c:pt>
                <c:pt idx="843">
                  <c:v>523.7254459259259</c:v>
                </c:pt>
                <c:pt idx="844">
                  <c:v>382.62170370370274</c:v>
                </c:pt>
                <c:pt idx="845">
                  <c:v>287.79044592592595</c:v>
                </c:pt>
                <c:pt idx="846">
                  <c:v>272.48922222222313</c:v>
                </c:pt>
                <c:pt idx="847">
                  <c:v>321.07924592592639</c:v>
                </c:pt>
                <c:pt idx="848">
                  <c:v>450.5507348148148</c:v>
                </c:pt>
                <c:pt idx="849">
                  <c:v>597.73237925925912</c:v>
                </c:pt>
                <c:pt idx="850">
                  <c:v>602.63573925925903</c:v>
                </c:pt>
                <c:pt idx="851">
                  <c:v>478.43111703703727</c:v>
                </c:pt>
                <c:pt idx="852">
                  <c:v>416.71442370370306</c:v>
                </c:pt>
                <c:pt idx="853">
                  <c:v>418.90784592592524</c:v>
                </c:pt>
                <c:pt idx="854">
                  <c:v>389.17805037037033</c:v>
                </c:pt>
                <c:pt idx="855">
                  <c:v>310.80516444444447</c:v>
                </c:pt>
                <c:pt idx="856">
                  <c:v>263.2620281481486</c:v>
                </c:pt>
                <c:pt idx="857">
                  <c:v>407.38614814814838</c:v>
                </c:pt>
                <c:pt idx="858">
                  <c:v>602.82644444444395</c:v>
                </c:pt>
                <c:pt idx="859">
                  <c:v>607.82031259259213</c:v>
                </c:pt>
                <c:pt idx="860">
                  <c:v>499.92400148148283</c:v>
                </c:pt>
                <c:pt idx="861">
                  <c:v>566.1867392592593</c:v>
                </c:pt>
                <c:pt idx="862">
                  <c:v>843.33604592592405</c:v>
                </c:pt>
                <c:pt idx="863">
                  <c:v>820.87785777777765</c:v>
                </c:pt>
                <c:pt idx="864">
                  <c:v>538.45103111111155</c:v>
                </c:pt>
                <c:pt idx="865">
                  <c:v>444.75657925926055</c:v>
                </c:pt>
                <c:pt idx="866">
                  <c:v>559.14825037036996</c:v>
                </c:pt>
                <c:pt idx="867">
                  <c:v>692.16193925925836</c:v>
                </c:pt>
                <c:pt idx="868">
                  <c:v>602.54448148148151</c:v>
                </c:pt>
                <c:pt idx="869">
                  <c:v>365.66047259259255</c:v>
                </c:pt>
                <c:pt idx="870">
                  <c:v>221.45911111111249</c:v>
                </c:pt>
                <c:pt idx="871">
                  <c:v>172.19189777777737</c:v>
                </c:pt>
                <c:pt idx="872">
                  <c:v>154.42720148148192</c:v>
                </c:pt>
                <c:pt idx="873">
                  <c:v>120.69971703703709</c:v>
                </c:pt>
                <c:pt idx="874">
                  <c:v>38.181734814814803</c:v>
                </c:pt>
                <c:pt idx="875">
                  <c:v>-61.597105185184205</c:v>
                </c:pt>
                <c:pt idx="876">
                  <c:v>-146.64459851851984</c:v>
                </c:pt>
                <c:pt idx="877">
                  <c:v>-104.67139851851806</c:v>
                </c:pt>
                <c:pt idx="878">
                  <c:v>51.291050370370868</c:v>
                </c:pt>
                <c:pt idx="879">
                  <c:v>193.38537037036946</c:v>
                </c:pt>
                <c:pt idx="880">
                  <c:v>97.552037037037024</c:v>
                </c:pt>
                <c:pt idx="881">
                  <c:v>-66.268111111111097</c:v>
                </c:pt>
                <c:pt idx="882">
                  <c:v>89.415148148148148</c:v>
                </c:pt>
                <c:pt idx="883">
                  <c:v>249.13737037037038</c:v>
                </c:pt>
                <c:pt idx="884">
                  <c:v>265.1095925925917</c:v>
                </c:pt>
                <c:pt idx="885">
                  <c:v>313.4275022222231</c:v>
                </c:pt>
                <c:pt idx="886">
                  <c:v>330.60699111111114</c:v>
                </c:pt>
                <c:pt idx="887">
                  <c:v>299.47033925925882</c:v>
                </c:pt>
                <c:pt idx="888">
                  <c:v>235.98623111111201</c:v>
                </c:pt>
                <c:pt idx="889">
                  <c:v>155.31614814814679</c:v>
                </c:pt>
                <c:pt idx="890">
                  <c:v>57.871946666666219</c:v>
                </c:pt>
                <c:pt idx="891">
                  <c:v>-57.127042962961553</c:v>
                </c:pt>
                <c:pt idx="892">
                  <c:v>-157.28973185185183</c:v>
                </c:pt>
                <c:pt idx="893">
                  <c:v>-178.66885777777799</c:v>
                </c:pt>
                <c:pt idx="894">
                  <c:v>-119.32247555555487</c:v>
                </c:pt>
                <c:pt idx="895">
                  <c:v>-11.237482962962915</c:v>
                </c:pt>
                <c:pt idx="896">
                  <c:v>114.70212444444401</c:v>
                </c:pt>
                <c:pt idx="897">
                  <c:v>193.83209481481435</c:v>
                </c:pt>
                <c:pt idx="898">
                  <c:v>209.80431703703681</c:v>
                </c:pt>
                <c:pt idx="899">
                  <c:v>161.52296444444465</c:v>
                </c:pt>
                <c:pt idx="900">
                  <c:v>80.571333333333541</c:v>
                </c:pt>
                <c:pt idx="901">
                  <c:v>-65.343786666666233</c:v>
                </c:pt>
                <c:pt idx="902">
                  <c:v>-788.36034666666615</c:v>
                </c:pt>
                <c:pt idx="903">
                  <c:v>-1460.4070977777785</c:v>
                </c:pt>
                <c:pt idx="904">
                  <c:v>-1364.8361096296298</c:v>
                </c:pt>
                <c:pt idx="905">
                  <c:v>-945.80559407407395</c:v>
                </c:pt>
                <c:pt idx="906">
                  <c:v>-393.46185777777771</c:v>
                </c:pt>
                <c:pt idx="907">
                  <c:v>3.6228577777777744</c:v>
                </c:pt>
                <c:pt idx="908">
                  <c:v>274.90682370370416</c:v>
                </c:pt>
                <c:pt idx="909">
                  <c:v>708.12382814814896</c:v>
                </c:pt>
                <c:pt idx="910">
                  <c:v>1177.9716533333331</c:v>
                </c:pt>
                <c:pt idx="911">
                  <c:v>1252.0160281481476</c:v>
                </c:pt>
                <c:pt idx="912">
                  <c:v>877.50945037037093</c:v>
                </c:pt>
                <c:pt idx="913">
                  <c:v>609.97140148148173</c:v>
                </c:pt>
                <c:pt idx="914">
                  <c:v>885.58855555555499</c:v>
                </c:pt>
                <c:pt idx="915">
                  <c:v>863.46144444444474</c:v>
                </c:pt>
                <c:pt idx="916">
                  <c:v>563.72187259259306</c:v>
                </c:pt>
                <c:pt idx="917">
                  <c:v>359.88697925925908</c:v>
                </c:pt>
                <c:pt idx="918">
                  <c:v>199.46781481481457</c:v>
                </c:pt>
                <c:pt idx="919">
                  <c:v>295.64932444444446</c:v>
                </c:pt>
                <c:pt idx="920">
                  <c:v>440.79792592592577</c:v>
                </c:pt>
                <c:pt idx="921">
                  <c:v>667.94681481481439</c:v>
                </c:pt>
                <c:pt idx="922">
                  <c:v>770.2967348148145</c:v>
                </c:pt>
                <c:pt idx="923">
                  <c:v>680.41630222222182</c:v>
                </c:pt>
                <c:pt idx="924">
                  <c:v>269.70225777777711</c:v>
                </c:pt>
                <c:pt idx="925">
                  <c:v>-149.38452740740604</c:v>
                </c:pt>
                <c:pt idx="926">
                  <c:v>-106.70141333333235</c:v>
                </c:pt>
                <c:pt idx="927">
                  <c:v>2.5307037037028124</c:v>
                </c:pt>
                <c:pt idx="928">
                  <c:v>47.902823703703433</c:v>
                </c:pt>
                <c:pt idx="929">
                  <c:v>94.378435555555996</c:v>
                </c:pt>
                <c:pt idx="930">
                  <c:v>108.91903703703771</c:v>
                </c:pt>
                <c:pt idx="931">
                  <c:v>107.85151259259214</c:v>
                </c:pt>
                <c:pt idx="932">
                  <c:v>90.464179259258586</c:v>
                </c:pt>
                <c:pt idx="933">
                  <c:v>25.169613333334027</c:v>
                </c:pt>
                <c:pt idx="934">
                  <c:v>-89.418994074073851</c:v>
                </c:pt>
                <c:pt idx="935">
                  <c:v>-109.1562962962963</c:v>
                </c:pt>
                <c:pt idx="936">
                  <c:v>-32.322638518518502</c:v>
                </c:pt>
                <c:pt idx="937">
                  <c:v>29.574481481481243</c:v>
                </c:pt>
                <c:pt idx="938">
                  <c:v>43.903111111111102</c:v>
                </c:pt>
                <c:pt idx="939">
                  <c:v>26.302037037036783</c:v>
                </c:pt>
                <c:pt idx="940">
                  <c:v>56.31131703703727</c:v>
                </c:pt>
                <c:pt idx="941">
                  <c:v>135.21280592592615</c:v>
                </c:pt>
                <c:pt idx="942">
                  <c:v>166.8385555555551</c:v>
                </c:pt>
                <c:pt idx="943">
                  <c:v>182.49267259259236</c:v>
                </c:pt>
                <c:pt idx="944">
                  <c:v>214.43711703703727</c:v>
                </c:pt>
                <c:pt idx="945">
                  <c:v>246.69966666666738</c:v>
                </c:pt>
                <c:pt idx="946">
                  <c:v>359.14320148148147</c:v>
                </c:pt>
                <c:pt idx="947">
                  <c:v>457.55203703703609</c:v>
                </c:pt>
                <c:pt idx="948">
                  <c:v>396.27638666666712</c:v>
                </c:pt>
                <c:pt idx="949">
                  <c:v>253.84715703703773</c:v>
                </c:pt>
                <c:pt idx="950">
                  <c:v>29.904968888888661</c:v>
                </c:pt>
                <c:pt idx="951">
                  <c:v>-340.73448296296272</c:v>
                </c:pt>
                <c:pt idx="952">
                  <c:v>-875.44526518518558</c:v>
                </c:pt>
                <c:pt idx="953">
                  <c:v>-1351.4561940740741</c:v>
                </c:pt>
                <c:pt idx="954">
                  <c:v>-1525.4754607407408</c:v>
                </c:pt>
                <c:pt idx="955">
                  <c:v>-1538.1162355555557</c:v>
                </c:pt>
                <c:pt idx="956">
                  <c:v>-1549.1007407407403</c:v>
                </c:pt>
                <c:pt idx="957">
                  <c:v>-1047.3178651851847</c:v>
                </c:pt>
                <c:pt idx="958">
                  <c:v>-60.278038518518422</c:v>
                </c:pt>
                <c:pt idx="959">
                  <c:v>803.57781481481481</c:v>
                </c:pt>
                <c:pt idx="960">
                  <c:v>1511.7356681481483</c:v>
                </c:pt>
                <c:pt idx="961">
                  <c:v>1921.0257170370367</c:v>
                </c:pt>
                <c:pt idx="962">
                  <c:v>1869.961272592592</c:v>
                </c:pt>
                <c:pt idx="963">
                  <c:v>1546.9247644444447</c:v>
                </c:pt>
                <c:pt idx="964">
                  <c:v>1109.9889259259267</c:v>
                </c:pt>
                <c:pt idx="965">
                  <c:v>684.9362281481483</c:v>
                </c:pt>
                <c:pt idx="966">
                  <c:v>368.53427259259286</c:v>
                </c:pt>
                <c:pt idx="967">
                  <c:v>193.14732000000001</c:v>
                </c:pt>
                <c:pt idx="968">
                  <c:v>112.97871703703703</c:v>
                </c:pt>
                <c:pt idx="969">
                  <c:v>-5.090962963006973E-2</c:v>
                </c:pt>
                <c:pt idx="970">
                  <c:v>-210.10963851851852</c:v>
                </c:pt>
                <c:pt idx="971">
                  <c:v>-614.43205777777769</c:v>
                </c:pt>
                <c:pt idx="972">
                  <c:v>-1198.6842311111113</c:v>
                </c:pt>
                <c:pt idx="973">
                  <c:v>-1531.6444607407407</c:v>
                </c:pt>
                <c:pt idx="974">
                  <c:v>-1543.5039762962963</c:v>
                </c:pt>
                <c:pt idx="975">
                  <c:v>-1553.7072222222218</c:v>
                </c:pt>
                <c:pt idx="976">
                  <c:v>-1578.2264207407404</c:v>
                </c:pt>
                <c:pt idx="977">
                  <c:v>-1265.7867762962962</c:v>
                </c:pt>
                <c:pt idx="978">
                  <c:v>-853.94329629629658</c:v>
                </c:pt>
                <c:pt idx="979">
                  <c:v>-728.57592444444447</c:v>
                </c:pt>
                <c:pt idx="980">
                  <c:v>-586.58744296296277</c:v>
                </c:pt>
                <c:pt idx="981">
                  <c:v>-443.92973185185167</c:v>
                </c:pt>
                <c:pt idx="982">
                  <c:v>-412.74001333333348</c:v>
                </c:pt>
                <c:pt idx="983">
                  <c:v>-525.18207407407408</c:v>
                </c:pt>
                <c:pt idx="984">
                  <c:v>-589.66088740740736</c:v>
                </c:pt>
                <c:pt idx="985">
                  <c:v>-398.26043851851853</c:v>
                </c:pt>
                <c:pt idx="986">
                  <c:v>-62.879444444444459</c:v>
                </c:pt>
                <c:pt idx="987">
                  <c:v>112.815</c:v>
                </c:pt>
                <c:pt idx="988">
                  <c:v>112.815</c:v>
                </c:pt>
                <c:pt idx="989">
                  <c:v>112.815</c:v>
                </c:pt>
                <c:pt idx="990">
                  <c:v>112.815</c:v>
                </c:pt>
                <c:pt idx="991">
                  <c:v>112.815</c:v>
                </c:pt>
                <c:pt idx="992">
                  <c:v>112.815</c:v>
                </c:pt>
                <c:pt idx="993">
                  <c:v>112.815</c:v>
                </c:pt>
                <c:pt idx="994">
                  <c:v>112.815</c:v>
                </c:pt>
                <c:pt idx="995">
                  <c:v>112.815</c:v>
                </c:pt>
                <c:pt idx="996">
                  <c:v>112.815</c:v>
                </c:pt>
                <c:pt idx="997">
                  <c:v>112.815</c:v>
                </c:pt>
                <c:pt idx="998">
                  <c:v>112.815</c:v>
                </c:pt>
                <c:pt idx="999">
                  <c:v>112.815</c:v>
                </c:pt>
                <c:pt idx="1000">
                  <c:v>112.815</c:v>
                </c:pt>
                <c:pt idx="1001">
                  <c:v>112.815</c:v>
                </c:pt>
                <c:pt idx="1002">
                  <c:v>112.815</c:v>
                </c:pt>
                <c:pt idx="1003">
                  <c:v>112.815</c:v>
                </c:pt>
                <c:pt idx="1004">
                  <c:v>112.815</c:v>
                </c:pt>
                <c:pt idx="1005">
                  <c:v>112.815</c:v>
                </c:pt>
                <c:pt idx="1006">
                  <c:v>112.815</c:v>
                </c:pt>
                <c:pt idx="1007">
                  <c:v>112.815</c:v>
                </c:pt>
                <c:pt idx="1008">
                  <c:v>112.815</c:v>
                </c:pt>
                <c:pt idx="1009">
                  <c:v>112.815</c:v>
                </c:pt>
                <c:pt idx="1010">
                  <c:v>112.815</c:v>
                </c:pt>
                <c:pt idx="1011">
                  <c:v>112.815</c:v>
                </c:pt>
                <c:pt idx="1012">
                  <c:v>112.815</c:v>
                </c:pt>
                <c:pt idx="1013">
                  <c:v>112.815</c:v>
                </c:pt>
                <c:pt idx="1014">
                  <c:v>112.815</c:v>
                </c:pt>
                <c:pt idx="1015">
                  <c:v>112.815</c:v>
                </c:pt>
                <c:pt idx="1016">
                  <c:v>112.815</c:v>
                </c:pt>
                <c:pt idx="1017">
                  <c:v>112.815</c:v>
                </c:pt>
                <c:pt idx="1018">
                  <c:v>112.815</c:v>
                </c:pt>
                <c:pt idx="1019">
                  <c:v>112.815</c:v>
                </c:pt>
                <c:pt idx="1020">
                  <c:v>112.815</c:v>
                </c:pt>
                <c:pt idx="1021">
                  <c:v>112.815</c:v>
                </c:pt>
                <c:pt idx="1022">
                  <c:v>112.815</c:v>
                </c:pt>
                <c:pt idx="1023">
                  <c:v>112.815</c:v>
                </c:pt>
                <c:pt idx="1024">
                  <c:v>112.815</c:v>
                </c:pt>
                <c:pt idx="1025">
                  <c:v>112.815</c:v>
                </c:pt>
                <c:pt idx="1026">
                  <c:v>240.59277777777777</c:v>
                </c:pt>
                <c:pt idx="1027">
                  <c:v>687.83386814814821</c:v>
                </c:pt>
                <c:pt idx="1028">
                  <c:v>1359.0304133333334</c:v>
                </c:pt>
                <c:pt idx="1029">
                  <c:v>1871.9398948148148</c:v>
                </c:pt>
                <c:pt idx="1030">
                  <c:v>1939.9326059259258</c:v>
                </c:pt>
                <c:pt idx="1031">
                  <c:v>1689.8853703703703</c:v>
                </c:pt>
                <c:pt idx="1032">
                  <c:v>1440.0893170370371</c:v>
                </c:pt>
                <c:pt idx="1033">
                  <c:v>1302.2320755555559</c:v>
                </c:pt>
                <c:pt idx="1034">
                  <c:v>1228.5517570370373</c:v>
                </c:pt>
                <c:pt idx="1035">
                  <c:v>1091.2909259259261</c:v>
                </c:pt>
                <c:pt idx="1036">
                  <c:v>905.18918370370409</c:v>
                </c:pt>
                <c:pt idx="1037">
                  <c:v>782.19713481481449</c:v>
                </c:pt>
                <c:pt idx="1038">
                  <c:v>786.50614814814776</c:v>
                </c:pt>
                <c:pt idx="1039">
                  <c:v>887.60811703703712</c:v>
                </c:pt>
                <c:pt idx="1040">
                  <c:v>941.86448148148111</c:v>
                </c:pt>
                <c:pt idx="1041">
                  <c:v>900.62713925925925</c:v>
                </c:pt>
                <c:pt idx="1042">
                  <c:v>747.02792592592584</c:v>
                </c:pt>
                <c:pt idx="1043">
                  <c:v>527.64328000000023</c:v>
                </c:pt>
                <c:pt idx="1044">
                  <c:v>338.13318370370348</c:v>
                </c:pt>
                <c:pt idx="1045">
                  <c:v>242.92131999999953</c:v>
                </c:pt>
                <c:pt idx="1046">
                  <c:v>243.23293925925995</c:v>
                </c:pt>
                <c:pt idx="1047">
                  <c:v>259.83016888888869</c:v>
                </c:pt>
                <c:pt idx="1048">
                  <c:v>196.56864592592592</c:v>
                </c:pt>
                <c:pt idx="1049">
                  <c:v>36.219057777777778</c:v>
                </c:pt>
                <c:pt idx="1050">
                  <c:v>-189.87793185185166</c:v>
                </c:pt>
                <c:pt idx="1051">
                  <c:v>-370.43092444444437</c:v>
                </c:pt>
                <c:pt idx="1052">
                  <c:v>-487.80995407407443</c:v>
                </c:pt>
                <c:pt idx="1053">
                  <c:v>-622.04977777777765</c:v>
                </c:pt>
                <c:pt idx="1054">
                  <c:v>-820.90432444444491</c:v>
                </c:pt>
                <c:pt idx="1055">
                  <c:v>-1085.1377540740734</c:v>
                </c:pt>
                <c:pt idx="1056">
                  <c:v>-1382.3103333333329</c:v>
                </c:pt>
                <c:pt idx="1057">
                  <c:v>-1552.4545540740742</c:v>
                </c:pt>
                <c:pt idx="1058">
                  <c:v>-1417.4702829629628</c:v>
                </c:pt>
                <c:pt idx="1059">
                  <c:v>-1263.7669999999998</c:v>
                </c:pt>
                <c:pt idx="1060">
                  <c:v>-1092.8517985185185</c:v>
                </c:pt>
                <c:pt idx="1061">
                  <c:v>-632.5857496296295</c:v>
                </c:pt>
                <c:pt idx="1062">
                  <c:v>-90.578555555555667</c:v>
                </c:pt>
                <c:pt idx="1063">
                  <c:v>244.90916148148159</c:v>
                </c:pt>
                <c:pt idx="1064">
                  <c:v>676.67302370370362</c:v>
                </c:pt>
                <c:pt idx="1065">
                  <c:v>1254.0173911111108</c:v>
                </c:pt>
                <c:pt idx="1066">
                  <c:v>1370.3232948148147</c:v>
                </c:pt>
                <c:pt idx="1067">
                  <c:v>879.65232444444484</c:v>
                </c:pt>
                <c:pt idx="1068">
                  <c:v>418.15601333333348</c:v>
                </c:pt>
                <c:pt idx="1069">
                  <c:v>419.03691999999955</c:v>
                </c:pt>
                <c:pt idx="1070">
                  <c:v>708.36241333333362</c:v>
                </c:pt>
                <c:pt idx="1071">
                  <c:v>999.76812000000029</c:v>
                </c:pt>
                <c:pt idx="1072">
                  <c:v>1180.8222977777773</c:v>
                </c:pt>
                <c:pt idx="1073">
                  <c:v>1379.4126903703705</c:v>
                </c:pt>
                <c:pt idx="1074">
                  <c:v>1628.2579259259264</c:v>
                </c:pt>
                <c:pt idx="1075">
                  <c:v>1736.473481481481</c:v>
                </c:pt>
                <c:pt idx="1076">
                  <c:v>1590.0250014814812</c:v>
                </c:pt>
                <c:pt idx="1077">
                  <c:v>1330.596423703704</c:v>
                </c:pt>
                <c:pt idx="1078">
                  <c:v>1101.038857777778</c:v>
                </c:pt>
                <c:pt idx="1079">
                  <c:v>981.75911703703787</c:v>
                </c:pt>
                <c:pt idx="1080">
                  <c:v>814.20834222222265</c:v>
                </c:pt>
                <c:pt idx="1081">
                  <c:v>515.84585037036993</c:v>
                </c:pt>
                <c:pt idx="1082">
                  <c:v>213.85477777777754</c:v>
                </c:pt>
                <c:pt idx="1083">
                  <c:v>-107.43962962962982</c:v>
                </c:pt>
                <c:pt idx="1084">
                  <c:v>-288.95489777777823</c:v>
                </c:pt>
                <c:pt idx="1085">
                  <c:v>-150.87477629629581</c:v>
                </c:pt>
                <c:pt idx="1086">
                  <c:v>102.24767259259328</c:v>
                </c:pt>
                <c:pt idx="1087">
                  <c:v>230.02545037037061</c:v>
                </c:pt>
                <c:pt idx="1088">
                  <c:v>246.34349037036975</c:v>
                </c:pt>
                <c:pt idx="1089">
                  <c:v>230.71767555555465</c:v>
                </c:pt>
                <c:pt idx="1090">
                  <c:v>214.74545333333333</c:v>
                </c:pt>
                <c:pt idx="1091">
                  <c:v>262.6621200000007</c:v>
                </c:pt>
                <c:pt idx="1092">
                  <c:v>423.42710222222286</c:v>
                </c:pt>
                <c:pt idx="1093">
                  <c:v>634.58018370370394</c:v>
                </c:pt>
                <c:pt idx="1094">
                  <c:v>688.24220148148129</c:v>
                </c:pt>
                <c:pt idx="1095">
                  <c:v>549.27144444444446</c:v>
                </c:pt>
                <c:pt idx="1096">
                  <c:v>376.19171259259241</c:v>
                </c:pt>
                <c:pt idx="1097">
                  <c:v>201.24963555555513</c:v>
                </c:pt>
                <c:pt idx="1098">
                  <c:v>-23.863851851852061</c:v>
                </c:pt>
                <c:pt idx="1099">
                  <c:v>-283.8699318518523</c:v>
                </c:pt>
                <c:pt idx="1100">
                  <c:v>-323.04323555555533</c:v>
                </c:pt>
                <c:pt idx="1101">
                  <c:v>-88.379771851851629</c:v>
                </c:pt>
                <c:pt idx="1102">
                  <c:v>197.39113925925903</c:v>
                </c:pt>
                <c:pt idx="1103">
                  <c:v>502.24545333333401</c:v>
                </c:pt>
                <c:pt idx="1104">
                  <c:v>778.68484592592586</c:v>
                </c:pt>
                <c:pt idx="1105">
                  <c:v>818.21340148148079</c:v>
                </c:pt>
                <c:pt idx="1106">
                  <c:v>584.58296888888935</c:v>
                </c:pt>
                <c:pt idx="1107">
                  <c:v>315.3264444444456</c:v>
                </c:pt>
                <c:pt idx="1108">
                  <c:v>75.363094814814815</c:v>
                </c:pt>
                <c:pt idx="1109">
                  <c:v>-151.64162962963053</c:v>
                </c:pt>
                <c:pt idx="1110">
                  <c:v>-141.21929629629582</c:v>
                </c:pt>
                <c:pt idx="1111">
                  <c:v>111.430564444444</c:v>
                </c:pt>
                <c:pt idx="1112">
                  <c:v>447.208379259259</c:v>
                </c:pt>
                <c:pt idx="1113">
                  <c:v>867.23473925925941</c:v>
                </c:pt>
                <c:pt idx="1114">
                  <c:v>1101.0266903703703</c:v>
                </c:pt>
                <c:pt idx="1115">
                  <c:v>903.99848148148294</c:v>
                </c:pt>
                <c:pt idx="1116">
                  <c:v>526.33620592592638</c:v>
                </c:pt>
                <c:pt idx="1117">
                  <c:v>240.06646814814678</c:v>
                </c:pt>
                <c:pt idx="1118">
                  <c:v>-1.1560355555569117</c:v>
                </c:pt>
                <c:pt idx="1119">
                  <c:v>-133.79471999999862</c:v>
                </c:pt>
                <c:pt idx="1120">
                  <c:v>-58.709608888887431</c:v>
                </c:pt>
                <c:pt idx="1121">
                  <c:v>50.349157037036605</c:v>
                </c:pt>
                <c:pt idx="1122">
                  <c:v>32.432631111111576</c:v>
                </c:pt>
                <c:pt idx="1123">
                  <c:v>-162.31426074074074</c:v>
                </c:pt>
                <c:pt idx="1124">
                  <c:v>-504.15110962963087</c:v>
                </c:pt>
                <c:pt idx="1125">
                  <c:v>-961.93212444444521</c:v>
                </c:pt>
                <c:pt idx="1126">
                  <c:v>-1360.6680577777774</c:v>
                </c:pt>
                <c:pt idx="1127">
                  <c:v>-1505.0554074074066</c:v>
                </c:pt>
                <c:pt idx="1128">
                  <c:v>-1488.0642651851849</c:v>
                </c:pt>
                <c:pt idx="1129">
                  <c:v>-1277.2784829629629</c:v>
                </c:pt>
                <c:pt idx="1130">
                  <c:v>-998.55128740740781</c:v>
                </c:pt>
                <c:pt idx="1131">
                  <c:v>-877.49617185185218</c:v>
                </c:pt>
                <c:pt idx="1132">
                  <c:v>-867.25426518518464</c:v>
                </c:pt>
                <c:pt idx="1133">
                  <c:v>-952.43619407407425</c:v>
                </c:pt>
                <c:pt idx="1134">
                  <c:v>-1021.5892962962967</c:v>
                </c:pt>
                <c:pt idx="1135">
                  <c:v>-946.22823851851831</c:v>
                </c:pt>
                <c:pt idx="1136">
                  <c:v>-646.01873185185161</c:v>
                </c:pt>
                <c:pt idx="1137">
                  <c:v>-216.31739407407426</c:v>
                </c:pt>
                <c:pt idx="1138">
                  <c:v>70.842979259259437</c:v>
                </c:pt>
                <c:pt idx="1139">
                  <c:v>182.73255703703708</c:v>
                </c:pt>
                <c:pt idx="1140">
                  <c:v>246.8770503703702</c:v>
                </c:pt>
                <c:pt idx="1141">
                  <c:v>407.03707259259244</c:v>
                </c:pt>
                <c:pt idx="1142">
                  <c:v>759.63322814814842</c:v>
                </c:pt>
                <c:pt idx="1143">
                  <c:v>1097.875694814815</c:v>
                </c:pt>
                <c:pt idx="1144">
                  <c:v>974.26777777777738</c:v>
                </c:pt>
                <c:pt idx="1145">
                  <c:v>497.72820592592603</c:v>
                </c:pt>
                <c:pt idx="1146">
                  <c:v>-140.58048740740728</c:v>
                </c:pt>
                <c:pt idx="1147">
                  <c:v>-1053.9379318518522</c:v>
                </c:pt>
                <c:pt idx="1148">
                  <c:v>-1299.7869644444443</c:v>
                </c:pt>
                <c:pt idx="1149">
                  <c:v>-744.07054666666636</c:v>
                </c:pt>
                <c:pt idx="1150">
                  <c:v>-170.4396666666668</c:v>
                </c:pt>
                <c:pt idx="1151">
                  <c:v>117.06033333333333</c:v>
                </c:pt>
                <c:pt idx="1152">
                  <c:v>420.53255555555563</c:v>
                </c:pt>
                <c:pt idx="1153">
                  <c:v>1204.6222281481485</c:v>
                </c:pt>
                <c:pt idx="1154">
                  <c:v>1912.1238237037037</c:v>
                </c:pt>
                <c:pt idx="1155">
                  <c:v>1888.3330725925925</c:v>
                </c:pt>
                <c:pt idx="1156">
                  <c:v>1528.5790681481476</c:v>
                </c:pt>
                <c:pt idx="1157">
                  <c:v>1488.1624903703707</c:v>
                </c:pt>
                <c:pt idx="1158">
                  <c:v>1689.1688903703705</c:v>
                </c:pt>
                <c:pt idx="1159">
                  <c:v>1877.3729170370364</c:v>
                </c:pt>
                <c:pt idx="1160">
                  <c:v>1844.4225244444442</c:v>
                </c:pt>
                <c:pt idx="1161">
                  <c:v>1619.675157037037</c:v>
                </c:pt>
                <c:pt idx="1162">
                  <c:v>1441.1690237037042</c:v>
                </c:pt>
                <c:pt idx="1163">
                  <c:v>1374.3213333333338</c:v>
                </c:pt>
                <c:pt idx="1164">
                  <c:v>1339.4575925925935</c:v>
                </c:pt>
                <c:pt idx="1165">
                  <c:v>1304.912546666666</c:v>
                </c:pt>
                <c:pt idx="1166">
                  <c:v>998.67580592592503</c:v>
                </c:pt>
                <c:pt idx="1167">
                  <c:v>701.17181481481532</c:v>
                </c:pt>
                <c:pt idx="1168">
                  <c:v>786.67833481481534</c:v>
                </c:pt>
                <c:pt idx="1169">
                  <c:v>858.99745333333476</c:v>
                </c:pt>
                <c:pt idx="1170">
                  <c:v>818.80405037036985</c:v>
                </c:pt>
                <c:pt idx="1171">
                  <c:v>794.28422222222127</c:v>
                </c:pt>
                <c:pt idx="1172">
                  <c:v>753.46522222222177</c:v>
                </c:pt>
                <c:pt idx="1173">
                  <c:v>711.80717925925921</c:v>
                </c:pt>
                <c:pt idx="1174">
                  <c:v>685.72837037036982</c:v>
                </c:pt>
                <c:pt idx="1175">
                  <c:v>643.26312444444443</c:v>
                </c:pt>
                <c:pt idx="1176">
                  <c:v>599.85977777777828</c:v>
                </c:pt>
                <c:pt idx="1177">
                  <c:v>587.93949037036941</c:v>
                </c:pt>
                <c:pt idx="1178">
                  <c:v>623.97360592592543</c:v>
                </c:pt>
                <c:pt idx="1179">
                  <c:v>661.08320592592599</c:v>
                </c:pt>
                <c:pt idx="1180">
                  <c:v>666.30732444444436</c:v>
                </c:pt>
                <c:pt idx="1181">
                  <c:v>655.61818370370452</c:v>
                </c:pt>
                <c:pt idx="1182">
                  <c:v>612.50670370370506</c:v>
                </c:pt>
                <c:pt idx="1183">
                  <c:v>568.36042370370319</c:v>
                </c:pt>
                <c:pt idx="1184">
                  <c:v>539.67073481481384</c:v>
                </c:pt>
                <c:pt idx="1185">
                  <c:v>494.48257925925873</c:v>
                </c:pt>
                <c:pt idx="1186">
                  <c:v>416.26565037036983</c:v>
                </c:pt>
                <c:pt idx="1187">
                  <c:v>368.34898370370365</c:v>
                </c:pt>
                <c:pt idx="1188">
                  <c:v>368.34898370370365</c:v>
                </c:pt>
                <c:pt idx="1189">
                  <c:v>368.34898370370365</c:v>
                </c:pt>
                <c:pt idx="1190">
                  <c:v>368.34898370370365</c:v>
                </c:pt>
                <c:pt idx="1191">
                  <c:v>368.34898370370365</c:v>
                </c:pt>
                <c:pt idx="1192">
                  <c:v>368.34898370370365</c:v>
                </c:pt>
                <c:pt idx="1193">
                  <c:v>368.34898370370365</c:v>
                </c:pt>
                <c:pt idx="1194">
                  <c:v>368.34898370370365</c:v>
                </c:pt>
                <c:pt idx="1195">
                  <c:v>384.32120592592725</c:v>
                </c:pt>
                <c:pt idx="1196">
                  <c:v>384.87044592592736</c:v>
                </c:pt>
                <c:pt idx="1197">
                  <c:v>384.87044592592508</c:v>
                </c:pt>
                <c:pt idx="1198">
                  <c:v>449.30916444444438</c:v>
                </c:pt>
                <c:pt idx="1199">
                  <c:v>515.40326814814898</c:v>
                </c:pt>
                <c:pt idx="1200">
                  <c:v>582.06194222222177</c:v>
                </c:pt>
                <c:pt idx="1201">
                  <c:v>634.44092592592506</c:v>
                </c:pt>
                <c:pt idx="1202">
                  <c:v>606.99653481481573</c:v>
                </c:pt>
                <c:pt idx="1203">
                  <c:v>546.50745037037041</c:v>
                </c:pt>
                <c:pt idx="1204">
                  <c:v>484.89689037036936</c:v>
                </c:pt>
                <c:pt idx="1205">
                  <c:v>438.12292592592541</c:v>
                </c:pt>
                <c:pt idx="1206">
                  <c:v>422.7229392592597</c:v>
                </c:pt>
                <c:pt idx="1207">
                  <c:v>423.29576444444496</c:v>
                </c:pt>
                <c:pt idx="1208">
                  <c:v>423.86917925925968</c:v>
                </c:pt>
                <c:pt idx="1209">
                  <c:v>408.4709614814829</c:v>
                </c:pt>
                <c:pt idx="1210">
                  <c:v>392.49873925925931</c:v>
                </c:pt>
                <c:pt idx="1211">
                  <c:v>392.49873925925931</c:v>
                </c:pt>
                <c:pt idx="1212">
                  <c:v>376.52651703703572</c:v>
                </c:pt>
                <c:pt idx="1213">
                  <c:v>375.95251259259118</c:v>
                </c:pt>
                <c:pt idx="1214">
                  <c:v>391.92473481481477</c:v>
                </c:pt>
                <c:pt idx="1215">
                  <c:v>391.92473481481477</c:v>
                </c:pt>
                <c:pt idx="1216">
                  <c:v>375.95251259259345</c:v>
                </c:pt>
                <c:pt idx="1217">
                  <c:v>359.40687555555513</c:v>
                </c:pt>
                <c:pt idx="1218">
                  <c:v>358.83405037036988</c:v>
                </c:pt>
                <c:pt idx="1219">
                  <c:v>358.2618148148166</c:v>
                </c:pt>
                <c:pt idx="1220">
                  <c:v>341.7179466666671</c:v>
                </c:pt>
                <c:pt idx="1221">
                  <c:v>308.63197925925931</c:v>
                </c:pt>
                <c:pt idx="1222">
                  <c:v>290.9518948148135</c:v>
                </c:pt>
                <c:pt idx="1223">
                  <c:v>273.27711703703659</c:v>
                </c:pt>
                <c:pt idx="1224">
                  <c:v>286.98752000000093</c:v>
                </c:pt>
                <c:pt idx="1225">
                  <c:v>317.80459259259169</c:v>
                </c:pt>
                <c:pt idx="1226">
                  <c:v>332.65180148148193</c:v>
                </c:pt>
                <c:pt idx="1227">
                  <c:v>332.09017925925968</c:v>
                </c:pt>
                <c:pt idx="1228">
                  <c:v>330.96870370370414</c:v>
                </c:pt>
                <c:pt idx="1229">
                  <c:v>330.40885037037083</c:v>
                </c:pt>
                <c:pt idx="1230">
                  <c:v>313.3186903703695</c:v>
                </c:pt>
                <c:pt idx="1231">
                  <c:v>328.17533333333381</c:v>
                </c:pt>
                <c:pt idx="1232">
                  <c:v>359.56287259259346</c:v>
                </c:pt>
                <c:pt idx="1233">
                  <c:v>359.56287259259119</c:v>
                </c:pt>
                <c:pt idx="1234">
                  <c:v>359.00655703703569</c:v>
                </c:pt>
                <c:pt idx="1235">
                  <c:v>343.03433481481437</c:v>
                </c:pt>
                <c:pt idx="1236">
                  <c:v>309.97902814814944</c:v>
                </c:pt>
                <c:pt idx="1237">
                  <c:v>260.95385777777972</c:v>
                </c:pt>
                <c:pt idx="1238">
                  <c:v>194.30402814814684</c:v>
                </c:pt>
                <c:pt idx="1239">
                  <c:v>143.09369037036944</c:v>
                </c:pt>
                <c:pt idx="1240">
                  <c:v>122.76292592592594</c:v>
                </c:pt>
                <c:pt idx="1241">
                  <c:v>134.95237925925838</c:v>
                </c:pt>
                <c:pt idx="1242">
                  <c:v>147.17072444444486</c:v>
                </c:pt>
                <c:pt idx="1243">
                  <c:v>143.97611111111158</c:v>
                </c:pt>
                <c:pt idx="1244">
                  <c:v>140.2758903703708</c:v>
                </c:pt>
                <c:pt idx="1245">
                  <c:v>153.09949037036995</c:v>
                </c:pt>
                <c:pt idx="1246">
                  <c:v>133.99987259259305</c:v>
                </c:pt>
                <c:pt idx="1247">
                  <c:v>114.40585037037175</c:v>
                </c:pt>
                <c:pt idx="1248">
                  <c:v>110.81294222222132</c:v>
                </c:pt>
                <c:pt idx="1249">
                  <c:v>107.24892592592505</c:v>
                </c:pt>
                <c:pt idx="1250">
                  <c:v>119.68602370370414</c:v>
                </c:pt>
                <c:pt idx="1251">
                  <c:v>132.65113481481441</c:v>
                </c:pt>
                <c:pt idx="1252">
                  <c:v>129.66525037036993</c:v>
                </c:pt>
                <c:pt idx="1253">
                  <c:v>126.70059259259438</c:v>
                </c:pt>
                <c:pt idx="1254">
                  <c:v>123.75716148148106</c:v>
                </c:pt>
                <c:pt idx="1255">
                  <c:v>120.83495703703662</c:v>
                </c:pt>
                <c:pt idx="1256">
                  <c:v>117.93397925925888</c:v>
                </c:pt>
                <c:pt idx="1257">
                  <c:v>115.05422814814767</c:v>
                </c:pt>
                <c:pt idx="1258">
                  <c:v>112.19570370370553</c:v>
                </c:pt>
                <c:pt idx="1259">
                  <c:v>125.33062814814912</c:v>
                </c:pt>
                <c:pt idx="1260">
                  <c:v>154.92687259259174</c:v>
                </c:pt>
                <c:pt idx="1261">
                  <c:v>185.00337037036991</c:v>
                </c:pt>
                <c:pt idx="1262">
                  <c:v>247.49749037037085</c:v>
                </c:pt>
                <c:pt idx="1263">
                  <c:v>311.38637925925838</c:v>
                </c:pt>
                <c:pt idx="1264">
                  <c:v>359.76737925925795</c:v>
                </c:pt>
                <c:pt idx="1265">
                  <c:v>393.10836148148286</c:v>
                </c:pt>
                <c:pt idx="1266">
                  <c:v>378.53798370370373</c:v>
                </c:pt>
                <c:pt idx="1267">
                  <c:v>363.5032725925912</c:v>
                </c:pt>
                <c:pt idx="1268">
                  <c:v>332.49869777777826</c:v>
                </c:pt>
                <c:pt idx="1269">
                  <c:v>268.60980888888844</c:v>
                </c:pt>
                <c:pt idx="1270">
                  <c:v>219.75327259259259</c:v>
                </c:pt>
                <c:pt idx="1271">
                  <c:v>186.40344592592771</c:v>
                </c:pt>
                <c:pt idx="1272">
                  <c:v>168.56563555555604</c:v>
                </c:pt>
                <c:pt idx="1273">
                  <c:v>182.68170370370325</c:v>
                </c:pt>
                <c:pt idx="1274">
                  <c:v>197.26800148148237</c:v>
                </c:pt>
                <c:pt idx="1275">
                  <c:v>211.85960592592593</c:v>
                </c:pt>
                <c:pt idx="1276">
                  <c:v>258.8588088888884</c:v>
                </c:pt>
                <c:pt idx="1277">
                  <c:v>306.77547555555464</c:v>
                </c:pt>
                <c:pt idx="1278">
                  <c:v>323.2061348148153</c:v>
                </c:pt>
                <c:pt idx="1279">
                  <c:v>339.63738370370322</c:v>
                </c:pt>
                <c:pt idx="1280">
                  <c:v>356.52942814814674</c:v>
                </c:pt>
                <c:pt idx="1281">
                  <c:v>325.50716444444492</c:v>
                </c:pt>
                <c:pt idx="1282">
                  <c:v>309.53494222222361</c:v>
                </c:pt>
                <c:pt idx="1283">
                  <c:v>309.99691703703843</c:v>
                </c:pt>
                <c:pt idx="1284">
                  <c:v>294.02469481481484</c:v>
                </c:pt>
                <c:pt idx="1285">
                  <c:v>262.08025037036992</c:v>
                </c:pt>
                <c:pt idx="1286">
                  <c:v>229.21244592592501</c:v>
                </c:pt>
                <c:pt idx="1287">
                  <c:v>212.31922222222227</c:v>
                </c:pt>
                <c:pt idx="1288">
                  <c:v>178.99769777777732</c:v>
                </c:pt>
                <c:pt idx="1289">
                  <c:v>161.19762370370415</c:v>
                </c:pt>
                <c:pt idx="1290">
                  <c:v>175.3514281481477</c:v>
                </c:pt>
                <c:pt idx="1291">
                  <c:v>173.99380592592544</c:v>
                </c:pt>
                <c:pt idx="1292">
                  <c:v>140.24745333333473</c:v>
                </c:pt>
                <c:pt idx="1293">
                  <c:v>122.03611259259262</c:v>
                </c:pt>
                <c:pt idx="1294">
                  <c:v>119.81173481481483</c:v>
                </c:pt>
                <c:pt idx="1295">
                  <c:v>149.54654222222268</c:v>
                </c:pt>
                <c:pt idx="1296">
                  <c:v>212.11672444444355</c:v>
                </c:pt>
                <c:pt idx="1297">
                  <c:v>275.56722370370369</c:v>
                </c:pt>
                <c:pt idx="1298">
                  <c:v>323.92227999999955</c:v>
                </c:pt>
                <c:pt idx="1299">
                  <c:v>356.74527259259258</c:v>
                </c:pt>
                <c:pt idx="1300">
                  <c:v>358.06751703703708</c:v>
                </c:pt>
                <c:pt idx="1301">
                  <c:v>342.97973925925788</c:v>
                </c:pt>
                <c:pt idx="1302">
                  <c:v>343.86654222222307</c:v>
                </c:pt>
                <c:pt idx="1303">
                  <c:v>360.72792592592594</c:v>
                </c:pt>
                <c:pt idx="1304">
                  <c:v>346.093868148149</c:v>
                </c:pt>
                <c:pt idx="1305">
                  <c:v>314.59665777777832</c:v>
                </c:pt>
                <c:pt idx="1306">
                  <c:v>299.07225925925832</c:v>
                </c:pt>
                <c:pt idx="1307">
                  <c:v>283.10003703703705</c:v>
                </c:pt>
                <c:pt idx="1308">
                  <c:v>267.12781481481568</c:v>
                </c:pt>
                <c:pt idx="1309">
                  <c:v>266.67999111111209</c:v>
                </c:pt>
                <c:pt idx="1310">
                  <c:v>266.67999111110981</c:v>
                </c:pt>
                <c:pt idx="1311">
                  <c:v>250.26053481481432</c:v>
                </c:pt>
                <c:pt idx="1312">
                  <c:v>233.84166814814864</c:v>
                </c:pt>
                <c:pt idx="1313">
                  <c:v>201.00570370370372</c:v>
                </c:pt>
                <c:pt idx="1314">
                  <c:v>199.67284592592594</c:v>
                </c:pt>
                <c:pt idx="1315">
                  <c:v>198.7872222222222</c:v>
                </c:pt>
                <c:pt idx="1316">
                  <c:v>133.57431999999912</c:v>
                </c:pt>
                <c:pt idx="1317">
                  <c:v>114.96999111111111</c:v>
                </c:pt>
                <c:pt idx="1318">
                  <c:v>145.17149037037083</c:v>
                </c:pt>
                <c:pt idx="1319">
                  <c:v>239.27131259259215</c:v>
                </c:pt>
                <c:pt idx="1320">
                  <c:v>383.88688888888936</c:v>
                </c:pt>
                <c:pt idx="1321">
                  <c:v>497.86670370370456</c:v>
                </c:pt>
                <c:pt idx="1322">
                  <c:v>613.62307259259171</c:v>
                </c:pt>
                <c:pt idx="1323">
                  <c:v>730.77067259259206</c:v>
                </c:pt>
                <c:pt idx="1324">
                  <c:v>785.94214222222365</c:v>
                </c:pt>
                <c:pt idx="1325">
                  <c:v>713.01949777777691</c:v>
                </c:pt>
                <c:pt idx="1326">
                  <c:v>558.46980148148054</c:v>
                </c:pt>
                <c:pt idx="1327">
                  <c:v>417.09453481481523</c:v>
                </c:pt>
                <c:pt idx="1328">
                  <c:v>338.18744444444496</c:v>
                </c:pt>
                <c:pt idx="1329">
                  <c:v>306.24300000000005</c:v>
                </c:pt>
                <c:pt idx="1330">
                  <c:v>306.24300000000005</c:v>
                </c:pt>
                <c:pt idx="1331">
                  <c:v>306.24300000000005</c:v>
                </c:pt>
                <c:pt idx="1332">
                  <c:v>290.27077777777868</c:v>
                </c:pt>
                <c:pt idx="1333">
                  <c:v>241.87680592592508</c:v>
                </c:pt>
                <c:pt idx="1334">
                  <c:v>208.50398370370229</c:v>
                </c:pt>
                <c:pt idx="1335">
                  <c:v>207.08091259259351</c:v>
                </c:pt>
                <c:pt idx="1336">
                  <c:v>237.60759259259396</c:v>
                </c:pt>
                <c:pt idx="1337">
                  <c:v>269.08062814814775</c:v>
                </c:pt>
                <c:pt idx="1338">
                  <c:v>284.58203111110976</c:v>
                </c:pt>
                <c:pt idx="1339">
                  <c:v>300.55425333333335</c:v>
                </c:pt>
                <c:pt idx="1340">
                  <c:v>316.52647555555689</c:v>
                </c:pt>
                <c:pt idx="1341">
                  <c:v>332.96951703703758</c:v>
                </c:pt>
                <c:pt idx="1342">
                  <c:v>381.3575925925926</c:v>
                </c:pt>
                <c:pt idx="1343">
                  <c:v>431.16579111111071</c:v>
                </c:pt>
                <c:pt idx="1344">
                  <c:v>433.06675703703655</c:v>
                </c:pt>
                <c:pt idx="1345">
                  <c:v>419.00493481481533</c:v>
                </c:pt>
                <c:pt idx="1346">
                  <c:v>372.5272592592579</c:v>
                </c:pt>
                <c:pt idx="1347">
                  <c:v>325.09143555555465</c:v>
                </c:pt>
                <c:pt idx="1348">
                  <c:v>277.1747688888907</c:v>
                </c:pt>
                <c:pt idx="1349">
                  <c:v>164.40811703703841</c:v>
                </c:pt>
                <c:pt idx="1350">
                  <c:v>17.312853333331617</c:v>
                </c:pt>
                <c:pt idx="1351">
                  <c:v>-99.691171851851834</c:v>
                </c:pt>
                <c:pt idx="1352">
                  <c:v>-154.12088740740697</c:v>
                </c:pt>
                <c:pt idx="1353">
                  <c:v>-176.49059111111202</c:v>
                </c:pt>
                <c:pt idx="1354">
                  <c:v>-199.18901333333332</c:v>
                </c:pt>
                <c:pt idx="1355">
                  <c:v>-237.72699111111152</c:v>
                </c:pt>
                <c:pt idx="1356">
                  <c:v>-308.92817185185095</c:v>
                </c:pt>
                <c:pt idx="1357">
                  <c:v>-364.8157466666654</c:v>
                </c:pt>
                <c:pt idx="1358">
                  <c:v>-404.92066518518641</c:v>
                </c:pt>
                <c:pt idx="1359">
                  <c:v>-461.15199407407499</c:v>
                </c:pt>
                <c:pt idx="1360">
                  <c:v>-485.93239851851735</c:v>
                </c:pt>
                <c:pt idx="1361">
                  <c:v>-350.31574962962873</c:v>
                </c:pt>
                <c:pt idx="1362">
                  <c:v>-67.842931851852541</c:v>
                </c:pt>
                <c:pt idx="1363">
                  <c:v>250.1864014814808</c:v>
                </c:pt>
                <c:pt idx="1364">
                  <c:v>539.81260592592594</c:v>
                </c:pt>
                <c:pt idx="1365">
                  <c:v>576.80074222222265</c:v>
                </c:pt>
                <c:pt idx="1366">
                  <c:v>372.09585037037124</c:v>
                </c:pt>
                <c:pt idx="1367">
                  <c:v>116.90969777777737</c:v>
                </c:pt>
                <c:pt idx="1368">
                  <c:v>-205.47346074074119</c:v>
                </c:pt>
                <c:pt idx="1369">
                  <c:v>-340.07944444444433</c:v>
                </c:pt>
                <c:pt idx="1370">
                  <c:v>-138.02552740740788</c:v>
                </c:pt>
                <c:pt idx="1371">
                  <c:v>115.474579259259</c:v>
                </c:pt>
                <c:pt idx="1372">
                  <c:v>211.30791259259257</c:v>
                </c:pt>
                <c:pt idx="1373">
                  <c:v>131.44680148148143</c:v>
                </c:pt>
                <c:pt idx="1374">
                  <c:v>-45.944302222221296</c:v>
                </c:pt>
                <c:pt idx="1375">
                  <c:v>-273.23617629629626</c:v>
                </c:pt>
                <c:pt idx="1376">
                  <c:v>-662.75914666666756</c:v>
                </c:pt>
                <c:pt idx="1377">
                  <c:v>-1216.6594651851847</c:v>
                </c:pt>
                <c:pt idx="1378">
                  <c:v>-1519.2065185185177</c:v>
                </c:pt>
                <c:pt idx="1379">
                  <c:v>-1532.5973022222222</c:v>
                </c:pt>
                <c:pt idx="1380">
                  <c:v>-1544.3318162962964</c:v>
                </c:pt>
                <c:pt idx="1381">
                  <c:v>-1075.2433940740736</c:v>
                </c:pt>
                <c:pt idx="1382">
                  <c:v>86.870586666666554</c:v>
                </c:pt>
                <c:pt idx="1383">
                  <c:v>1032.5690014814811</c:v>
                </c:pt>
                <c:pt idx="1384">
                  <c:v>1150.9760503703703</c:v>
                </c:pt>
                <c:pt idx="1385">
                  <c:v>757.12309481481543</c:v>
                </c:pt>
                <c:pt idx="1386">
                  <c:v>471.96775703703707</c:v>
                </c:pt>
                <c:pt idx="1387">
                  <c:v>585.74473925925861</c:v>
                </c:pt>
                <c:pt idx="1388">
                  <c:v>941.21976148148133</c:v>
                </c:pt>
                <c:pt idx="1389">
                  <c:v>1300.093703703704</c:v>
                </c:pt>
                <c:pt idx="1390">
                  <c:v>1406.4224444444449</c:v>
                </c:pt>
                <c:pt idx="1391">
                  <c:v>1193.3595125925922</c:v>
                </c:pt>
                <c:pt idx="1392">
                  <c:v>849.86576444444358</c:v>
                </c:pt>
                <c:pt idx="1393">
                  <c:v>535.1575200000002</c:v>
                </c:pt>
                <c:pt idx="1394">
                  <c:v>297.50581333333355</c:v>
                </c:pt>
                <c:pt idx="1395">
                  <c:v>169.72803555555623</c:v>
                </c:pt>
                <c:pt idx="1396">
                  <c:v>73.248468148148618</c:v>
                </c:pt>
                <c:pt idx="1397">
                  <c:v>-40.481638518518494</c:v>
                </c:pt>
                <c:pt idx="1398">
                  <c:v>-123.1897762962963</c:v>
                </c:pt>
                <c:pt idx="1399">
                  <c:v>-206.4657274074074</c:v>
                </c:pt>
                <c:pt idx="1400">
                  <c:v>-290.56981333333329</c:v>
                </c:pt>
                <c:pt idx="1401">
                  <c:v>-343.19408296296365</c:v>
                </c:pt>
                <c:pt idx="1402">
                  <c:v>-443.86385333333305</c:v>
                </c:pt>
                <c:pt idx="1403">
                  <c:v>-721.39759851851863</c:v>
                </c:pt>
                <c:pt idx="1404">
                  <c:v>-1225.2571096296299</c:v>
                </c:pt>
                <c:pt idx="1405">
                  <c:v>-1540.9638518518514</c:v>
                </c:pt>
                <c:pt idx="1406">
                  <c:v>-1280.0143244444441</c:v>
                </c:pt>
                <c:pt idx="1407">
                  <c:v>-551.53274222222228</c:v>
                </c:pt>
                <c:pt idx="1408">
                  <c:v>86.231428148148041</c:v>
                </c:pt>
                <c:pt idx="1409">
                  <c:v>230.62058666666687</c:v>
                </c:pt>
                <c:pt idx="1410">
                  <c:v>151.08259259259225</c:v>
                </c:pt>
                <c:pt idx="1411">
                  <c:v>71.059628148148377</c:v>
                </c:pt>
                <c:pt idx="1412">
                  <c:v>22.660939259259369</c:v>
                </c:pt>
                <c:pt idx="1413">
                  <c:v>85.915386666666564</c:v>
                </c:pt>
                <c:pt idx="1414">
                  <c:v>373.57311259259257</c:v>
                </c:pt>
                <c:pt idx="1415">
                  <c:v>823.06540888888901</c:v>
                </c:pt>
                <c:pt idx="1416">
                  <c:v>1195.49645037037</c:v>
                </c:pt>
                <c:pt idx="1417">
                  <c:v>1314.4904755555551</c:v>
                </c:pt>
                <c:pt idx="1418">
                  <c:v>1130.5927688888889</c:v>
                </c:pt>
                <c:pt idx="1419">
                  <c:v>689.215250370371</c:v>
                </c:pt>
                <c:pt idx="1420">
                  <c:v>164.08005333333335</c:v>
                </c:pt>
                <c:pt idx="1421">
                  <c:v>-380.9236385185194</c:v>
                </c:pt>
                <c:pt idx="1422">
                  <c:v>-738.38335407407419</c:v>
                </c:pt>
                <c:pt idx="1423">
                  <c:v>-489.3373096296296</c:v>
                </c:pt>
                <c:pt idx="1424">
                  <c:v>35.694112592593271</c:v>
                </c:pt>
                <c:pt idx="1425">
                  <c:v>467.55349481481483</c:v>
                </c:pt>
                <c:pt idx="1426">
                  <c:v>934.30134222222205</c:v>
                </c:pt>
                <c:pt idx="1427">
                  <c:v>1037.2857037037038</c:v>
                </c:pt>
                <c:pt idx="1428">
                  <c:v>643.49289037037033</c:v>
                </c:pt>
                <c:pt idx="1429">
                  <c:v>182.03814814814837</c:v>
                </c:pt>
                <c:pt idx="1430">
                  <c:v>-218.76034962962945</c:v>
                </c:pt>
                <c:pt idx="1431">
                  <c:v>-686.3062607407403</c:v>
                </c:pt>
                <c:pt idx="1432">
                  <c:v>-1253.2483422222222</c:v>
                </c:pt>
                <c:pt idx="1433">
                  <c:v>-1551.3578429629631</c:v>
                </c:pt>
                <c:pt idx="1434">
                  <c:v>-1576.2832962962962</c:v>
                </c:pt>
                <c:pt idx="1435">
                  <c:v>-976.75757185185148</c:v>
                </c:pt>
                <c:pt idx="1436">
                  <c:v>-20.179860740741081</c:v>
                </c:pt>
                <c:pt idx="1437">
                  <c:v>443.7009125925926</c:v>
                </c:pt>
                <c:pt idx="1438">
                  <c:v>493.3015614814816</c:v>
                </c:pt>
                <c:pt idx="1439">
                  <c:v>286.80625925925926</c:v>
                </c:pt>
                <c:pt idx="1440">
                  <c:v>31.380717037036817</c:v>
                </c:pt>
                <c:pt idx="1441">
                  <c:v>-272.98921629629626</c:v>
                </c:pt>
                <c:pt idx="1442">
                  <c:v>-370.99828296296261</c:v>
                </c:pt>
                <c:pt idx="1443">
                  <c:v>-132.86750222222244</c:v>
                </c:pt>
                <c:pt idx="1444">
                  <c:v>122.367</c:v>
                </c:pt>
                <c:pt idx="1445">
                  <c:v>202.54916444444444</c:v>
                </c:pt>
                <c:pt idx="1446">
                  <c:v>59.016148148147806</c:v>
                </c:pt>
                <c:pt idx="1447">
                  <c:v>-436.76661629629626</c:v>
                </c:pt>
                <c:pt idx="1448">
                  <c:v>-1158.3294444444441</c:v>
                </c:pt>
                <c:pt idx="1449">
                  <c:v>-1545.406631111111</c:v>
                </c:pt>
                <c:pt idx="1450">
                  <c:v>-1276.1445051851854</c:v>
                </c:pt>
                <c:pt idx="1451">
                  <c:v>-621.86476888888876</c:v>
                </c:pt>
                <c:pt idx="1452">
                  <c:v>-78.851666666666659</c:v>
                </c:pt>
                <c:pt idx="1453">
                  <c:v>112.815</c:v>
                </c:pt>
                <c:pt idx="1454">
                  <c:v>112.815</c:v>
                </c:pt>
                <c:pt idx="1455">
                  <c:v>112.815</c:v>
                </c:pt>
                <c:pt idx="1456">
                  <c:v>112.815</c:v>
                </c:pt>
                <c:pt idx="1457">
                  <c:v>112.815</c:v>
                </c:pt>
                <c:pt idx="1458">
                  <c:v>112.815</c:v>
                </c:pt>
                <c:pt idx="1459">
                  <c:v>112.815</c:v>
                </c:pt>
                <c:pt idx="1460">
                  <c:v>112.815</c:v>
                </c:pt>
                <c:pt idx="1461">
                  <c:v>112.815</c:v>
                </c:pt>
                <c:pt idx="1462">
                  <c:v>112.815</c:v>
                </c:pt>
                <c:pt idx="1463">
                  <c:v>112.815</c:v>
                </c:pt>
                <c:pt idx="1464">
                  <c:v>112.815</c:v>
                </c:pt>
                <c:pt idx="1465">
                  <c:v>112.815</c:v>
                </c:pt>
                <c:pt idx="1466">
                  <c:v>112.815</c:v>
                </c:pt>
                <c:pt idx="1467">
                  <c:v>112.815</c:v>
                </c:pt>
                <c:pt idx="1468">
                  <c:v>112.815</c:v>
                </c:pt>
                <c:pt idx="1469">
                  <c:v>112.815</c:v>
                </c:pt>
                <c:pt idx="1470">
                  <c:v>112.815</c:v>
                </c:pt>
                <c:pt idx="1471">
                  <c:v>112.815</c:v>
                </c:pt>
                <c:pt idx="1472">
                  <c:v>112.815</c:v>
                </c:pt>
                <c:pt idx="1473">
                  <c:v>112.815</c:v>
                </c:pt>
                <c:pt idx="1474">
                  <c:v>112.815</c:v>
                </c:pt>
                <c:pt idx="1475">
                  <c:v>112.815</c:v>
                </c:pt>
                <c:pt idx="1476">
                  <c:v>112.815</c:v>
                </c:pt>
                <c:pt idx="1477">
                  <c:v>112.815</c:v>
                </c:pt>
                <c:pt idx="1478">
                  <c:v>464.20388888888891</c:v>
                </c:pt>
                <c:pt idx="1479">
                  <c:v>815.73546814814824</c:v>
                </c:pt>
                <c:pt idx="1480">
                  <c:v>768.24687259259258</c:v>
                </c:pt>
                <c:pt idx="1481">
                  <c:v>673.01289777777765</c:v>
                </c:pt>
                <c:pt idx="1482">
                  <c:v>577.84938370370367</c:v>
                </c:pt>
                <c:pt idx="1483">
                  <c:v>514.61586814814802</c:v>
                </c:pt>
                <c:pt idx="1484">
                  <c:v>483.36482814814826</c:v>
                </c:pt>
                <c:pt idx="1485">
                  <c:v>516.01948148148142</c:v>
                </c:pt>
                <c:pt idx="1486">
                  <c:v>628.83212444444428</c:v>
                </c:pt>
                <c:pt idx="1487">
                  <c:v>774.04676444444442</c:v>
                </c:pt>
                <c:pt idx="1488">
                  <c:v>935.91848148148165</c:v>
                </c:pt>
                <c:pt idx="1489">
                  <c:v>1098.6784755555557</c:v>
                </c:pt>
                <c:pt idx="1490">
                  <c:v>1230.6299466666665</c:v>
                </c:pt>
                <c:pt idx="1491">
                  <c:v>1315.7764977777774</c:v>
                </c:pt>
                <c:pt idx="1492">
                  <c:v>1322.1845925925929</c:v>
                </c:pt>
                <c:pt idx="1493">
                  <c:v>1265.151917037037</c:v>
                </c:pt>
                <c:pt idx="1494">
                  <c:v>1192.4677777777779</c:v>
                </c:pt>
                <c:pt idx="1495">
                  <c:v>1087.7999837037034</c:v>
                </c:pt>
                <c:pt idx="1496">
                  <c:v>982.67286814814838</c:v>
                </c:pt>
                <c:pt idx="1497">
                  <c:v>877.16455703703809</c:v>
                </c:pt>
                <c:pt idx="1498">
                  <c:v>754.89391999999918</c:v>
                </c:pt>
                <c:pt idx="1499">
                  <c:v>631.69166814814764</c:v>
                </c:pt>
                <c:pt idx="1500">
                  <c:v>507.44459259259258</c:v>
                </c:pt>
                <c:pt idx="1501">
                  <c:v>445.95667555555576</c:v>
                </c:pt>
                <c:pt idx="1502">
                  <c:v>416.45093925926017</c:v>
                </c:pt>
                <c:pt idx="1503">
                  <c:v>402.33251259259214</c:v>
                </c:pt>
                <c:pt idx="1504">
                  <c:v>404.52210222222175</c:v>
                </c:pt>
                <c:pt idx="1505">
                  <c:v>374.4774444444447</c:v>
                </c:pt>
                <c:pt idx="1506">
                  <c:v>360.10459259259261</c:v>
                </c:pt>
                <c:pt idx="1507">
                  <c:v>377.69092592592614</c:v>
                </c:pt>
                <c:pt idx="1508">
                  <c:v>411.591761481481</c:v>
                </c:pt>
                <c:pt idx="1509">
                  <c:v>461.81771259259278</c:v>
                </c:pt>
                <c:pt idx="1510">
                  <c:v>560.6625792592597</c:v>
                </c:pt>
                <c:pt idx="1511">
                  <c:v>692.8746666666666</c:v>
                </c:pt>
                <c:pt idx="1512">
                  <c:v>826.60151259259214</c:v>
                </c:pt>
                <c:pt idx="1513">
                  <c:v>945.9911792592593</c:v>
                </c:pt>
                <c:pt idx="1514">
                  <c:v>1002.8938014814812</c:v>
                </c:pt>
                <c:pt idx="1515">
                  <c:v>964.30271703703704</c:v>
                </c:pt>
                <c:pt idx="1516">
                  <c:v>828.9912014814829</c:v>
                </c:pt>
                <c:pt idx="1517">
                  <c:v>691.42789037037096</c:v>
                </c:pt>
                <c:pt idx="1518">
                  <c:v>584.66720592592594</c:v>
                </c:pt>
                <c:pt idx="1519">
                  <c:v>508.21651259259261</c:v>
                </c:pt>
                <c:pt idx="1520">
                  <c:v>447.34269481481385</c:v>
                </c:pt>
                <c:pt idx="1521">
                  <c:v>385.18967555555378</c:v>
                </c:pt>
                <c:pt idx="1522">
                  <c:v>306.63665777777828</c:v>
                </c:pt>
                <c:pt idx="1523">
                  <c:v>194.39448148148145</c:v>
                </c:pt>
                <c:pt idx="1524">
                  <c:v>32.931672592592605</c:v>
                </c:pt>
                <c:pt idx="1525">
                  <c:v>-179.44518518518473</c:v>
                </c:pt>
                <c:pt idx="1526">
                  <c:v>-362.3216133333342</c:v>
                </c:pt>
                <c:pt idx="1527">
                  <c:v>-483.16854962962861</c:v>
                </c:pt>
                <c:pt idx="1528">
                  <c:v>-492.70639851851752</c:v>
                </c:pt>
                <c:pt idx="1529">
                  <c:v>-405.3177407407407</c:v>
                </c:pt>
                <c:pt idx="1530">
                  <c:v>-268.26475407407423</c:v>
                </c:pt>
                <c:pt idx="1531">
                  <c:v>-97.288231111111145</c:v>
                </c:pt>
                <c:pt idx="1532">
                  <c:v>75.907068148148369</c:v>
                </c:pt>
                <c:pt idx="1533">
                  <c:v>250.89277777777713</c:v>
                </c:pt>
                <c:pt idx="1534">
                  <c:v>443.97927259259245</c:v>
                </c:pt>
                <c:pt idx="1535">
                  <c:v>671.18122814814888</c:v>
                </c:pt>
                <c:pt idx="1536">
                  <c:v>901.4044459259253</c:v>
                </c:pt>
                <c:pt idx="1537">
                  <c:v>1070.2399837037042</c:v>
                </c:pt>
                <c:pt idx="1538">
                  <c:v>1209.0792133333334</c:v>
                </c:pt>
                <c:pt idx="1539">
                  <c:v>1302.1480281481483</c:v>
                </c:pt>
                <c:pt idx="1540">
                  <c:v>1364.3175170370389</c:v>
                </c:pt>
                <c:pt idx="1541">
                  <c:v>1396.1080281481468</c:v>
                </c:pt>
                <c:pt idx="1542">
                  <c:v>1348.2771125925929</c:v>
                </c:pt>
                <c:pt idx="1543">
                  <c:v>1219.7622577777793</c:v>
                </c:pt>
                <c:pt idx="1544">
                  <c:v>992.87807259259171</c:v>
                </c:pt>
                <c:pt idx="1545">
                  <c:v>761.61559259259161</c:v>
                </c:pt>
                <c:pt idx="1546">
                  <c:v>607.17055555555464</c:v>
                </c:pt>
                <c:pt idx="1547">
                  <c:v>514.53183555555552</c:v>
                </c:pt>
                <c:pt idx="1548">
                  <c:v>500.70114814814906</c:v>
                </c:pt>
                <c:pt idx="1549">
                  <c:v>519.36355555555554</c:v>
                </c:pt>
                <c:pt idx="1550">
                  <c:v>554.01292592592642</c:v>
                </c:pt>
                <c:pt idx="1551">
                  <c:v>589.76903111111199</c:v>
                </c:pt>
                <c:pt idx="1552">
                  <c:v>609.58180592592589</c:v>
                </c:pt>
                <c:pt idx="1553">
                  <c:v>614.00638666666669</c:v>
                </c:pt>
                <c:pt idx="1554">
                  <c:v>617.90885037037037</c:v>
                </c:pt>
                <c:pt idx="1555">
                  <c:v>654.34863111110928</c:v>
                </c:pt>
                <c:pt idx="1556">
                  <c:v>707.36765777777782</c:v>
                </c:pt>
                <c:pt idx="1557">
                  <c:v>761.58540148148336</c:v>
                </c:pt>
                <c:pt idx="1558">
                  <c:v>832.42956148148198</c:v>
                </c:pt>
                <c:pt idx="1559">
                  <c:v>905.13193925925839</c:v>
                </c:pt>
                <c:pt idx="1560">
                  <c:v>930.65144444444263</c:v>
                </c:pt>
                <c:pt idx="1561">
                  <c:v>940.34967259259304</c:v>
                </c:pt>
                <c:pt idx="1562">
                  <c:v>950.19884592592643</c:v>
                </c:pt>
                <c:pt idx="1563">
                  <c:v>976.17118666666624</c:v>
                </c:pt>
                <c:pt idx="1564">
                  <c:v>1002.9339259259268</c:v>
                </c:pt>
                <c:pt idx="1565">
                  <c:v>1013.8948459259268</c:v>
                </c:pt>
                <c:pt idx="1566">
                  <c:v>1040.9983911111112</c:v>
                </c:pt>
                <c:pt idx="1567">
                  <c:v>1036.9980088888874</c:v>
                </c:pt>
                <c:pt idx="1568">
                  <c:v>999.88335703703615</c:v>
                </c:pt>
                <c:pt idx="1569">
                  <c:v>978.20289037037128</c:v>
                </c:pt>
                <c:pt idx="1570">
                  <c:v>955.9578533333339</c:v>
                </c:pt>
                <c:pt idx="1571">
                  <c:v>933.12348148148135</c:v>
                </c:pt>
                <c:pt idx="1572">
                  <c:v>909.67677925925886</c:v>
                </c:pt>
                <c:pt idx="1573">
                  <c:v>853.65207555555412</c:v>
                </c:pt>
                <c:pt idx="1574">
                  <c:v>779.55518370370442</c:v>
                </c:pt>
                <c:pt idx="1575">
                  <c:v>720.01422370370369</c:v>
                </c:pt>
                <c:pt idx="1576">
                  <c:v>643.06352444444428</c:v>
                </c:pt>
                <c:pt idx="1577">
                  <c:v>563.93149037037051</c:v>
                </c:pt>
                <c:pt idx="1578">
                  <c:v>499.31352444444337</c:v>
                </c:pt>
                <c:pt idx="1579">
                  <c:v>465.18538666666763</c:v>
                </c:pt>
                <c:pt idx="1580">
                  <c:v>431.06255555555595</c:v>
                </c:pt>
                <c:pt idx="1581">
                  <c:v>411.47148148148062</c:v>
                </c:pt>
                <c:pt idx="1582">
                  <c:v>392.61479111111106</c:v>
                </c:pt>
                <c:pt idx="1583">
                  <c:v>340.38911111111156</c:v>
                </c:pt>
                <c:pt idx="1584">
                  <c:v>303.44431259259272</c:v>
                </c:pt>
                <c:pt idx="1585">
                  <c:v>265.82055555555519</c:v>
                </c:pt>
                <c:pt idx="1586">
                  <c:v>227.53199111111007</c:v>
                </c:pt>
                <c:pt idx="1587">
                  <c:v>204.56676148148136</c:v>
                </c:pt>
                <c:pt idx="1588">
                  <c:v>213.60493925926068</c:v>
                </c:pt>
                <c:pt idx="1589">
                  <c:v>255.33137925926025</c:v>
                </c:pt>
                <c:pt idx="1590">
                  <c:v>298.46644444444496</c:v>
                </c:pt>
                <c:pt idx="1591">
                  <c:v>342.30759111111115</c:v>
                </c:pt>
                <c:pt idx="1592">
                  <c:v>371.54681481481299</c:v>
                </c:pt>
                <c:pt idx="1593">
                  <c:v>400.79547259259351</c:v>
                </c:pt>
                <c:pt idx="1594">
                  <c:v>431.39556148148284</c:v>
                </c:pt>
                <c:pt idx="1595">
                  <c:v>398.1091199999986</c:v>
                </c:pt>
                <c:pt idx="1596">
                  <c:v>363.48775703703751</c:v>
                </c:pt>
                <c:pt idx="1597">
                  <c:v>312.90360592592685</c:v>
                </c:pt>
                <c:pt idx="1598">
                  <c:v>244.36932000000007</c:v>
                </c:pt>
                <c:pt idx="1599">
                  <c:v>207.15122814814777</c:v>
                </c:pt>
                <c:pt idx="1600">
                  <c:v>169.31903703703614</c:v>
                </c:pt>
                <c:pt idx="1601">
                  <c:v>146.86088888888884</c:v>
                </c:pt>
                <c:pt idx="1602">
                  <c:v>172.37837037037087</c:v>
                </c:pt>
                <c:pt idx="1603">
                  <c:v>231.16814222222143</c:v>
                </c:pt>
                <c:pt idx="1604">
                  <c:v>275.2852355555541</c:v>
                </c:pt>
                <c:pt idx="1605">
                  <c:v>336.02402814814991</c:v>
                </c:pt>
                <c:pt idx="1606">
                  <c:v>382.68478370370508</c:v>
                </c:pt>
                <c:pt idx="1607">
                  <c:v>413.37567555555512</c:v>
                </c:pt>
                <c:pt idx="1608">
                  <c:v>445.32012000000003</c:v>
                </c:pt>
                <c:pt idx="1609">
                  <c:v>477.26456444444494</c:v>
                </c:pt>
                <c:pt idx="1610">
                  <c:v>494.4903392592588</c:v>
                </c:pt>
                <c:pt idx="1611">
                  <c:v>511.09022222222086</c:v>
                </c:pt>
                <c:pt idx="1612">
                  <c:v>560.89340888888933</c:v>
                </c:pt>
                <c:pt idx="1613">
                  <c:v>611.33369037037039</c:v>
                </c:pt>
                <c:pt idx="1614">
                  <c:v>663.05346814814766</c:v>
                </c:pt>
                <c:pt idx="1615">
                  <c:v>715.43392592592727</c:v>
                </c:pt>
                <c:pt idx="1616">
                  <c:v>785.10442814814814</c:v>
                </c:pt>
                <c:pt idx="1617">
                  <c:v>840.15237037036991</c:v>
                </c:pt>
                <c:pt idx="1618">
                  <c:v>879.95775703703703</c:v>
                </c:pt>
                <c:pt idx="1619">
                  <c:v>872.59737037036894</c:v>
                </c:pt>
                <c:pt idx="1620">
                  <c:v>832.04547259259164</c:v>
                </c:pt>
                <c:pt idx="1621">
                  <c:v>790.88596148148326</c:v>
                </c:pt>
                <c:pt idx="1622">
                  <c:v>732.44525037037124</c:v>
                </c:pt>
                <c:pt idx="1623">
                  <c:v>640.72281481481423</c:v>
                </c:pt>
                <c:pt idx="1624">
                  <c:v>530.29227555555462</c:v>
                </c:pt>
                <c:pt idx="1625">
                  <c:v>433.77113925925914</c:v>
                </c:pt>
                <c:pt idx="1626">
                  <c:v>287.2758237037051</c:v>
                </c:pt>
                <c:pt idx="1627">
                  <c:v>120.73158666666581</c:v>
                </c:pt>
                <c:pt idx="1628">
                  <c:v>-16.497954074074471</c:v>
                </c:pt>
                <c:pt idx="1629">
                  <c:v>-108.34151851851891</c:v>
                </c:pt>
                <c:pt idx="1630">
                  <c:v>-120.78240888888928</c:v>
                </c:pt>
                <c:pt idx="1631">
                  <c:v>-36.538835555554613</c:v>
                </c:pt>
                <c:pt idx="1632">
                  <c:v>98.959592592592116</c:v>
                </c:pt>
                <c:pt idx="1633">
                  <c:v>253.02756148148106</c:v>
                </c:pt>
                <c:pt idx="1634">
                  <c:v>378.93120148148279</c:v>
                </c:pt>
                <c:pt idx="1635">
                  <c:v>426.22433481481573</c:v>
                </c:pt>
                <c:pt idx="1636">
                  <c:v>426.22433481481346</c:v>
                </c:pt>
                <c:pt idx="1637">
                  <c:v>377.68472444444353</c:v>
                </c:pt>
                <c:pt idx="1638">
                  <c:v>327.90276444444629</c:v>
                </c:pt>
                <c:pt idx="1639">
                  <c:v>293.47951703703842</c:v>
                </c:pt>
                <c:pt idx="1640">
                  <c:v>290.39427999999918</c:v>
                </c:pt>
                <c:pt idx="1641">
                  <c:v>335.85337037036902</c:v>
                </c:pt>
                <c:pt idx="1642">
                  <c:v>414.48923111111202</c:v>
                </c:pt>
                <c:pt idx="1643">
                  <c:v>526.90711703703846</c:v>
                </c:pt>
                <c:pt idx="1644">
                  <c:v>625.8109466666649</c:v>
                </c:pt>
                <c:pt idx="1645">
                  <c:v>709.99551703703514</c:v>
                </c:pt>
                <c:pt idx="1646">
                  <c:v>780.11089481481622</c:v>
                </c:pt>
                <c:pt idx="1647">
                  <c:v>834.94480148148239</c:v>
                </c:pt>
                <c:pt idx="1648">
                  <c:v>891.12837037037093</c:v>
                </c:pt>
                <c:pt idx="1649">
                  <c:v>916.11485037037005</c:v>
                </c:pt>
                <c:pt idx="1650">
                  <c:v>925.24467555555509</c:v>
                </c:pt>
                <c:pt idx="1651">
                  <c:v>902.54562370370513</c:v>
                </c:pt>
                <c:pt idx="1652">
                  <c:v>862.64556148148108</c:v>
                </c:pt>
                <c:pt idx="1653">
                  <c:v>838.12425925925834</c:v>
                </c:pt>
                <c:pt idx="1654">
                  <c:v>797.0178148148143</c:v>
                </c:pt>
                <c:pt idx="1655">
                  <c:v>770.56400148148055</c:v>
                </c:pt>
                <c:pt idx="1656">
                  <c:v>776.09236888889018</c:v>
                </c:pt>
                <c:pt idx="1657">
                  <c:v>781.65847259259408</c:v>
                </c:pt>
                <c:pt idx="1658">
                  <c:v>787.2623125925918</c:v>
                </c:pt>
                <c:pt idx="1659">
                  <c:v>792.9038888888881</c:v>
                </c:pt>
                <c:pt idx="1660">
                  <c:v>798.58320148148073</c:v>
                </c:pt>
                <c:pt idx="1661">
                  <c:v>788.32802814814818</c:v>
                </c:pt>
                <c:pt idx="1662">
                  <c:v>793.36140148148149</c:v>
                </c:pt>
                <c:pt idx="1663">
                  <c:v>799.14920592592591</c:v>
                </c:pt>
                <c:pt idx="1664">
                  <c:v>772.30004592592763</c:v>
                </c:pt>
                <c:pt idx="1665">
                  <c:v>760.71820592592644</c:v>
                </c:pt>
                <c:pt idx="1666">
                  <c:v>733.18537037037038</c:v>
                </c:pt>
                <c:pt idx="1667">
                  <c:v>704.19379111111084</c:v>
                </c:pt>
                <c:pt idx="1668">
                  <c:v>691.1838681481463</c:v>
                </c:pt>
                <c:pt idx="1669">
                  <c:v>677.43956148148288</c:v>
                </c:pt>
                <c:pt idx="1670">
                  <c:v>663.7005614814816</c:v>
                </c:pt>
                <c:pt idx="1671">
                  <c:v>633.24787999999955</c:v>
                </c:pt>
                <c:pt idx="1672">
                  <c:v>618.02242370370413</c:v>
                </c:pt>
                <c:pt idx="1673">
                  <c:v>618.76977925925974</c:v>
                </c:pt>
                <c:pt idx="1674">
                  <c:v>603.5455022222236</c:v>
                </c:pt>
                <c:pt idx="1675">
                  <c:v>587.57328000000007</c:v>
                </c:pt>
                <c:pt idx="1676">
                  <c:v>571.60105777777642</c:v>
                </c:pt>
                <c:pt idx="1677">
                  <c:v>538.90866814814638</c:v>
                </c:pt>
                <c:pt idx="1678">
                  <c:v>505.47010222222218</c:v>
                </c:pt>
                <c:pt idx="1679">
                  <c:v>487.2611200000008</c:v>
                </c:pt>
                <c:pt idx="1680">
                  <c:v>485.02966666666765</c:v>
                </c:pt>
                <c:pt idx="1681">
                  <c:v>514.74796444444348</c:v>
                </c:pt>
                <c:pt idx="1682">
                  <c:v>561.92376148148014</c:v>
                </c:pt>
                <c:pt idx="1683">
                  <c:v>609.84042814814859</c:v>
                </c:pt>
                <c:pt idx="1684">
                  <c:v>675.2116459259272</c:v>
                </c:pt>
                <c:pt idx="1685">
                  <c:v>710.12782370370337</c:v>
                </c:pt>
                <c:pt idx="1686">
                  <c:v>713.10899111111064</c:v>
                </c:pt>
                <c:pt idx="1687">
                  <c:v>716.09959259259449</c:v>
                </c:pt>
                <c:pt idx="1688">
                  <c:v>687.15518370370296</c:v>
                </c:pt>
                <c:pt idx="1689">
                  <c:v>656.71429481481346</c:v>
                </c:pt>
                <c:pt idx="1690">
                  <c:v>642.24798666666857</c:v>
                </c:pt>
                <c:pt idx="1691">
                  <c:v>627.02960592592649</c:v>
                </c:pt>
                <c:pt idx="1692">
                  <c:v>627.78403703703532</c:v>
                </c:pt>
                <c:pt idx="1693">
                  <c:v>628.53905777777595</c:v>
                </c:pt>
                <c:pt idx="1694">
                  <c:v>629.29466814815078</c:v>
                </c:pt>
                <c:pt idx="1695">
                  <c:v>630.05086814815104</c:v>
                </c:pt>
                <c:pt idx="1696">
                  <c:v>630.80765777777583</c:v>
                </c:pt>
                <c:pt idx="1697">
                  <c:v>631.56503703703515</c:v>
                </c:pt>
                <c:pt idx="1698">
                  <c:v>616.35078370370275</c:v>
                </c:pt>
                <c:pt idx="1699">
                  <c:v>584.40633925926022</c:v>
                </c:pt>
                <c:pt idx="1700">
                  <c:v>551.70392592592862</c:v>
                </c:pt>
                <c:pt idx="1701">
                  <c:v>534.21753481481403</c:v>
                </c:pt>
                <c:pt idx="1702">
                  <c:v>532.70572444444349</c:v>
                </c:pt>
                <c:pt idx="1703">
                  <c:v>515.22405037037038</c:v>
                </c:pt>
                <c:pt idx="1704">
                  <c:v>512.96429481481482</c:v>
                </c:pt>
                <c:pt idx="1705">
                  <c:v>527.43296148148306</c:v>
                </c:pt>
                <c:pt idx="1706">
                  <c:v>525.93176444444362</c:v>
                </c:pt>
                <c:pt idx="1707">
                  <c:v>540.40514814814867</c:v>
                </c:pt>
                <c:pt idx="1708">
                  <c:v>555.62883555555516</c:v>
                </c:pt>
                <c:pt idx="1709">
                  <c:v>554.88089037036991</c:v>
                </c:pt>
                <c:pt idx="1710">
                  <c:v>586.07797925925934</c:v>
                </c:pt>
                <c:pt idx="1711">
                  <c:v>618.76977925925974</c:v>
                </c:pt>
                <c:pt idx="1712">
                  <c:v>635.48994666666624</c:v>
                </c:pt>
                <c:pt idx="1713">
                  <c:v>668.93205037037023</c:v>
                </c:pt>
                <c:pt idx="1714">
                  <c:v>687.15518370370523</c:v>
                </c:pt>
                <c:pt idx="1715">
                  <c:v>705.38362370370191</c:v>
                </c:pt>
                <c:pt idx="1716">
                  <c:v>724.37239111111057</c:v>
                </c:pt>
                <c:pt idx="1717">
                  <c:v>743.37059259259343</c:v>
                </c:pt>
                <c:pt idx="1718">
                  <c:v>763.13855555555574</c:v>
                </c:pt>
                <c:pt idx="1719">
                  <c:v>782.92125925925825</c:v>
                </c:pt>
                <c:pt idx="1720">
                  <c:v>787.51329481481389</c:v>
                </c:pt>
                <c:pt idx="1721">
                  <c:v>759.41176148148247</c:v>
                </c:pt>
                <c:pt idx="1722">
                  <c:v>714.58003703703605</c:v>
                </c:pt>
                <c:pt idx="1723">
                  <c:v>668.20937925926103</c:v>
                </c:pt>
                <c:pt idx="1724">
                  <c:v>621.06660148148148</c:v>
                </c:pt>
                <c:pt idx="1725">
                  <c:v>524.45937925925557</c:v>
                </c:pt>
                <c:pt idx="1726">
                  <c:v>392.82100148148504</c:v>
                </c:pt>
                <c:pt idx="1727">
                  <c:v>242.15906814815088</c:v>
                </c:pt>
                <c:pt idx="1728">
                  <c:v>71.779879999998059</c:v>
                </c:pt>
                <c:pt idx="1729">
                  <c:v>-102.22051851852046</c:v>
                </c:pt>
                <c:pt idx="1730">
                  <c:v>-215.78519407407492</c:v>
                </c:pt>
                <c:pt idx="1731">
                  <c:v>-265.83863851851743</c:v>
                </c:pt>
                <c:pt idx="1732">
                  <c:v>-284.28107407407293</c:v>
                </c:pt>
                <c:pt idx="1733">
                  <c:v>-269.6938518518528</c:v>
                </c:pt>
                <c:pt idx="1734">
                  <c:v>-254.06563851851882</c:v>
                </c:pt>
                <c:pt idx="1735">
                  <c:v>-253.41110962962864</c:v>
                </c:pt>
                <c:pt idx="1736">
                  <c:v>-284.38911111111145</c:v>
                </c:pt>
                <c:pt idx="1737">
                  <c:v>-299.71476444444482</c:v>
                </c:pt>
                <c:pt idx="1738">
                  <c:v>-298.11093185185081</c:v>
                </c:pt>
                <c:pt idx="1739">
                  <c:v>-280.22296296296162</c:v>
                </c:pt>
                <c:pt idx="1740">
                  <c:v>-212.9236162962971</c:v>
                </c:pt>
                <c:pt idx="1741">
                  <c:v>-111.67832740740789</c:v>
                </c:pt>
                <c:pt idx="1742">
                  <c:v>-39.89867999999808</c:v>
                </c:pt>
                <c:pt idx="1743">
                  <c:v>0.61725037036950425</c:v>
                </c:pt>
                <c:pt idx="1744">
                  <c:v>42.349586666665289</c:v>
                </c:pt>
                <c:pt idx="1745">
                  <c:v>52.761601481481478</c:v>
                </c:pt>
                <c:pt idx="1746">
                  <c:v>47.260357037036982</c:v>
                </c:pt>
                <c:pt idx="1747">
                  <c:v>73.762520000000478</c:v>
                </c:pt>
                <c:pt idx="1748">
                  <c:v>101.39559259259354</c:v>
                </c:pt>
                <c:pt idx="1749">
                  <c:v>129.06640148148065</c:v>
                </c:pt>
                <c:pt idx="1750">
                  <c:v>173.80260592592452</c:v>
                </c:pt>
                <c:pt idx="1751">
                  <c:v>187.1406577777777</c:v>
                </c:pt>
                <c:pt idx="1752">
                  <c:v>184.52122814814808</c:v>
                </c:pt>
                <c:pt idx="1753">
                  <c:v>181.91653925925925</c:v>
                </c:pt>
                <c:pt idx="1754">
                  <c:v>179.3265911111111</c:v>
                </c:pt>
                <c:pt idx="1755">
                  <c:v>176.75138370370368</c:v>
                </c:pt>
                <c:pt idx="1756">
                  <c:v>174.190917037037</c:v>
                </c:pt>
                <c:pt idx="1757">
                  <c:v>155.67296888888978</c:v>
                </c:pt>
                <c:pt idx="1758">
                  <c:v>152.6375555555565</c:v>
                </c:pt>
                <c:pt idx="1759">
                  <c:v>150.12425925926019</c:v>
                </c:pt>
                <c:pt idx="1760">
                  <c:v>131.15553925925886</c:v>
                </c:pt>
                <c:pt idx="1761">
                  <c:v>128.18026814814769</c:v>
                </c:pt>
                <c:pt idx="1762">
                  <c:v>125.22622370370325</c:v>
                </c:pt>
                <c:pt idx="1763">
                  <c:v>122.29340592592547</c:v>
                </c:pt>
                <c:pt idx="1764">
                  <c:v>103.4095925925931</c:v>
                </c:pt>
                <c:pt idx="1765">
                  <c:v>52.122897777778689</c:v>
                </c:pt>
                <c:pt idx="1766">
                  <c:v>-48.000875555555979</c:v>
                </c:pt>
                <c:pt idx="1767">
                  <c:v>-181.89163851851848</c:v>
                </c:pt>
                <c:pt idx="1768">
                  <c:v>-349.45740888888884</c:v>
                </c:pt>
                <c:pt idx="1769">
                  <c:v>-535.49248296296423</c:v>
                </c:pt>
                <c:pt idx="1770">
                  <c:v>-691.41007999999988</c:v>
                </c:pt>
                <c:pt idx="1771">
                  <c:v>-768.63874962962836</c:v>
                </c:pt>
                <c:pt idx="1772">
                  <c:v>-781.37474962962835</c:v>
                </c:pt>
                <c:pt idx="1773">
                  <c:v>-761.56252444444488</c:v>
                </c:pt>
                <c:pt idx="1774">
                  <c:v>-692.5270133333338</c:v>
                </c:pt>
                <c:pt idx="1775">
                  <c:v>-605.98300000000006</c:v>
                </c:pt>
                <c:pt idx="1776">
                  <c:v>-565.96265333333292</c:v>
                </c:pt>
                <c:pt idx="1777">
                  <c:v>-589.49156888888865</c:v>
                </c:pt>
                <c:pt idx="1778">
                  <c:v>-676.86308740740822</c:v>
                </c:pt>
                <c:pt idx="1779">
                  <c:v>-812.89125777777826</c:v>
                </c:pt>
                <c:pt idx="1780">
                  <c:v>-933.48199999999963</c:v>
                </c:pt>
                <c:pt idx="1781">
                  <c:v>-974.27796444444471</c:v>
                </c:pt>
                <c:pt idx="1782">
                  <c:v>-918.26210518518451</c:v>
                </c:pt>
                <c:pt idx="1783">
                  <c:v>-797.05044296296262</c:v>
                </c:pt>
                <c:pt idx="1784">
                  <c:v>-642.39874074074089</c:v>
                </c:pt>
                <c:pt idx="1785">
                  <c:v>-534.40690962962947</c:v>
                </c:pt>
                <c:pt idx="1786">
                  <c:v>-489.70962074074106</c:v>
                </c:pt>
                <c:pt idx="1787">
                  <c:v>-476.57734962962974</c:v>
                </c:pt>
                <c:pt idx="1788">
                  <c:v>-495.17666666666639</c:v>
                </c:pt>
                <c:pt idx="1789">
                  <c:v>-561.60096296296297</c:v>
                </c:pt>
                <c:pt idx="1790">
                  <c:v>-676.03066518518506</c:v>
                </c:pt>
                <c:pt idx="1791">
                  <c:v>-822.4631851851849</c:v>
                </c:pt>
                <c:pt idx="1792">
                  <c:v>-968.83585777777796</c:v>
                </c:pt>
                <c:pt idx="1793">
                  <c:v>-1018.9813244444445</c:v>
                </c:pt>
                <c:pt idx="1794">
                  <c:v>-1275.9711540740739</c:v>
                </c:pt>
                <c:pt idx="1795">
                  <c:v>-717.7405555555556</c:v>
                </c:pt>
                <c:pt idx="1796">
                  <c:v>112.815</c:v>
                </c:pt>
                <c:pt idx="1797">
                  <c:v>112.815</c:v>
                </c:pt>
                <c:pt idx="1798">
                  <c:v>112.815</c:v>
                </c:pt>
                <c:pt idx="1799">
                  <c:v>112.815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F05-4B9A-AC37-645A735351E5}"/>
            </c:ext>
          </c:extLst>
        </c:ser>
        <c:ser>
          <c:idx val="0"/>
          <c:order val="2"/>
          <c:tx>
            <c:v>Rolling Resistance</c:v>
          </c:tx>
          <c:spPr>
            <a:ln w="19050" cap="rnd">
              <a:solidFill>
                <a:srgbClr val="FFFF00">
                  <a:alpha val="87000"/>
                </a:srgbClr>
              </a:solidFill>
              <a:round/>
            </a:ln>
            <a:effectLst/>
          </c:spPr>
          <c:marker>
            <c:symbol val="none"/>
          </c:marker>
          <c:xVal>
            <c:multiLvlStrRef>
              <c:f>WLTC_class_3!$C$6:$D$1806</c:f>
              <c:multiLvlStrCache>
                <c:ptCount val="1801"/>
                <c:lvl>
                  <c:pt idx="0">
                    <c:v>0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  <c:pt idx="42">
                    <c:v>42</c:v>
                  </c:pt>
                  <c:pt idx="43">
                    <c:v>43</c:v>
                  </c:pt>
                  <c:pt idx="44">
                    <c:v>44</c:v>
                  </c:pt>
                  <c:pt idx="45">
                    <c:v>45</c:v>
                  </c:pt>
                  <c:pt idx="46">
                    <c:v>46</c:v>
                  </c:pt>
                  <c:pt idx="47">
                    <c:v>47</c:v>
                  </c:pt>
                  <c:pt idx="48">
                    <c:v>48</c:v>
                  </c:pt>
                  <c:pt idx="49">
                    <c:v>49</c:v>
                  </c:pt>
                  <c:pt idx="50">
                    <c:v>50</c:v>
                  </c:pt>
                  <c:pt idx="51">
                    <c:v>51</c:v>
                  </c:pt>
                  <c:pt idx="52">
                    <c:v>52</c:v>
                  </c:pt>
                  <c:pt idx="53">
                    <c:v>53</c:v>
                  </c:pt>
                  <c:pt idx="54">
                    <c:v>54</c:v>
                  </c:pt>
                  <c:pt idx="55">
                    <c:v>55</c:v>
                  </c:pt>
                  <c:pt idx="56">
                    <c:v>56</c:v>
                  </c:pt>
                  <c:pt idx="57">
                    <c:v>57</c:v>
                  </c:pt>
                  <c:pt idx="58">
                    <c:v>58</c:v>
                  </c:pt>
                  <c:pt idx="59">
                    <c:v>59</c:v>
                  </c:pt>
                  <c:pt idx="60">
                    <c:v>60</c:v>
                  </c:pt>
                  <c:pt idx="61">
                    <c:v>61</c:v>
                  </c:pt>
                  <c:pt idx="62">
                    <c:v>62</c:v>
                  </c:pt>
                  <c:pt idx="63">
                    <c:v>63</c:v>
                  </c:pt>
                  <c:pt idx="64">
                    <c:v>64</c:v>
                  </c:pt>
                  <c:pt idx="65">
                    <c:v>65</c:v>
                  </c:pt>
                  <c:pt idx="66">
                    <c:v>66</c:v>
                  </c:pt>
                  <c:pt idx="67">
                    <c:v>67</c:v>
                  </c:pt>
                  <c:pt idx="68">
                    <c:v>68</c:v>
                  </c:pt>
                  <c:pt idx="69">
                    <c:v>69</c:v>
                  </c:pt>
                  <c:pt idx="70">
                    <c:v>70</c:v>
                  </c:pt>
                  <c:pt idx="71">
                    <c:v>71</c:v>
                  </c:pt>
                  <c:pt idx="72">
                    <c:v>72</c:v>
                  </c:pt>
                  <c:pt idx="73">
                    <c:v>73</c:v>
                  </c:pt>
                  <c:pt idx="74">
                    <c:v>74</c:v>
                  </c:pt>
                  <c:pt idx="75">
                    <c:v>75</c:v>
                  </c:pt>
                  <c:pt idx="76">
                    <c:v>76</c:v>
                  </c:pt>
                  <c:pt idx="77">
                    <c:v>77</c:v>
                  </c:pt>
                  <c:pt idx="78">
                    <c:v>78</c:v>
                  </c:pt>
                  <c:pt idx="79">
                    <c:v>79</c:v>
                  </c:pt>
                  <c:pt idx="80">
                    <c:v>80</c:v>
                  </c:pt>
                  <c:pt idx="81">
                    <c:v>81</c:v>
                  </c:pt>
                  <c:pt idx="82">
                    <c:v>82</c:v>
                  </c:pt>
                  <c:pt idx="83">
                    <c:v>83</c:v>
                  </c:pt>
                  <c:pt idx="84">
                    <c:v>84</c:v>
                  </c:pt>
                  <c:pt idx="85">
                    <c:v>85</c:v>
                  </c:pt>
                  <c:pt idx="86">
                    <c:v>86</c:v>
                  </c:pt>
                  <c:pt idx="87">
                    <c:v>87</c:v>
                  </c:pt>
                  <c:pt idx="88">
                    <c:v>88</c:v>
                  </c:pt>
                  <c:pt idx="89">
                    <c:v>89</c:v>
                  </c:pt>
                  <c:pt idx="90">
                    <c:v>90</c:v>
                  </c:pt>
                  <c:pt idx="91">
                    <c:v>91</c:v>
                  </c:pt>
                  <c:pt idx="92">
                    <c:v>92</c:v>
                  </c:pt>
                  <c:pt idx="93">
                    <c:v>93</c:v>
                  </c:pt>
                  <c:pt idx="94">
                    <c:v>94</c:v>
                  </c:pt>
                  <c:pt idx="95">
                    <c:v>95</c:v>
                  </c:pt>
                  <c:pt idx="96">
                    <c:v>96</c:v>
                  </c:pt>
                  <c:pt idx="97">
                    <c:v>97</c:v>
                  </c:pt>
                  <c:pt idx="98">
                    <c:v>98</c:v>
                  </c:pt>
                  <c:pt idx="99">
                    <c:v>99</c:v>
                  </c:pt>
                  <c:pt idx="100">
                    <c:v>100</c:v>
                  </c:pt>
                  <c:pt idx="101">
                    <c:v>101</c:v>
                  </c:pt>
                  <c:pt idx="102">
                    <c:v>102</c:v>
                  </c:pt>
                  <c:pt idx="103">
                    <c:v>103</c:v>
                  </c:pt>
                  <c:pt idx="104">
                    <c:v>104</c:v>
                  </c:pt>
                  <c:pt idx="105">
                    <c:v>105</c:v>
                  </c:pt>
                  <c:pt idx="106">
                    <c:v>106</c:v>
                  </c:pt>
                  <c:pt idx="107">
                    <c:v>107</c:v>
                  </c:pt>
                  <c:pt idx="108">
                    <c:v>108</c:v>
                  </c:pt>
                  <c:pt idx="109">
                    <c:v>109</c:v>
                  </c:pt>
                  <c:pt idx="110">
                    <c:v>110</c:v>
                  </c:pt>
                  <c:pt idx="111">
                    <c:v>111</c:v>
                  </c:pt>
                  <c:pt idx="112">
                    <c:v>112</c:v>
                  </c:pt>
                  <c:pt idx="113">
                    <c:v>113</c:v>
                  </c:pt>
                  <c:pt idx="114">
                    <c:v>114</c:v>
                  </c:pt>
                  <c:pt idx="115">
                    <c:v>115</c:v>
                  </c:pt>
                  <c:pt idx="116">
                    <c:v>116</c:v>
                  </c:pt>
                  <c:pt idx="117">
                    <c:v>117</c:v>
                  </c:pt>
                  <c:pt idx="118">
                    <c:v>118</c:v>
                  </c:pt>
                  <c:pt idx="119">
                    <c:v>119</c:v>
                  </c:pt>
                  <c:pt idx="120">
                    <c:v>120</c:v>
                  </c:pt>
                  <c:pt idx="121">
                    <c:v>121</c:v>
                  </c:pt>
                  <c:pt idx="122">
                    <c:v>122</c:v>
                  </c:pt>
                  <c:pt idx="123">
                    <c:v>123</c:v>
                  </c:pt>
                  <c:pt idx="124">
                    <c:v>124</c:v>
                  </c:pt>
                  <c:pt idx="125">
                    <c:v>125</c:v>
                  </c:pt>
                  <c:pt idx="126">
                    <c:v>126</c:v>
                  </c:pt>
                  <c:pt idx="127">
                    <c:v>127</c:v>
                  </c:pt>
                  <c:pt idx="128">
                    <c:v>128</c:v>
                  </c:pt>
                  <c:pt idx="129">
                    <c:v>129</c:v>
                  </c:pt>
                  <c:pt idx="130">
                    <c:v>130</c:v>
                  </c:pt>
                  <c:pt idx="131">
                    <c:v>131</c:v>
                  </c:pt>
                  <c:pt idx="132">
                    <c:v>132</c:v>
                  </c:pt>
                  <c:pt idx="133">
                    <c:v>133</c:v>
                  </c:pt>
                  <c:pt idx="134">
                    <c:v>134</c:v>
                  </c:pt>
                  <c:pt idx="135">
                    <c:v>135</c:v>
                  </c:pt>
                  <c:pt idx="136">
                    <c:v>136</c:v>
                  </c:pt>
                  <c:pt idx="137">
                    <c:v>137</c:v>
                  </c:pt>
                  <c:pt idx="138">
                    <c:v>138</c:v>
                  </c:pt>
                  <c:pt idx="139">
                    <c:v>139</c:v>
                  </c:pt>
                  <c:pt idx="140">
                    <c:v>140</c:v>
                  </c:pt>
                  <c:pt idx="141">
                    <c:v>141</c:v>
                  </c:pt>
                  <c:pt idx="142">
                    <c:v>142</c:v>
                  </c:pt>
                  <c:pt idx="143">
                    <c:v>143</c:v>
                  </c:pt>
                  <c:pt idx="144">
                    <c:v>144</c:v>
                  </c:pt>
                  <c:pt idx="145">
                    <c:v>145</c:v>
                  </c:pt>
                  <c:pt idx="146">
                    <c:v>146</c:v>
                  </c:pt>
                  <c:pt idx="147">
                    <c:v>147</c:v>
                  </c:pt>
                  <c:pt idx="148">
                    <c:v>148</c:v>
                  </c:pt>
                  <c:pt idx="149">
                    <c:v>149</c:v>
                  </c:pt>
                  <c:pt idx="150">
                    <c:v>150</c:v>
                  </c:pt>
                  <c:pt idx="151">
                    <c:v>151</c:v>
                  </c:pt>
                  <c:pt idx="152">
                    <c:v>152</c:v>
                  </c:pt>
                  <c:pt idx="153">
                    <c:v>153</c:v>
                  </c:pt>
                  <c:pt idx="154">
                    <c:v>154</c:v>
                  </c:pt>
                  <c:pt idx="155">
                    <c:v>155</c:v>
                  </c:pt>
                  <c:pt idx="156">
                    <c:v>156</c:v>
                  </c:pt>
                  <c:pt idx="157">
                    <c:v>157</c:v>
                  </c:pt>
                  <c:pt idx="158">
                    <c:v>158</c:v>
                  </c:pt>
                  <c:pt idx="159">
                    <c:v>159</c:v>
                  </c:pt>
                  <c:pt idx="160">
                    <c:v>160</c:v>
                  </c:pt>
                  <c:pt idx="161">
                    <c:v>161</c:v>
                  </c:pt>
                  <c:pt idx="162">
                    <c:v>162</c:v>
                  </c:pt>
                  <c:pt idx="163">
                    <c:v>163</c:v>
                  </c:pt>
                  <c:pt idx="164">
                    <c:v>164</c:v>
                  </c:pt>
                  <c:pt idx="165">
                    <c:v>165</c:v>
                  </c:pt>
                  <c:pt idx="166">
                    <c:v>166</c:v>
                  </c:pt>
                  <c:pt idx="167">
                    <c:v>167</c:v>
                  </c:pt>
                  <c:pt idx="168">
                    <c:v>168</c:v>
                  </c:pt>
                  <c:pt idx="169">
                    <c:v>169</c:v>
                  </c:pt>
                  <c:pt idx="170">
                    <c:v>170</c:v>
                  </c:pt>
                  <c:pt idx="171">
                    <c:v>171</c:v>
                  </c:pt>
                  <c:pt idx="172">
                    <c:v>172</c:v>
                  </c:pt>
                  <c:pt idx="173">
                    <c:v>173</c:v>
                  </c:pt>
                  <c:pt idx="174">
                    <c:v>174</c:v>
                  </c:pt>
                  <c:pt idx="175">
                    <c:v>175</c:v>
                  </c:pt>
                  <c:pt idx="176">
                    <c:v>176</c:v>
                  </c:pt>
                  <c:pt idx="177">
                    <c:v>177</c:v>
                  </c:pt>
                  <c:pt idx="178">
                    <c:v>178</c:v>
                  </c:pt>
                  <c:pt idx="179">
                    <c:v>179</c:v>
                  </c:pt>
                  <c:pt idx="180">
                    <c:v>180</c:v>
                  </c:pt>
                  <c:pt idx="181">
                    <c:v>181</c:v>
                  </c:pt>
                  <c:pt idx="182">
                    <c:v>182</c:v>
                  </c:pt>
                  <c:pt idx="183">
                    <c:v>183</c:v>
                  </c:pt>
                  <c:pt idx="184">
                    <c:v>184</c:v>
                  </c:pt>
                  <c:pt idx="185">
                    <c:v>185</c:v>
                  </c:pt>
                  <c:pt idx="186">
                    <c:v>186</c:v>
                  </c:pt>
                  <c:pt idx="187">
                    <c:v>187</c:v>
                  </c:pt>
                  <c:pt idx="188">
                    <c:v>188</c:v>
                  </c:pt>
                  <c:pt idx="189">
                    <c:v>189</c:v>
                  </c:pt>
                  <c:pt idx="190">
                    <c:v>190</c:v>
                  </c:pt>
                  <c:pt idx="191">
                    <c:v>191</c:v>
                  </c:pt>
                  <c:pt idx="192">
                    <c:v>192</c:v>
                  </c:pt>
                  <c:pt idx="193">
                    <c:v>193</c:v>
                  </c:pt>
                  <c:pt idx="194">
                    <c:v>194</c:v>
                  </c:pt>
                  <c:pt idx="195">
                    <c:v>195</c:v>
                  </c:pt>
                  <c:pt idx="196">
                    <c:v>196</c:v>
                  </c:pt>
                  <c:pt idx="197">
                    <c:v>197</c:v>
                  </c:pt>
                  <c:pt idx="198">
                    <c:v>198</c:v>
                  </c:pt>
                  <c:pt idx="199">
                    <c:v>199</c:v>
                  </c:pt>
                  <c:pt idx="200">
                    <c:v>200</c:v>
                  </c:pt>
                  <c:pt idx="201">
                    <c:v>201</c:v>
                  </c:pt>
                  <c:pt idx="202">
                    <c:v>202</c:v>
                  </c:pt>
                  <c:pt idx="203">
                    <c:v>203</c:v>
                  </c:pt>
                  <c:pt idx="204">
                    <c:v>204</c:v>
                  </c:pt>
                  <c:pt idx="205">
                    <c:v>205</c:v>
                  </c:pt>
                  <c:pt idx="206">
                    <c:v>206</c:v>
                  </c:pt>
                  <c:pt idx="207">
                    <c:v>207</c:v>
                  </c:pt>
                  <c:pt idx="208">
                    <c:v>208</c:v>
                  </c:pt>
                  <c:pt idx="209">
                    <c:v>209</c:v>
                  </c:pt>
                  <c:pt idx="210">
                    <c:v>210</c:v>
                  </c:pt>
                  <c:pt idx="211">
                    <c:v>211</c:v>
                  </c:pt>
                  <c:pt idx="212">
                    <c:v>212</c:v>
                  </c:pt>
                  <c:pt idx="213">
                    <c:v>213</c:v>
                  </c:pt>
                  <c:pt idx="214">
                    <c:v>214</c:v>
                  </c:pt>
                  <c:pt idx="215">
                    <c:v>215</c:v>
                  </c:pt>
                  <c:pt idx="216">
                    <c:v>216</c:v>
                  </c:pt>
                  <c:pt idx="217">
                    <c:v>217</c:v>
                  </c:pt>
                  <c:pt idx="218">
                    <c:v>218</c:v>
                  </c:pt>
                  <c:pt idx="219">
                    <c:v>219</c:v>
                  </c:pt>
                  <c:pt idx="220">
                    <c:v>220</c:v>
                  </c:pt>
                  <c:pt idx="221">
                    <c:v>221</c:v>
                  </c:pt>
                  <c:pt idx="222">
                    <c:v>222</c:v>
                  </c:pt>
                  <c:pt idx="223">
                    <c:v>223</c:v>
                  </c:pt>
                  <c:pt idx="224">
                    <c:v>224</c:v>
                  </c:pt>
                  <c:pt idx="225">
                    <c:v>225</c:v>
                  </c:pt>
                  <c:pt idx="226">
                    <c:v>226</c:v>
                  </c:pt>
                  <c:pt idx="227">
                    <c:v>227</c:v>
                  </c:pt>
                  <c:pt idx="228">
                    <c:v>228</c:v>
                  </c:pt>
                  <c:pt idx="229">
                    <c:v>229</c:v>
                  </c:pt>
                  <c:pt idx="230">
                    <c:v>230</c:v>
                  </c:pt>
                  <c:pt idx="231">
                    <c:v>231</c:v>
                  </c:pt>
                  <c:pt idx="232">
                    <c:v>232</c:v>
                  </c:pt>
                  <c:pt idx="233">
                    <c:v>233</c:v>
                  </c:pt>
                  <c:pt idx="234">
                    <c:v>234</c:v>
                  </c:pt>
                  <c:pt idx="235">
                    <c:v>235</c:v>
                  </c:pt>
                  <c:pt idx="236">
                    <c:v>236</c:v>
                  </c:pt>
                  <c:pt idx="237">
                    <c:v>237</c:v>
                  </c:pt>
                  <c:pt idx="238">
                    <c:v>238</c:v>
                  </c:pt>
                  <c:pt idx="239">
                    <c:v>239</c:v>
                  </c:pt>
                  <c:pt idx="240">
                    <c:v>240</c:v>
                  </c:pt>
                  <c:pt idx="241">
                    <c:v>241</c:v>
                  </c:pt>
                  <c:pt idx="242">
                    <c:v>242</c:v>
                  </c:pt>
                  <c:pt idx="243">
                    <c:v>243</c:v>
                  </c:pt>
                  <c:pt idx="244">
                    <c:v>244</c:v>
                  </c:pt>
                  <c:pt idx="245">
                    <c:v>245</c:v>
                  </c:pt>
                  <c:pt idx="246">
                    <c:v>246</c:v>
                  </c:pt>
                  <c:pt idx="247">
                    <c:v>247</c:v>
                  </c:pt>
                  <c:pt idx="248">
                    <c:v>248</c:v>
                  </c:pt>
                  <c:pt idx="249">
                    <c:v>249</c:v>
                  </c:pt>
                  <c:pt idx="250">
                    <c:v>250</c:v>
                  </c:pt>
                  <c:pt idx="251">
                    <c:v>251</c:v>
                  </c:pt>
                  <c:pt idx="252">
                    <c:v>252</c:v>
                  </c:pt>
                  <c:pt idx="253">
                    <c:v>253</c:v>
                  </c:pt>
                  <c:pt idx="254">
                    <c:v>254</c:v>
                  </c:pt>
                  <c:pt idx="255">
                    <c:v>255</c:v>
                  </c:pt>
                  <c:pt idx="256">
                    <c:v>256</c:v>
                  </c:pt>
                  <c:pt idx="257">
                    <c:v>257</c:v>
                  </c:pt>
                  <c:pt idx="258">
                    <c:v>258</c:v>
                  </c:pt>
                  <c:pt idx="259">
                    <c:v>259</c:v>
                  </c:pt>
                  <c:pt idx="260">
                    <c:v>260</c:v>
                  </c:pt>
                  <c:pt idx="261">
                    <c:v>261</c:v>
                  </c:pt>
                  <c:pt idx="262">
                    <c:v>262</c:v>
                  </c:pt>
                  <c:pt idx="263">
                    <c:v>263</c:v>
                  </c:pt>
                  <c:pt idx="264">
                    <c:v>264</c:v>
                  </c:pt>
                  <c:pt idx="265">
                    <c:v>265</c:v>
                  </c:pt>
                  <c:pt idx="266">
                    <c:v>266</c:v>
                  </c:pt>
                  <c:pt idx="267">
                    <c:v>267</c:v>
                  </c:pt>
                  <c:pt idx="268">
                    <c:v>268</c:v>
                  </c:pt>
                  <c:pt idx="269">
                    <c:v>269</c:v>
                  </c:pt>
                  <c:pt idx="270">
                    <c:v>270</c:v>
                  </c:pt>
                  <c:pt idx="271">
                    <c:v>271</c:v>
                  </c:pt>
                  <c:pt idx="272">
                    <c:v>272</c:v>
                  </c:pt>
                  <c:pt idx="273">
                    <c:v>273</c:v>
                  </c:pt>
                  <c:pt idx="274">
                    <c:v>274</c:v>
                  </c:pt>
                  <c:pt idx="275">
                    <c:v>275</c:v>
                  </c:pt>
                  <c:pt idx="276">
                    <c:v>276</c:v>
                  </c:pt>
                  <c:pt idx="277">
                    <c:v>277</c:v>
                  </c:pt>
                  <c:pt idx="278">
                    <c:v>278</c:v>
                  </c:pt>
                  <c:pt idx="279">
                    <c:v>279</c:v>
                  </c:pt>
                  <c:pt idx="280">
                    <c:v>280</c:v>
                  </c:pt>
                  <c:pt idx="281">
                    <c:v>281</c:v>
                  </c:pt>
                  <c:pt idx="282">
                    <c:v>282</c:v>
                  </c:pt>
                  <c:pt idx="283">
                    <c:v>283</c:v>
                  </c:pt>
                  <c:pt idx="284">
                    <c:v>284</c:v>
                  </c:pt>
                  <c:pt idx="285">
                    <c:v>285</c:v>
                  </c:pt>
                  <c:pt idx="286">
                    <c:v>286</c:v>
                  </c:pt>
                  <c:pt idx="287">
                    <c:v>287</c:v>
                  </c:pt>
                  <c:pt idx="288">
                    <c:v>288</c:v>
                  </c:pt>
                  <c:pt idx="289">
                    <c:v>289</c:v>
                  </c:pt>
                  <c:pt idx="290">
                    <c:v>290</c:v>
                  </c:pt>
                  <c:pt idx="291">
                    <c:v>291</c:v>
                  </c:pt>
                  <c:pt idx="292">
                    <c:v>292</c:v>
                  </c:pt>
                  <c:pt idx="293">
                    <c:v>293</c:v>
                  </c:pt>
                  <c:pt idx="294">
                    <c:v>294</c:v>
                  </c:pt>
                  <c:pt idx="295">
                    <c:v>295</c:v>
                  </c:pt>
                  <c:pt idx="296">
                    <c:v>296</c:v>
                  </c:pt>
                  <c:pt idx="297">
                    <c:v>297</c:v>
                  </c:pt>
                  <c:pt idx="298">
                    <c:v>298</c:v>
                  </c:pt>
                  <c:pt idx="299">
                    <c:v>299</c:v>
                  </c:pt>
                  <c:pt idx="300">
                    <c:v>300</c:v>
                  </c:pt>
                  <c:pt idx="301">
                    <c:v>301</c:v>
                  </c:pt>
                  <c:pt idx="302">
                    <c:v>302</c:v>
                  </c:pt>
                  <c:pt idx="303">
                    <c:v>303</c:v>
                  </c:pt>
                  <c:pt idx="304">
                    <c:v>304</c:v>
                  </c:pt>
                  <c:pt idx="305">
                    <c:v>305</c:v>
                  </c:pt>
                  <c:pt idx="306">
                    <c:v>306</c:v>
                  </c:pt>
                  <c:pt idx="307">
                    <c:v>307</c:v>
                  </c:pt>
                  <c:pt idx="308">
                    <c:v>308</c:v>
                  </c:pt>
                  <c:pt idx="309">
                    <c:v>309</c:v>
                  </c:pt>
                  <c:pt idx="310">
                    <c:v>310</c:v>
                  </c:pt>
                  <c:pt idx="311">
                    <c:v>311</c:v>
                  </c:pt>
                  <c:pt idx="312">
                    <c:v>312</c:v>
                  </c:pt>
                  <c:pt idx="313">
                    <c:v>313</c:v>
                  </c:pt>
                  <c:pt idx="314">
                    <c:v>314</c:v>
                  </c:pt>
                  <c:pt idx="315">
                    <c:v>315</c:v>
                  </c:pt>
                  <c:pt idx="316">
                    <c:v>316</c:v>
                  </c:pt>
                  <c:pt idx="317">
                    <c:v>317</c:v>
                  </c:pt>
                  <c:pt idx="318">
                    <c:v>318</c:v>
                  </c:pt>
                  <c:pt idx="319">
                    <c:v>319</c:v>
                  </c:pt>
                  <c:pt idx="320">
                    <c:v>320</c:v>
                  </c:pt>
                  <c:pt idx="321">
                    <c:v>321</c:v>
                  </c:pt>
                  <c:pt idx="322">
                    <c:v>322</c:v>
                  </c:pt>
                  <c:pt idx="323">
                    <c:v>323</c:v>
                  </c:pt>
                  <c:pt idx="324">
                    <c:v>324</c:v>
                  </c:pt>
                  <c:pt idx="325">
                    <c:v>325</c:v>
                  </c:pt>
                  <c:pt idx="326">
                    <c:v>326</c:v>
                  </c:pt>
                  <c:pt idx="327">
                    <c:v>327</c:v>
                  </c:pt>
                  <c:pt idx="328">
                    <c:v>328</c:v>
                  </c:pt>
                  <c:pt idx="329">
                    <c:v>329</c:v>
                  </c:pt>
                  <c:pt idx="330">
                    <c:v>330</c:v>
                  </c:pt>
                  <c:pt idx="331">
                    <c:v>331</c:v>
                  </c:pt>
                  <c:pt idx="332">
                    <c:v>332</c:v>
                  </c:pt>
                  <c:pt idx="333">
                    <c:v>333</c:v>
                  </c:pt>
                  <c:pt idx="334">
                    <c:v>334</c:v>
                  </c:pt>
                  <c:pt idx="335">
                    <c:v>335</c:v>
                  </c:pt>
                  <c:pt idx="336">
                    <c:v>336</c:v>
                  </c:pt>
                  <c:pt idx="337">
                    <c:v>337</c:v>
                  </c:pt>
                  <c:pt idx="338">
                    <c:v>338</c:v>
                  </c:pt>
                  <c:pt idx="339">
                    <c:v>339</c:v>
                  </c:pt>
                  <c:pt idx="340">
                    <c:v>340</c:v>
                  </c:pt>
                  <c:pt idx="341">
                    <c:v>341</c:v>
                  </c:pt>
                  <c:pt idx="342">
                    <c:v>342</c:v>
                  </c:pt>
                  <c:pt idx="343">
                    <c:v>343</c:v>
                  </c:pt>
                  <c:pt idx="344">
                    <c:v>344</c:v>
                  </c:pt>
                  <c:pt idx="345">
                    <c:v>345</c:v>
                  </c:pt>
                  <c:pt idx="346">
                    <c:v>346</c:v>
                  </c:pt>
                  <c:pt idx="347">
                    <c:v>347</c:v>
                  </c:pt>
                  <c:pt idx="348">
                    <c:v>348</c:v>
                  </c:pt>
                  <c:pt idx="349">
                    <c:v>349</c:v>
                  </c:pt>
                  <c:pt idx="350">
                    <c:v>350</c:v>
                  </c:pt>
                  <c:pt idx="351">
                    <c:v>351</c:v>
                  </c:pt>
                  <c:pt idx="352">
                    <c:v>352</c:v>
                  </c:pt>
                  <c:pt idx="353">
                    <c:v>353</c:v>
                  </c:pt>
                  <c:pt idx="354">
                    <c:v>354</c:v>
                  </c:pt>
                  <c:pt idx="355">
                    <c:v>355</c:v>
                  </c:pt>
                  <c:pt idx="356">
                    <c:v>356</c:v>
                  </c:pt>
                  <c:pt idx="357">
                    <c:v>357</c:v>
                  </c:pt>
                  <c:pt idx="358">
                    <c:v>358</c:v>
                  </c:pt>
                  <c:pt idx="359">
                    <c:v>359</c:v>
                  </c:pt>
                  <c:pt idx="360">
                    <c:v>360</c:v>
                  </c:pt>
                  <c:pt idx="361">
                    <c:v>361</c:v>
                  </c:pt>
                  <c:pt idx="362">
                    <c:v>362</c:v>
                  </c:pt>
                  <c:pt idx="363">
                    <c:v>363</c:v>
                  </c:pt>
                  <c:pt idx="364">
                    <c:v>364</c:v>
                  </c:pt>
                  <c:pt idx="365">
                    <c:v>365</c:v>
                  </c:pt>
                  <c:pt idx="366">
                    <c:v>366</c:v>
                  </c:pt>
                  <c:pt idx="367">
                    <c:v>367</c:v>
                  </c:pt>
                  <c:pt idx="368">
                    <c:v>368</c:v>
                  </c:pt>
                  <c:pt idx="369">
                    <c:v>369</c:v>
                  </c:pt>
                  <c:pt idx="370">
                    <c:v>370</c:v>
                  </c:pt>
                  <c:pt idx="371">
                    <c:v>371</c:v>
                  </c:pt>
                  <c:pt idx="372">
                    <c:v>372</c:v>
                  </c:pt>
                  <c:pt idx="373">
                    <c:v>373</c:v>
                  </c:pt>
                  <c:pt idx="374">
                    <c:v>374</c:v>
                  </c:pt>
                  <c:pt idx="375">
                    <c:v>375</c:v>
                  </c:pt>
                  <c:pt idx="376">
                    <c:v>376</c:v>
                  </c:pt>
                  <c:pt idx="377">
                    <c:v>377</c:v>
                  </c:pt>
                  <c:pt idx="378">
                    <c:v>378</c:v>
                  </c:pt>
                  <c:pt idx="379">
                    <c:v>379</c:v>
                  </c:pt>
                  <c:pt idx="380">
                    <c:v>380</c:v>
                  </c:pt>
                  <c:pt idx="381">
                    <c:v>381</c:v>
                  </c:pt>
                  <c:pt idx="382">
                    <c:v>382</c:v>
                  </c:pt>
                  <c:pt idx="383">
                    <c:v>383</c:v>
                  </c:pt>
                  <c:pt idx="384">
                    <c:v>384</c:v>
                  </c:pt>
                  <c:pt idx="385">
                    <c:v>385</c:v>
                  </c:pt>
                  <c:pt idx="386">
                    <c:v>386</c:v>
                  </c:pt>
                  <c:pt idx="387">
                    <c:v>387</c:v>
                  </c:pt>
                  <c:pt idx="388">
                    <c:v>388</c:v>
                  </c:pt>
                  <c:pt idx="389">
                    <c:v>389</c:v>
                  </c:pt>
                  <c:pt idx="390">
                    <c:v>390</c:v>
                  </c:pt>
                  <c:pt idx="391">
                    <c:v>391</c:v>
                  </c:pt>
                  <c:pt idx="392">
                    <c:v>392</c:v>
                  </c:pt>
                  <c:pt idx="393">
                    <c:v>393</c:v>
                  </c:pt>
                  <c:pt idx="394">
                    <c:v>394</c:v>
                  </c:pt>
                  <c:pt idx="395">
                    <c:v>395</c:v>
                  </c:pt>
                  <c:pt idx="396">
                    <c:v>396</c:v>
                  </c:pt>
                  <c:pt idx="397">
                    <c:v>397</c:v>
                  </c:pt>
                  <c:pt idx="398">
                    <c:v>398</c:v>
                  </c:pt>
                  <c:pt idx="399">
                    <c:v>399</c:v>
                  </c:pt>
                  <c:pt idx="400">
                    <c:v>400</c:v>
                  </c:pt>
                  <c:pt idx="401">
                    <c:v>401</c:v>
                  </c:pt>
                  <c:pt idx="402">
                    <c:v>402</c:v>
                  </c:pt>
                  <c:pt idx="403">
                    <c:v>403</c:v>
                  </c:pt>
                  <c:pt idx="404">
                    <c:v>404</c:v>
                  </c:pt>
                  <c:pt idx="405">
                    <c:v>405</c:v>
                  </c:pt>
                  <c:pt idx="406">
                    <c:v>406</c:v>
                  </c:pt>
                  <c:pt idx="407">
                    <c:v>407</c:v>
                  </c:pt>
                  <c:pt idx="408">
                    <c:v>408</c:v>
                  </c:pt>
                  <c:pt idx="409">
                    <c:v>409</c:v>
                  </c:pt>
                  <c:pt idx="410">
                    <c:v>410</c:v>
                  </c:pt>
                  <c:pt idx="411">
                    <c:v>411</c:v>
                  </c:pt>
                  <c:pt idx="412">
                    <c:v>412</c:v>
                  </c:pt>
                  <c:pt idx="413">
                    <c:v>413</c:v>
                  </c:pt>
                  <c:pt idx="414">
                    <c:v>414</c:v>
                  </c:pt>
                  <c:pt idx="415">
                    <c:v>415</c:v>
                  </c:pt>
                  <c:pt idx="416">
                    <c:v>416</c:v>
                  </c:pt>
                  <c:pt idx="417">
                    <c:v>417</c:v>
                  </c:pt>
                  <c:pt idx="418">
                    <c:v>418</c:v>
                  </c:pt>
                  <c:pt idx="419">
                    <c:v>419</c:v>
                  </c:pt>
                  <c:pt idx="420">
                    <c:v>420</c:v>
                  </c:pt>
                  <c:pt idx="421">
                    <c:v>421</c:v>
                  </c:pt>
                  <c:pt idx="422">
                    <c:v>422</c:v>
                  </c:pt>
                  <c:pt idx="423">
                    <c:v>423</c:v>
                  </c:pt>
                  <c:pt idx="424">
                    <c:v>424</c:v>
                  </c:pt>
                  <c:pt idx="425">
                    <c:v>425</c:v>
                  </c:pt>
                  <c:pt idx="426">
                    <c:v>426</c:v>
                  </c:pt>
                  <c:pt idx="427">
                    <c:v>427</c:v>
                  </c:pt>
                  <c:pt idx="428">
                    <c:v>428</c:v>
                  </c:pt>
                  <c:pt idx="429">
                    <c:v>429</c:v>
                  </c:pt>
                  <c:pt idx="430">
                    <c:v>430</c:v>
                  </c:pt>
                  <c:pt idx="431">
                    <c:v>431</c:v>
                  </c:pt>
                  <c:pt idx="432">
                    <c:v>432</c:v>
                  </c:pt>
                  <c:pt idx="433">
                    <c:v>433</c:v>
                  </c:pt>
                  <c:pt idx="434">
                    <c:v>434</c:v>
                  </c:pt>
                  <c:pt idx="435">
                    <c:v>435</c:v>
                  </c:pt>
                  <c:pt idx="436">
                    <c:v>436</c:v>
                  </c:pt>
                  <c:pt idx="437">
                    <c:v>437</c:v>
                  </c:pt>
                  <c:pt idx="438">
                    <c:v>438</c:v>
                  </c:pt>
                  <c:pt idx="439">
                    <c:v>439</c:v>
                  </c:pt>
                  <c:pt idx="440">
                    <c:v>440</c:v>
                  </c:pt>
                  <c:pt idx="441">
                    <c:v>441</c:v>
                  </c:pt>
                  <c:pt idx="442">
                    <c:v>442</c:v>
                  </c:pt>
                  <c:pt idx="443">
                    <c:v>443</c:v>
                  </c:pt>
                  <c:pt idx="444">
                    <c:v>444</c:v>
                  </c:pt>
                  <c:pt idx="445">
                    <c:v>445</c:v>
                  </c:pt>
                  <c:pt idx="446">
                    <c:v>446</c:v>
                  </c:pt>
                  <c:pt idx="447">
                    <c:v>447</c:v>
                  </c:pt>
                  <c:pt idx="448">
                    <c:v>448</c:v>
                  </c:pt>
                  <c:pt idx="449">
                    <c:v>449</c:v>
                  </c:pt>
                  <c:pt idx="450">
                    <c:v>450</c:v>
                  </c:pt>
                  <c:pt idx="451">
                    <c:v>451</c:v>
                  </c:pt>
                  <c:pt idx="452">
                    <c:v>452</c:v>
                  </c:pt>
                  <c:pt idx="453">
                    <c:v>453</c:v>
                  </c:pt>
                  <c:pt idx="454">
                    <c:v>454</c:v>
                  </c:pt>
                  <c:pt idx="455">
                    <c:v>455</c:v>
                  </c:pt>
                  <c:pt idx="456">
                    <c:v>456</c:v>
                  </c:pt>
                  <c:pt idx="457">
                    <c:v>457</c:v>
                  </c:pt>
                  <c:pt idx="458">
                    <c:v>458</c:v>
                  </c:pt>
                  <c:pt idx="459">
                    <c:v>459</c:v>
                  </c:pt>
                  <c:pt idx="460">
                    <c:v>460</c:v>
                  </c:pt>
                  <c:pt idx="461">
                    <c:v>461</c:v>
                  </c:pt>
                  <c:pt idx="462">
                    <c:v>462</c:v>
                  </c:pt>
                  <c:pt idx="463">
                    <c:v>463</c:v>
                  </c:pt>
                  <c:pt idx="464">
                    <c:v>464</c:v>
                  </c:pt>
                  <c:pt idx="465">
                    <c:v>465</c:v>
                  </c:pt>
                  <c:pt idx="466">
                    <c:v>466</c:v>
                  </c:pt>
                  <c:pt idx="467">
                    <c:v>467</c:v>
                  </c:pt>
                  <c:pt idx="468">
                    <c:v>468</c:v>
                  </c:pt>
                  <c:pt idx="469">
                    <c:v>469</c:v>
                  </c:pt>
                  <c:pt idx="470">
                    <c:v>470</c:v>
                  </c:pt>
                  <c:pt idx="471">
                    <c:v>471</c:v>
                  </c:pt>
                  <c:pt idx="472">
                    <c:v>472</c:v>
                  </c:pt>
                  <c:pt idx="473">
                    <c:v>473</c:v>
                  </c:pt>
                  <c:pt idx="474">
                    <c:v>474</c:v>
                  </c:pt>
                  <c:pt idx="475">
                    <c:v>475</c:v>
                  </c:pt>
                  <c:pt idx="476">
                    <c:v>476</c:v>
                  </c:pt>
                  <c:pt idx="477">
                    <c:v>477</c:v>
                  </c:pt>
                  <c:pt idx="478">
                    <c:v>478</c:v>
                  </c:pt>
                  <c:pt idx="479">
                    <c:v>479</c:v>
                  </c:pt>
                  <c:pt idx="480">
                    <c:v>480</c:v>
                  </c:pt>
                  <c:pt idx="481">
                    <c:v>481</c:v>
                  </c:pt>
                  <c:pt idx="482">
                    <c:v>482</c:v>
                  </c:pt>
                  <c:pt idx="483">
                    <c:v>483</c:v>
                  </c:pt>
                  <c:pt idx="484">
                    <c:v>484</c:v>
                  </c:pt>
                  <c:pt idx="485">
                    <c:v>485</c:v>
                  </c:pt>
                  <c:pt idx="486">
                    <c:v>486</c:v>
                  </c:pt>
                  <c:pt idx="487">
                    <c:v>487</c:v>
                  </c:pt>
                  <c:pt idx="488">
                    <c:v>488</c:v>
                  </c:pt>
                  <c:pt idx="489">
                    <c:v>489</c:v>
                  </c:pt>
                  <c:pt idx="490">
                    <c:v>490</c:v>
                  </c:pt>
                  <c:pt idx="491">
                    <c:v>491</c:v>
                  </c:pt>
                  <c:pt idx="492">
                    <c:v>492</c:v>
                  </c:pt>
                  <c:pt idx="493">
                    <c:v>493</c:v>
                  </c:pt>
                  <c:pt idx="494">
                    <c:v>494</c:v>
                  </c:pt>
                  <c:pt idx="495">
                    <c:v>495</c:v>
                  </c:pt>
                  <c:pt idx="496">
                    <c:v>496</c:v>
                  </c:pt>
                  <c:pt idx="497">
                    <c:v>497</c:v>
                  </c:pt>
                  <c:pt idx="498">
                    <c:v>498</c:v>
                  </c:pt>
                  <c:pt idx="499">
                    <c:v>499</c:v>
                  </c:pt>
                  <c:pt idx="500">
                    <c:v>500</c:v>
                  </c:pt>
                  <c:pt idx="501">
                    <c:v>501</c:v>
                  </c:pt>
                  <c:pt idx="502">
                    <c:v>502</c:v>
                  </c:pt>
                  <c:pt idx="503">
                    <c:v>503</c:v>
                  </c:pt>
                  <c:pt idx="504">
                    <c:v>504</c:v>
                  </c:pt>
                  <c:pt idx="505">
                    <c:v>505</c:v>
                  </c:pt>
                  <c:pt idx="506">
                    <c:v>506</c:v>
                  </c:pt>
                  <c:pt idx="507">
                    <c:v>507</c:v>
                  </c:pt>
                  <c:pt idx="508">
                    <c:v>508</c:v>
                  </c:pt>
                  <c:pt idx="509">
                    <c:v>509</c:v>
                  </c:pt>
                  <c:pt idx="510">
                    <c:v>510</c:v>
                  </c:pt>
                  <c:pt idx="511">
                    <c:v>511</c:v>
                  </c:pt>
                  <c:pt idx="512">
                    <c:v>512</c:v>
                  </c:pt>
                  <c:pt idx="513">
                    <c:v>513</c:v>
                  </c:pt>
                  <c:pt idx="514">
                    <c:v>514</c:v>
                  </c:pt>
                  <c:pt idx="515">
                    <c:v>515</c:v>
                  </c:pt>
                  <c:pt idx="516">
                    <c:v>516</c:v>
                  </c:pt>
                  <c:pt idx="517">
                    <c:v>517</c:v>
                  </c:pt>
                  <c:pt idx="518">
                    <c:v>518</c:v>
                  </c:pt>
                  <c:pt idx="519">
                    <c:v>519</c:v>
                  </c:pt>
                  <c:pt idx="520">
                    <c:v>520</c:v>
                  </c:pt>
                  <c:pt idx="521">
                    <c:v>521</c:v>
                  </c:pt>
                  <c:pt idx="522">
                    <c:v>522</c:v>
                  </c:pt>
                  <c:pt idx="523">
                    <c:v>523</c:v>
                  </c:pt>
                  <c:pt idx="524">
                    <c:v>524</c:v>
                  </c:pt>
                  <c:pt idx="525">
                    <c:v>525</c:v>
                  </c:pt>
                  <c:pt idx="526">
                    <c:v>526</c:v>
                  </c:pt>
                  <c:pt idx="527">
                    <c:v>527</c:v>
                  </c:pt>
                  <c:pt idx="528">
                    <c:v>528</c:v>
                  </c:pt>
                  <c:pt idx="529">
                    <c:v>529</c:v>
                  </c:pt>
                  <c:pt idx="530">
                    <c:v>530</c:v>
                  </c:pt>
                  <c:pt idx="531">
                    <c:v>531</c:v>
                  </c:pt>
                  <c:pt idx="532">
                    <c:v>532</c:v>
                  </c:pt>
                  <c:pt idx="533">
                    <c:v>533</c:v>
                  </c:pt>
                  <c:pt idx="534">
                    <c:v>534</c:v>
                  </c:pt>
                  <c:pt idx="535">
                    <c:v>535</c:v>
                  </c:pt>
                  <c:pt idx="536">
                    <c:v>536</c:v>
                  </c:pt>
                  <c:pt idx="537">
                    <c:v>537</c:v>
                  </c:pt>
                  <c:pt idx="538">
                    <c:v>538</c:v>
                  </c:pt>
                  <c:pt idx="539">
                    <c:v>539</c:v>
                  </c:pt>
                  <c:pt idx="540">
                    <c:v>540</c:v>
                  </c:pt>
                  <c:pt idx="541">
                    <c:v>541</c:v>
                  </c:pt>
                  <c:pt idx="542">
                    <c:v>542</c:v>
                  </c:pt>
                  <c:pt idx="543">
                    <c:v>543</c:v>
                  </c:pt>
                  <c:pt idx="544">
                    <c:v>544</c:v>
                  </c:pt>
                  <c:pt idx="545">
                    <c:v>545</c:v>
                  </c:pt>
                  <c:pt idx="546">
                    <c:v>546</c:v>
                  </c:pt>
                  <c:pt idx="547">
                    <c:v>547</c:v>
                  </c:pt>
                  <c:pt idx="548">
                    <c:v>548</c:v>
                  </c:pt>
                  <c:pt idx="549">
                    <c:v>549</c:v>
                  </c:pt>
                  <c:pt idx="550">
                    <c:v>550</c:v>
                  </c:pt>
                  <c:pt idx="551">
                    <c:v>551</c:v>
                  </c:pt>
                  <c:pt idx="552">
                    <c:v>552</c:v>
                  </c:pt>
                  <c:pt idx="553">
                    <c:v>553</c:v>
                  </c:pt>
                  <c:pt idx="554">
                    <c:v>554</c:v>
                  </c:pt>
                  <c:pt idx="555">
                    <c:v>555</c:v>
                  </c:pt>
                  <c:pt idx="556">
                    <c:v>556</c:v>
                  </c:pt>
                  <c:pt idx="557">
                    <c:v>557</c:v>
                  </c:pt>
                  <c:pt idx="558">
                    <c:v>558</c:v>
                  </c:pt>
                  <c:pt idx="559">
                    <c:v>559</c:v>
                  </c:pt>
                  <c:pt idx="560">
                    <c:v>560</c:v>
                  </c:pt>
                  <c:pt idx="561">
                    <c:v>561</c:v>
                  </c:pt>
                  <c:pt idx="562">
                    <c:v>562</c:v>
                  </c:pt>
                  <c:pt idx="563">
                    <c:v>563</c:v>
                  </c:pt>
                  <c:pt idx="564">
                    <c:v>564</c:v>
                  </c:pt>
                  <c:pt idx="565">
                    <c:v>565</c:v>
                  </c:pt>
                  <c:pt idx="566">
                    <c:v>566</c:v>
                  </c:pt>
                  <c:pt idx="567">
                    <c:v>567</c:v>
                  </c:pt>
                  <c:pt idx="568">
                    <c:v>568</c:v>
                  </c:pt>
                  <c:pt idx="569">
                    <c:v>569</c:v>
                  </c:pt>
                  <c:pt idx="570">
                    <c:v>570</c:v>
                  </c:pt>
                  <c:pt idx="571">
                    <c:v>571</c:v>
                  </c:pt>
                  <c:pt idx="572">
                    <c:v>572</c:v>
                  </c:pt>
                  <c:pt idx="573">
                    <c:v>573</c:v>
                  </c:pt>
                  <c:pt idx="574">
                    <c:v>574</c:v>
                  </c:pt>
                  <c:pt idx="575">
                    <c:v>575</c:v>
                  </c:pt>
                  <c:pt idx="576">
                    <c:v>576</c:v>
                  </c:pt>
                  <c:pt idx="577">
                    <c:v>577</c:v>
                  </c:pt>
                  <c:pt idx="578">
                    <c:v>578</c:v>
                  </c:pt>
                  <c:pt idx="579">
                    <c:v>579</c:v>
                  </c:pt>
                  <c:pt idx="580">
                    <c:v>580</c:v>
                  </c:pt>
                  <c:pt idx="581">
                    <c:v>581</c:v>
                  </c:pt>
                  <c:pt idx="582">
                    <c:v>582</c:v>
                  </c:pt>
                  <c:pt idx="583">
                    <c:v>583</c:v>
                  </c:pt>
                  <c:pt idx="584">
                    <c:v>584</c:v>
                  </c:pt>
                  <c:pt idx="585">
                    <c:v>585</c:v>
                  </c:pt>
                  <c:pt idx="586">
                    <c:v>586</c:v>
                  </c:pt>
                  <c:pt idx="587">
                    <c:v>587</c:v>
                  </c:pt>
                  <c:pt idx="588">
                    <c:v>588</c:v>
                  </c:pt>
                  <c:pt idx="589">
                    <c:v>589</c:v>
                  </c:pt>
                  <c:pt idx="590">
                    <c:v>1</c:v>
                  </c:pt>
                  <c:pt idx="591">
                    <c:v>2</c:v>
                  </c:pt>
                  <c:pt idx="592">
                    <c:v>3</c:v>
                  </c:pt>
                  <c:pt idx="593">
                    <c:v>4</c:v>
                  </c:pt>
                  <c:pt idx="594">
                    <c:v>5</c:v>
                  </c:pt>
                  <c:pt idx="595">
                    <c:v>6</c:v>
                  </c:pt>
                  <c:pt idx="596">
                    <c:v>7</c:v>
                  </c:pt>
                  <c:pt idx="597">
                    <c:v>8</c:v>
                  </c:pt>
                  <c:pt idx="598">
                    <c:v>9</c:v>
                  </c:pt>
                  <c:pt idx="599">
                    <c:v>10</c:v>
                  </c:pt>
                  <c:pt idx="600">
                    <c:v>11</c:v>
                  </c:pt>
                  <c:pt idx="601">
                    <c:v>12</c:v>
                  </c:pt>
                  <c:pt idx="602">
                    <c:v>13</c:v>
                  </c:pt>
                  <c:pt idx="603">
                    <c:v>14</c:v>
                  </c:pt>
                  <c:pt idx="604">
                    <c:v>15</c:v>
                  </c:pt>
                  <c:pt idx="605">
                    <c:v>16</c:v>
                  </c:pt>
                  <c:pt idx="606">
                    <c:v>17</c:v>
                  </c:pt>
                  <c:pt idx="607">
                    <c:v>18</c:v>
                  </c:pt>
                  <c:pt idx="608">
                    <c:v>19</c:v>
                  </c:pt>
                  <c:pt idx="609">
                    <c:v>20</c:v>
                  </c:pt>
                  <c:pt idx="610">
                    <c:v>21</c:v>
                  </c:pt>
                  <c:pt idx="611">
                    <c:v>22</c:v>
                  </c:pt>
                  <c:pt idx="612">
                    <c:v>23</c:v>
                  </c:pt>
                  <c:pt idx="613">
                    <c:v>24</c:v>
                  </c:pt>
                  <c:pt idx="614">
                    <c:v>25</c:v>
                  </c:pt>
                  <c:pt idx="615">
                    <c:v>26</c:v>
                  </c:pt>
                  <c:pt idx="616">
                    <c:v>27</c:v>
                  </c:pt>
                  <c:pt idx="617">
                    <c:v>28</c:v>
                  </c:pt>
                  <c:pt idx="618">
                    <c:v>29</c:v>
                  </c:pt>
                  <c:pt idx="619">
                    <c:v>30</c:v>
                  </c:pt>
                  <c:pt idx="620">
                    <c:v>31</c:v>
                  </c:pt>
                  <c:pt idx="621">
                    <c:v>32</c:v>
                  </c:pt>
                  <c:pt idx="622">
                    <c:v>33</c:v>
                  </c:pt>
                  <c:pt idx="623">
                    <c:v>34</c:v>
                  </c:pt>
                  <c:pt idx="624">
                    <c:v>35</c:v>
                  </c:pt>
                  <c:pt idx="625">
                    <c:v>36</c:v>
                  </c:pt>
                  <c:pt idx="626">
                    <c:v>37</c:v>
                  </c:pt>
                  <c:pt idx="627">
                    <c:v>38</c:v>
                  </c:pt>
                  <c:pt idx="628">
                    <c:v>39</c:v>
                  </c:pt>
                  <c:pt idx="629">
                    <c:v>40</c:v>
                  </c:pt>
                  <c:pt idx="630">
                    <c:v>41</c:v>
                  </c:pt>
                  <c:pt idx="631">
                    <c:v>42</c:v>
                  </c:pt>
                  <c:pt idx="632">
                    <c:v>43</c:v>
                  </c:pt>
                  <c:pt idx="633">
                    <c:v>44</c:v>
                  </c:pt>
                  <c:pt idx="634">
                    <c:v>45</c:v>
                  </c:pt>
                  <c:pt idx="635">
                    <c:v>46</c:v>
                  </c:pt>
                  <c:pt idx="636">
                    <c:v>47</c:v>
                  </c:pt>
                  <c:pt idx="637">
                    <c:v>48</c:v>
                  </c:pt>
                  <c:pt idx="638">
                    <c:v>49</c:v>
                  </c:pt>
                  <c:pt idx="639">
                    <c:v>50</c:v>
                  </c:pt>
                  <c:pt idx="640">
                    <c:v>51</c:v>
                  </c:pt>
                  <c:pt idx="641">
                    <c:v>52</c:v>
                  </c:pt>
                  <c:pt idx="642">
                    <c:v>53</c:v>
                  </c:pt>
                  <c:pt idx="643">
                    <c:v>54</c:v>
                  </c:pt>
                  <c:pt idx="644">
                    <c:v>55</c:v>
                  </c:pt>
                  <c:pt idx="645">
                    <c:v>56</c:v>
                  </c:pt>
                  <c:pt idx="646">
                    <c:v>57</c:v>
                  </c:pt>
                  <c:pt idx="647">
                    <c:v>58</c:v>
                  </c:pt>
                  <c:pt idx="648">
                    <c:v>59</c:v>
                  </c:pt>
                  <c:pt idx="649">
                    <c:v>60</c:v>
                  </c:pt>
                  <c:pt idx="650">
                    <c:v>61</c:v>
                  </c:pt>
                  <c:pt idx="651">
                    <c:v>62</c:v>
                  </c:pt>
                  <c:pt idx="652">
                    <c:v>63</c:v>
                  </c:pt>
                  <c:pt idx="653">
                    <c:v>64</c:v>
                  </c:pt>
                  <c:pt idx="654">
                    <c:v>65</c:v>
                  </c:pt>
                  <c:pt idx="655">
                    <c:v>66</c:v>
                  </c:pt>
                  <c:pt idx="656">
                    <c:v>67</c:v>
                  </c:pt>
                  <c:pt idx="657">
                    <c:v>68</c:v>
                  </c:pt>
                  <c:pt idx="658">
                    <c:v>69</c:v>
                  </c:pt>
                  <c:pt idx="659">
                    <c:v>70</c:v>
                  </c:pt>
                  <c:pt idx="660">
                    <c:v>71</c:v>
                  </c:pt>
                  <c:pt idx="661">
                    <c:v>72</c:v>
                  </c:pt>
                  <c:pt idx="662">
                    <c:v>73</c:v>
                  </c:pt>
                  <c:pt idx="663">
                    <c:v>74</c:v>
                  </c:pt>
                  <c:pt idx="664">
                    <c:v>75</c:v>
                  </c:pt>
                  <c:pt idx="665">
                    <c:v>76</c:v>
                  </c:pt>
                  <c:pt idx="666">
                    <c:v>77</c:v>
                  </c:pt>
                  <c:pt idx="667">
                    <c:v>78</c:v>
                  </c:pt>
                  <c:pt idx="668">
                    <c:v>79</c:v>
                  </c:pt>
                  <c:pt idx="669">
                    <c:v>80</c:v>
                  </c:pt>
                  <c:pt idx="670">
                    <c:v>81</c:v>
                  </c:pt>
                  <c:pt idx="671">
                    <c:v>82</c:v>
                  </c:pt>
                  <c:pt idx="672">
                    <c:v>83</c:v>
                  </c:pt>
                  <c:pt idx="673">
                    <c:v>84</c:v>
                  </c:pt>
                  <c:pt idx="674">
                    <c:v>85</c:v>
                  </c:pt>
                  <c:pt idx="675">
                    <c:v>86</c:v>
                  </c:pt>
                  <c:pt idx="676">
                    <c:v>87</c:v>
                  </c:pt>
                  <c:pt idx="677">
                    <c:v>88</c:v>
                  </c:pt>
                  <c:pt idx="678">
                    <c:v>89</c:v>
                  </c:pt>
                  <c:pt idx="679">
                    <c:v>90</c:v>
                  </c:pt>
                  <c:pt idx="680">
                    <c:v>91</c:v>
                  </c:pt>
                  <c:pt idx="681">
                    <c:v>92</c:v>
                  </c:pt>
                  <c:pt idx="682">
                    <c:v>93</c:v>
                  </c:pt>
                  <c:pt idx="683">
                    <c:v>94</c:v>
                  </c:pt>
                  <c:pt idx="684">
                    <c:v>95</c:v>
                  </c:pt>
                  <c:pt idx="685">
                    <c:v>96</c:v>
                  </c:pt>
                  <c:pt idx="686">
                    <c:v>97</c:v>
                  </c:pt>
                  <c:pt idx="687">
                    <c:v>98</c:v>
                  </c:pt>
                  <c:pt idx="688">
                    <c:v>99</c:v>
                  </c:pt>
                  <c:pt idx="689">
                    <c:v>100</c:v>
                  </c:pt>
                  <c:pt idx="690">
                    <c:v>101</c:v>
                  </c:pt>
                  <c:pt idx="691">
                    <c:v>102</c:v>
                  </c:pt>
                  <c:pt idx="692">
                    <c:v>103</c:v>
                  </c:pt>
                  <c:pt idx="693">
                    <c:v>104</c:v>
                  </c:pt>
                  <c:pt idx="694">
                    <c:v>105</c:v>
                  </c:pt>
                  <c:pt idx="695">
                    <c:v>106</c:v>
                  </c:pt>
                  <c:pt idx="696">
                    <c:v>107</c:v>
                  </c:pt>
                  <c:pt idx="697">
                    <c:v>108</c:v>
                  </c:pt>
                  <c:pt idx="698">
                    <c:v>109</c:v>
                  </c:pt>
                  <c:pt idx="699">
                    <c:v>110</c:v>
                  </c:pt>
                  <c:pt idx="700">
                    <c:v>111</c:v>
                  </c:pt>
                  <c:pt idx="701">
                    <c:v>112</c:v>
                  </c:pt>
                  <c:pt idx="702">
                    <c:v>113</c:v>
                  </c:pt>
                  <c:pt idx="703">
                    <c:v>114</c:v>
                  </c:pt>
                  <c:pt idx="704">
                    <c:v>115</c:v>
                  </c:pt>
                  <c:pt idx="705">
                    <c:v>116</c:v>
                  </c:pt>
                  <c:pt idx="706">
                    <c:v>117</c:v>
                  </c:pt>
                  <c:pt idx="707">
                    <c:v>118</c:v>
                  </c:pt>
                  <c:pt idx="708">
                    <c:v>119</c:v>
                  </c:pt>
                  <c:pt idx="709">
                    <c:v>120</c:v>
                  </c:pt>
                  <c:pt idx="710">
                    <c:v>121</c:v>
                  </c:pt>
                  <c:pt idx="711">
                    <c:v>122</c:v>
                  </c:pt>
                  <c:pt idx="712">
                    <c:v>123</c:v>
                  </c:pt>
                  <c:pt idx="713">
                    <c:v>124</c:v>
                  </c:pt>
                  <c:pt idx="714">
                    <c:v>125</c:v>
                  </c:pt>
                  <c:pt idx="715">
                    <c:v>126</c:v>
                  </c:pt>
                  <c:pt idx="716">
                    <c:v>127</c:v>
                  </c:pt>
                  <c:pt idx="717">
                    <c:v>128</c:v>
                  </c:pt>
                  <c:pt idx="718">
                    <c:v>129</c:v>
                  </c:pt>
                  <c:pt idx="719">
                    <c:v>130</c:v>
                  </c:pt>
                  <c:pt idx="720">
                    <c:v>131</c:v>
                  </c:pt>
                  <c:pt idx="721">
                    <c:v>132</c:v>
                  </c:pt>
                  <c:pt idx="722">
                    <c:v>133</c:v>
                  </c:pt>
                  <c:pt idx="723">
                    <c:v>134</c:v>
                  </c:pt>
                  <c:pt idx="724">
                    <c:v>135</c:v>
                  </c:pt>
                  <c:pt idx="725">
                    <c:v>136</c:v>
                  </c:pt>
                  <c:pt idx="726">
                    <c:v>137</c:v>
                  </c:pt>
                  <c:pt idx="727">
                    <c:v>138</c:v>
                  </c:pt>
                  <c:pt idx="728">
                    <c:v>139</c:v>
                  </c:pt>
                  <c:pt idx="729">
                    <c:v>140</c:v>
                  </c:pt>
                  <c:pt idx="730">
                    <c:v>141</c:v>
                  </c:pt>
                  <c:pt idx="731">
                    <c:v>142</c:v>
                  </c:pt>
                  <c:pt idx="732">
                    <c:v>143</c:v>
                  </c:pt>
                  <c:pt idx="733">
                    <c:v>144</c:v>
                  </c:pt>
                  <c:pt idx="734">
                    <c:v>145</c:v>
                  </c:pt>
                  <c:pt idx="735">
                    <c:v>146</c:v>
                  </c:pt>
                  <c:pt idx="736">
                    <c:v>147</c:v>
                  </c:pt>
                  <c:pt idx="737">
                    <c:v>148</c:v>
                  </c:pt>
                  <c:pt idx="738">
                    <c:v>149</c:v>
                  </c:pt>
                  <c:pt idx="739">
                    <c:v>150</c:v>
                  </c:pt>
                  <c:pt idx="740">
                    <c:v>151</c:v>
                  </c:pt>
                  <c:pt idx="741">
                    <c:v>152</c:v>
                  </c:pt>
                  <c:pt idx="742">
                    <c:v>153</c:v>
                  </c:pt>
                  <c:pt idx="743">
                    <c:v>154</c:v>
                  </c:pt>
                  <c:pt idx="744">
                    <c:v>155</c:v>
                  </c:pt>
                  <c:pt idx="745">
                    <c:v>156</c:v>
                  </c:pt>
                  <c:pt idx="746">
                    <c:v>157</c:v>
                  </c:pt>
                  <c:pt idx="747">
                    <c:v>158</c:v>
                  </c:pt>
                  <c:pt idx="748">
                    <c:v>159</c:v>
                  </c:pt>
                  <c:pt idx="749">
                    <c:v>160</c:v>
                  </c:pt>
                  <c:pt idx="750">
                    <c:v>161</c:v>
                  </c:pt>
                  <c:pt idx="751">
                    <c:v>162</c:v>
                  </c:pt>
                  <c:pt idx="752">
                    <c:v>163</c:v>
                  </c:pt>
                  <c:pt idx="753">
                    <c:v>164</c:v>
                  </c:pt>
                  <c:pt idx="754">
                    <c:v>165</c:v>
                  </c:pt>
                  <c:pt idx="755">
                    <c:v>166</c:v>
                  </c:pt>
                  <c:pt idx="756">
                    <c:v>167</c:v>
                  </c:pt>
                  <c:pt idx="757">
                    <c:v>168</c:v>
                  </c:pt>
                  <c:pt idx="758">
                    <c:v>169</c:v>
                  </c:pt>
                  <c:pt idx="759">
                    <c:v>170</c:v>
                  </c:pt>
                  <c:pt idx="760">
                    <c:v>171</c:v>
                  </c:pt>
                  <c:pt idx="761">
                    <c:v>172</c:v>
                  </c:pt>
                  <c:pt idx="762">
                    <c:v>173</c:v>
                  </c:pt>
                  <c:pt idx="763">
                    <c:v>174</c:v>
                  </c:pt>
                  <c:pt idx="764">
                    <c:v>175</c:v>
                  </c:pt>
                  <c:pt idx="765">
                    <c:v>176</c:v>
                  </c:pt>
                  <c:pt idx="766">
                    <c:v>177</c:v>
                  </c:pt>
                  <c:pt idx="767">
                    <c:v>178</c:v>
                  </c:pt>
                  <c:pt idx="768">
                    <c:v>179</c:v>
                  </c:pt>
                  <c:pt idx="769">
                    <c:v>180</c:v>
                  </c:pt>
                  <c:pt idx="770">
                    <c:v>181</c:v>
                  </c:pt>
                  <c:pt idx="771">
                    <c:v>182</c:v>
                  </c:pt>
                  <c:pt idx="772">
                    <c:v>183</c:v>
                  </c:pt>
                  <c:pt idx="773">
                    <c:v>184</c:v>
                  </c:pt>
                  <c:pt idx="774">
                    <c:v>185</c:v>
                  </c:pt>
                  <c:pt idx="775">
                    <c:v>186</c:v>
                  </c:pt>
                  <c:pt idx="776">
                    <c:v>187</c:v>
                  </c:pt>
                  <c:pt idx="777">
                    <c:v>188</c:v>
                  </c:pt>
                  <c:pt idx="778">
                    <c:v>189</c:v>
                  </c:pt>
                  <c:pt idx="779">
                    <c:v>190</c:v>
                  </c:pt>
                  <c:pt idx="780">
                    <c:v>191</c:v>
                  </c:pt>
                  <c:pt idx="781">
                    <c:v>192</c:v>
                  </c:pt>
                  <c:pt idx="782">
                    <c:v>193</c:v>
                  </c:pt>
                  <c:pt idx="783">
                    <c:v>194</c:v>
                  </c:pt>
                  <c:pt idx="784">
                    <c:v>195</c:v>
                  </c:pt>
                  <c:pt idx="785">
                    <c:v>196</c:v>
                  </c:pt>
                  <c:pt idx="786">
                    <c:v>197</c:v>
                  </c:pt>
                  <c:pt idx="787">
                    <c:v>198</c:v>
                  </c:pt>
                  <c:pt idx="788">
                    <c:v>199</c:v>
                  </c:pt>
                  <c:pt idx="789">
                    <c:v>200</c:v>
                  </c:pt>
                  <c:pt idx="790">
                    <c:v>201</c:v>
                  </c:pt>
                  <c:pt idx="791">
                    <c:v>202</c:v>
                  </c:pt>
                  <c:pt idx="792">
                    <c:v>203</c:v>
                  </c:pt>
                  <c:pt idx="793">
                    <c:v>204</c:v>
                  </c:pt>
                  <c:pt idx="794">
                    <c:v>205</c:v>
                  </c:pt>
                  <c:pt idx="795">
                    <c:v>206</c:v>
                  </c:pt>
                  <c:pt idx="796">
                    <c:v>207</c:v>
                  </c:pt>
                  <c:pt idx="797">
                    <c:v>208</c:v>
                  </c:pt>
                  <c:pt idx="798">
                    <c:v>209</c:v>
                  </c:pt>
                  <c:pt idx="799">
                    <c:v>210</c:v>
                  </c:pt>
                  <c:pt idx="800">
                    <c:v>211</c:v>
                  </c:pt>
                  <c:pt idx="801">
                    <c:v>212</c:v>
                  </c:pt>
                  <c:pt idx="802">
                    <c:v>213</c:v>
                  </c:pt>
                  <c:pt idx="803">
                    <c:v>214</c:v>
                  </c:pt>
                  <c:pt idx="804">
                    <c:v>215</c:v>
                  </c:pt>
                  <c:pt idx="805">
                    <c:v>216</c:v>
                  </c:pt>
                  <c:pt idx="806">
                    <c:v>217</c:v>
                  </c:pt>
                  <c:pt idx="807">
                    <c:v>218</c:v>
                  </c:pt>
                  <c:pt idx="808">
                    <c:v>219</c:v>
                  </c:pt>
                  <c:pt idx="809">
                    <c:v>220</c:v>
                  </c:pt>
                  <c:pt idx="810">
                    <c:v>221</c:v>
                  </c:pt>
                  <c:pt idx="811">
                    <c:v>222</c:v>
                  </c:pt>
                  <c:pt idx="812">
                    <c:v>223</c:v>
                  </c:pt>
                  <c:pt idx="813">
                    <c:v>224</c:v>
                  </c:pt>
                  <c:pt idx="814">
                    <c:v>225</c:v>
                  </c:pt>
                  <c:pt idx="815">
                    <c:v>226</c:v>
                  </c:pt>
                  <c:pt idx="816">
                    <c:v>227</c:v>
                  </c:pt>
                  <c:pt idx="817">
                    <c:v>228</c:v>
                  </c:pt>
                  <c:pt idx="818">
                    <c:v>229</c:v>
                  </c:pt>
                  <c:pt idx="819">
                    <c:v>230</c:v>
                  </c:pt>
                  <c:pt idx="820">
                    <c:v>231</c:v>
                  </c:pt>
                  <c:pt idx="821">
                    <c:v>232</c:v>
                  </c:pt>
                  <c:pt idx="822">
                    <c:v>233</c:v>
                  </c:pt>
                  <c:pt idx="823">
                    <c:v>234</c:v>
                  </c:pt>
                  <c:pt idx="824">
                    <c:v>235</c:v>
                  </c:pt>
                  <c:pt idx="825">
                    <c:v>236</c:v>
                  </c:pt>
                  <c:pt idx="826">
                    <c:v>237</c:v>
                  </c:pt>
                  <c:pt idx="827">
                    <c:v>238</c:v>
                  </c:pt>
                  <c:pt idx="828">
                    <c:v>239</c:v>
                  </c:pt>
                  <c:pt idx="829">
                    <c:v>240</c:v>
                  </c:pt>
                  <c:pt idx="830">
                    <c:v>241</c:v>
                  </c:pt>
                  <c:pt idx="831">
                    <c:v>242</c:v>
                  </c:pt>
                  <c:pt idx="832">
                    <c:v>243</c:v>
                  </c:pt>
                  <c:pt idx="833">
                    <c:v>244</c:v>
                  </c:pt>
                  <c:pt idx="834">
                    <c:v>245</c:v>
                  </c:pt>
                  <c:pt idx="835">
                    <c:v>246</c:v>
                  </c:pt>
                  <c:pt idx="836">
                    <c:v>247</c:v>
                  </c:pt>
                  <c:pt idx="837">
                    <c:v>248</c:v>
                  </c:pt>
                  <c:pt idx="838">
                    <c:v>249</c:v>
                  </c:pt>
                  <c:pt idx="839">
                    <c:v>250</c:v>
                  </c:pt>
                  <c:pt idx="840">
                    <c:v>251</c:v>
                  </c:pt>
                  <c:pt idx="841">
                    <c:v>252</c:v>
                  </c:pt>
                  <c:pt idx="842">
                    <c:v>253</c:v>
                  </c:pt>
                  <c:pt idx="843">
                    <c:v>254</c:v>
                  </c:pt>
                  <c:pt idx="844">
                    <c:v>255</c:v>
                  </c:pt>
                  <c:pt idx="845">
                    <c:v>256</c:v>
                  </c:pt>
                  <c:pt idx="846">
                    <c:v>257</c:v>
                  </c:pt>
                  <c:pt idx="847">
                    <c:v>258</c:v>
                  </c:pt>
                  <c:pt idx="848">
                    <c:v>259</c:v>
                  </c:pt>
                  <c:pt idx="849">
                    <c:v>260</c:v>
                  </c:pt>
                  <c:pt idx="850">
                    <c:v>261</c:v>
                  </c:pt>
                  <c:pt idx="851">
                    <c:v>262</c:v>
                  </c:pt>
                  <c:pt idx="852">
                    <c:v>263</c:v>
                  </c:pt>
                  <c:pt idx="853">
                    <c:v>264</c:v>
                  </c:pt>
                  <c:pt idx="854">
                    <c:v>265</c:v>
                  </c:pt>
                  <c:pt idx="855">
                    <c:v>266</c:v>
                  </c:pt>
                  <c:pt idx="856">
                    <c:v>267</c:v>
                  </c:pt>
                  <c:pt idx="857">
                    <c:v>268</c:v>
                  </c:pt>
                  <c:pt idx="858">
                    <c:v>269</c:v>
                  </c:pt>
                  <c:pt idx="859">
                    <c:v>270</c:v>
                  </c:pt>
                  <c:pt idx="860">
                    <c:v>271</c:v>
                  </c:pt>
                  <c:pt idx="861">
                    <c:v>272</c:v>
                  </c:pt>
                  <c:pt idx="862">
                    <c:v>273</c:v>
                  </c:pt>
                  <c:pt idx="863">
                    <c:v>274</c:v>
                  </c:pt>
                  <c:pt idx="864">
                    <c:v>275</c:v>
                  </c:pt>
                  <c:pt idx="865">
                    <c:v>276</c:v>
                  </c:pt>
                  <c:pt idx="866">
                    <c:v>277</c:v>
                  </c:pt>
                  <c:pt idx="867">
                    <c:v>278</c:v>
                  </c:pt>
                  <c:pt idx="868">
                    <c:v>279</c:v>
                  </c:pt>
                  <c:pt idx="869">
                    <c:v>280</c:v>
                  </c:pt>
                  <c:pt idx="870">
                    <c:v>281</c:v>
                  </c:pt>
                  <c:pt idx="871">
                    <c:v>282</c:v>
                  </c:pt>
                  <c:pt idx="872">
                    <c:v>283</c:v>
                  </c:pt>
                  <c:pt idx="873">
                    <c:v>284</c:v>
                  </c:pt>
                  <c:pt idx="874">
                    <c:v>285</c:v>
                  </c:pt>
                  <c:pt idx="875">
                    <c:v>286</c:v>
                  </c:pt>
                  <c:pt idx="876">
                    <c:v>287</c:v>
                  </c:pt>
                  <c:pt idx="877">
                    <c:v>288</c:v>
                  </c:pt>
                  <c:pt idx="878">
                    <c:v>289</c:v>
                  </c:pt>
                  <c:pt idx="879">
                    <c:v>290</c:v>
                  </c:pt>
                  <c:pt idx="880">
                    <c:v>291</c:v>
                  </c:pt>
                  <c:pt idx="881">
                    <c:v>292</c:v>
                  </c:pt>
                  <c:pt idx="882">
                    <c:v>293</c:v>
                  </c:pt>
                  <c:pt idx="883">
                    <c:v>294</c:v>
                  </c:pt>
                  <c:pt idx="884">
                    <c:v>295</c:v>
                  </c:pt>
                  <c:pt idx="885">
                    <c:v>296</c:v>
                  </c:pt>
                  <c:pt idx="886">
                    <c:v>297</c:v>
                  </c:pt>
                  <c:pt idx="887">
                    <c:v>298</c:v>
                  </c:pt>
                  <c:pt idx="888">
                    <c:v>299</c:v>
                  </c:pt>
                  <c:pt idx="889">
                    <c:v>300</c:v>
                  </c:pt>
                  <c:pt idx="890">
                    <c:v>301</c:v>
                  </c:pt>
                  <c:pt idx="891">
                    <c:v>302</c:v>
                  </c:pt>
                  <c:pt idx="892">
                    <c:v>303</c:v>
                  </c:pt>
                  <c:pt idx="893">
                    <c:v>304</c:v>
                  </c:pt>
                  <c:pt idx="894">
                    <c:v>305</c:v>
                  </c:pt>
                  <c:pt idx="895">
                    <c:v>306</c:v>
                  </c:pt>
                  <c:pt idx="896">
                    <c:v>307</c:v>
                  </c:pt>
                  <c:pt idx="897">
                    <c:v>308</c:v>
                  </c:pt>
                  <c:pt idx="898">
                    <c:v>309</c:v>
                  </c:pt>
                  <c:pt idx="899">
                    <c:v>310</c:v>
                  </c:pt>
                  <c:pt idx="900">
                    <c:v>311</c:v>
                  </c:pt>
                  <c:pt idx="901">
                    <c:v>312</c:v>
                  </c:pt>
                  <c:pt idx="902">
                    <c:v>313</c:v>
                  </c:pt>
                  <c:pt idx="903">
                    <c:v>314</c:v>
                  </c:pt>
                  <c:pt idx="904">
                    <c:v>315</c:v>
                  </c:pt>
                  <c:pt idx="905">
                    <c:v>316</c:v>
                  </c:pt>
                  <c:pt idx="906">
                    <c:v>317</c:v>
                  </c:pt>
                  <c:pt idx="907">
                    <c:v>318</c:v>
                  </c:pt>
                  <c:pt idx="908">
                    <c:v>319</c:v>
                  </c:pt>
                  <c:pt idx="909">
                    <c:v>320</c:v>
                  </c:pt>
                  <c:pt idx="910">
                    <c:v>321</c:v>
                  </c:pt>
                  <c:pt idx="911">
                    <c:v>322</c:v>
                  </c:pt>
                  <c:pt idx="912">
                    <c:v>323</c:v>
                  </c:pt>
                  <c:pt idx="913">
                    <c:v>324</c:v>
                  </c:pt>
                  <c:pt idx="914">
                    <c:v>325</c:v>
                  </c:pt>
                  <c:pt idx="915">
                    <c:v>326</c:v>
                  </c:pt>
                  <c:pt idx="916">
                    <c:v>327</c:v>
                  </c:pt>
                  <c:pt idx="917">
                    <c:v>328</c:v>
                  </c:pt>
                  <c:pt idx="918">
                    <c:v>329</c:v>
                  </c:pt>
                  <c:pt idx="919">
                    <c:v>330</c:v>
                  </c:pt>
                  <c:pt idx="920">
                    <c:v>331</c:v>
                  </c:pt>
                  <c:pt idx="921">
                    <c:v>332</c:v>
                  </c:pt>
                  <c:pt idx="922">
                    <c:v>333</c:v>
                  </c:pt>
                  <c:pt idx="923">
                    <c:v>334</c:v>
                  </c:pt>
                  <c:pt idx="924">
                    <c:v>335</c:v>
                  </c:pt>
                  <c:pt idx="925">
                    <c:v>336</c:v>
                  </c:pt>
                  <c:pt idx="926">
                    <c:v>337</c:v>
                  </c:pt>
                  <c:pt idx="927">
                    <c:v>338</c:v>
                  </c:pt>
                  <c:pt idx="928">
                    <c:v>339</c:v>
                  </c:pt>
                  <c:pt idx="929">
                    <c:v>340</c:v>
                  </c:pt>
                  <c:pt idx="930">
                    <c:v>341</c:v>
                  </c:pt>
                  <c:pt idx="931">
                    <c:v>342</c:v>
                  </c:pt>
                  <c:pt idx="932">
                    <c:v>343</c:v>
                  </c:pt>
                  <c:pt idx="933">
                    <c:v>344</c:v>
                  </c:pt>
                  <c:pt idx="934">
                    <c:v>345</c:v>
                  </c:pt>
                  <c:pt idx="935">
                    <c:v>346</c:v>
                  </c:pt>
                  <c:pt idx="936">
                    <c:v>347</c:v>
                  </c:pt>
                  <c:pt idx="937">
                    <c:v>348</c:v>
                  </c:pt>
                  <c:pt idx="938">
                    <c:v>349</c:v>
                  </c:pt>
                  <c:pt idx="939">
                    <c:v>350</c:v>
                  </c:pt>
                  <c:pt idx="940">
                    <c:v>351</c:v>
                  </c:pt>
                  <c:pt idx="941">
                    <c:v>352</c:v>
                  </c:pt>
                  <c:pt idx="942">
                    <c:v>353</c:v>
                  </c:pt>
                  <c:pt idx="943">
                    <c:v>354</c:v>
                  </c:pt>
                  <c:pt idx="944">
                    <c:v>355</c:v>
                  </c:pt>
                  <c:pt idx="945">
                    <c:v>356</c:v>
                  </c:pt>
                  <c:pt idx="946">
                    <c:v>357</c:v>
                  </c:pt>
                  <c:pt idx="947">
                    <c:v>358</c:v>
                  </c:pt>
                  <c:pt idx="948">
                    <c:v>359</c:v>
                  </c:pt>
                  <c:pt idx="949">
                    <c:v>360</c:v>
                  </c:pt>
                  <c:pt idx="950">
                    <c:v>361</c:v>
                  </c:pt>
                  <c:pt idx="951">
                    <c:v>362</c:v>
                  </c:pt>
                  <c:pt idx="952">
                    <c:v>363</c:v>
                  </c:pt>
                  <c:pt idx="953">
                    <c:v>364</c:v>
                  </c:pt>
                  <c:pt idx="954">
                    <c:v>365</c:v>
                  </c:pt>
                  <c:pt idx="955">
                    <c:v>366</c:v>
                  </c:pt>
                  <c:pt idx="956">
                    <c:v>367</c:v>
                  </c:pt>
                  <c:pt idx="957">
                    <c:v>368</c:v>
                  </c:pt>
                  <c:pt idx="958">
                    <c:v>369</c:v>
                  </c:pt>
                  <c:pt idx="959">
                    <c:v>370</c:v>
                  </c:pt>
                  <c:pt idx="960">
                    <c:v>371</c:v>
                  </c:pt>
                  <c:pt idx="961">
                    <c:v>372</c:v>
                  </c:pt>
                  <c:pt idx="962">
                    <c:v>373</c:v>
                  </c:pt>
                  <c:pt idx="963">
                    <c:v>374</c:v>
                  </c:pt>
                  <c:pt idx="964">
                    <c:v>375</c:v>
                  </c:pt>
                  <c:pt idx="965">
                    <c:v>376</c:v>
                  </c:pt>
                  <c:pt idx="966">
                    <c:v>377</c:v>
                  </c:pt>
                  <c:pt idx="967">
                    <c:v>378</c:v>
                  </c:pt>
                  <c:pt idx="968">
                    <c:v>379</c:v>
                  </c:pt>
                  <c:pt idx="969">
                    <c:v>380</c:v>
                  </c:pt>
                  <c:pt idx="970">
                    <c:v>381</c:v>
                  </c:pt>
                  <c:pt idx="971">
                    <c:v>382</c:v>
                  </c:pt>
                  <c:pt idx="972">
                    <c:v>383</c:v>
                  </c:pt>
                  <c:pt idx="973">
                    <c:v>384</c:v>
                  </c:pt>
                  <c:pt idx="974">
                    <c:v>385</c:v>
                  </c:pt>
                  <c:pt idx="975">
                    <c:v>386</c:v>
                  </c:pt>
                  <c:pt idx="976">
                    <c:v>387</c:v>
                  </c:pt>
                  <c:pt idx="977">
                    <c:v>388</c:v>
                  </c:pt>
                  <c:pt idx="978">
                    <c:v>389</c:v>
                  </c:pt>
                  <c:pt idx="979">
                    <c:v>390</c:v>
                  </c:pt>
                  <c:pt idx="980">
                    <c:v>391</c:v>
                  </c:pt>
                  <c:pt idx="981">
                    <c:v>392</c:v>
                  </c:pt>
                  <c:pt idx="982">
                    <c:v>393</c:v>
                  </c:pt>
                  <c:pt idx="983">
                    <c:v>394</c:v>
                  </c:pt>
                  <c:pt idx="984">
                    <c:v>395</c:v>
                  </c:pt>
                  <c:pt idx="985">
                    <c:v>396</c:v>
                  </c:pt>
                  <c:pt idx="986">
                    <c:v>397</c:v>
                  </c:pt>
                  <c:pt idx="987">
                    <c:v>398</c:v>
                  </c:pt>
                  <c:pt idx="988">
                    <c:v>399</c:v>
                  </c:pt>
                  <c:pt idx="989">
                    <c:v>400</c:v>
                  </c:pt>
                  <c:pt idx="990">
                    <c:v>401</c:v>
                  </c:pt>
                  <c:pt idx="991">
                    <c:v>402</c:v>
                  </c:pt>
                  <c:pt idx="992">
                    <c:v>403</c:v>
                  </c:pt>
                  <c:pt idx="993">
                    <c:v>404</c:v>
                  </c:pt>
                  <c:pt idx="994">
                    <c:v>405</c:v>
                  </c:pt>
                  <c:pt idx="995">
                    <c:v>406</c:v>
                  </c:pt>
                  <c:pt idx="996">
                    <c:v>407</c:v>
                  </c:pt>
                  <c:pt idx="997">
                    <c:v>408</c:v>
                  </c:pt>
                  <c:pt idx="998">
                    <c:v>409</c:v>
                  </c:pt>
                  <c:pt idx="999">
                    <c:v>410</c:v>
                  </c:pt>
                  <c:pt idx="1000">
                    <c:v>411</c:v>
                  </c:pt>
                  <c:pt idx="1001">
                    <c:v>412</c:v>
                  </c:pt>
                  <c:pt idx="1002">
                    <c:v>413</c:v>
                  </c:pt>
                  <c:pt idx="1003">
                    <c:v>414</c:v>
                  </c:pt>
                  <c:pt idx="1004">
                    <c:v>415</c:v>
                  </c:pt>
                  <c:pt idx="1005">
                    <c:v>416</c:v>
                  </c:pt>
                  <c:pt idx="1006">
                    <c:v>417</c:v>
                  </c:pt>
                  <c:pt idx="1007">
                    <c:v>418</c:v>
                  </c:pt>
                  <c:pt idx="1008">
                    <c:v>419</c:v>
                  </c:pt>
                  <c:pt idx="1009">
                    <c:v>420</c:v>
                  </c:pt>
                  <c:pt idx="1010">
                    <c:v>421</c:v>
                  </c:pt>
                  <c:pt idx="1011">
                    <c:v>422</c:v>
                  </c:pt>
                  <c:pt idx="1012">
                    <c:v>423</c:v>
                  </c:pt>
                  <c:pt idx="1013">
                    <c:v>424</c:v>
                  </c:pt>
                  <c:pt idx="1014">
                    <c:v>425</c:v>
                  </c:pt>
                  <c:pt idx="1015">
                    <c:v>426</c:v>
                  </c:pt>
                  <c:pt idx="1016">
                    <c:v>427</c:v>
                  </c:pt>
                  <c:pt idx="1017">
                    <c:v>428</c:v>
                  </c:pt>
                  <c:pt idx="1018">
                    <c:v>429</c:v>
                  </c:pt>
                  <c:pt idx="1019">
                    <c:v>430</c:v>
                  </c:pt>
                  <c:pt idx="1020">
                    <c:v>431</c:v>
                  </c:pt>
                  <c:pt idx="1021">
                    <c:v>432</c:v>
                  </c:pt>
                  <c:pt idx="1022">
                    <c:v>433</c:v>
                  </c:pt>
                  <c:pt idx="1023">
                    <c:v>1</c:v>
                  </c:pt>
                  <c:pt idx="1024">
                    <c:v>2</c:v>
                  </c:pt>
                  <c:pt idx="1025">
                    <c:v>3</c:v>
                  </c:pt>
                  <c:pt idx="1026">
                    <c:v>4</c:v>
                  </c:pt>
                  <c:pt idx="1027">
                    <c:v>5</c:v>
                  </c:pt>
                  <c:pt idx="1028">
                    <c:v>6</c:v>
                  </c:pt>
                  <c:pt idx="1029">
                    <c:v>7</c:v>
                  </c:pt>
                  <c:pt idx="1030">
                    <c:v>8</c:v>
                  </c:pt>
                  <c:pt idx="1031">
                    <c:v>9</c:v>
                  </c:pt>
                  <c:pt idx="1032">
                    <c:v>10</c:v>
                  </c:pt>
                  <c:pt idx="1033">
                    <c:v>11</c:v>
                  </c:pt>
                  <c:pt idx="1034">
                    <c:v>12</c:v>
                  </c:pt>
                  <c:pt idx="1035">
                    <c:v>13</c:v>
                  </c:pt>
                  <c:pt idx="1036">
                    <c:v>14</c:v>
                  </c:pt>
                  <c:pt idx="1037">
                    <c:v>15</c:v>
                  </c:pt>
                  <c:pt idx="1038">
                    <c:v>16</c:v>
                  </c:pt>
                  <c:pt idx="1039">
                    <c:v>17</c:v>
                  </c:pt>
                  <c:pt idx="1040">
                    <c:v>18</c:v>
                  </c:pt>
                  <c:pt idx="1041">
                    <c:v>19</c:v>
                  </c:pt>
                  <c:pt idx="1042">
                    <c:v>20</c:v>
                  </c:pt>
                  <c:pt idx="1043">
                    <c:v>21</c:v>
                  </c:pt>
                  <c:pt idx="1044">
                    <c:v>22</c:v>
                  </c:pt>
                  <c:pt idx="1045">
                    <c:v>23</c:v>
                  </c:pt>
                  <c:pt idx="1046">
                    <c:v>24</c:v>
                  </c:pt>
                  <c:pt idx="1047">
                    <c:v>25</c:v>
                  </c:pt>
                  <c:pt idx="1048">
                    <c:v>26</c:v>
                  </c:pt>
                  <c:pt idx="1049">
                    <c:v>27</c:v>
                  </c:pt>
                  <c:pt idx="1050">
                    <c:v>28</c:v>
                  </c:pt>
                  <c:pt idx="1051">
                    <c:v>29</c:v>
                  </c:pt>
                  <c:pt idx="1052">
                    <c:v>30</c:v>
                  </c:pt>
                  <c:pt idx="1053">
                    <c:v>31</c:v>
                  </c:pt>
                  <c:pt idx="1054">
                    <c:v>32</c:v>
                  </c:pt>
                  <c:pt idx="1055">
                    <c:v>33</c:v>
                  </c:pt>
                  <c:pt idx="1056">
                    <c:v>34</c:v>
                  </c:pt>
                  <c:pt idx="1057">
                    <c:v>35</c:v>
                  </c:pt>
                  <c:pt idx="1058">
                    <c:v>36</c:v>
                  </c:pt>
                  <c:pt idx="1059">
                    <c:v>37</c:v>
                  </c:pt>
                  <c:pt idx="1060">
                    <c:v>38</c:v>
                  </c:pt>
                  <c:pt idx="1061">
                    <c:v>39</c:v>
                  </c:pt>
                  <c:pt idx="1062">
                    <c:v>40</c:v>
                  </c:pt>
                  <c:pt idx="1063">
                    <c:v>41</c:v>
                  </c:pt>
                  <c:pt idx="1064">
                    <c:v>42</c:v>
                  </c:pt>
                  <c:pt idx="1065">
                    <c:v>43</c:v>
                  </c:pt>
                  <c:pt idx="1066">
                    <c:v>44</c:v>
                  </c:pt>
                  <c:pt idx="1067">
                    <c:v>45</c:v>
                  </c:pt>
                  <c:pt idx="1068">
                    <c:v>46</c:v>
                  </c:pt>
                  <c:pt idx="1069">
                    <c:v>47</c:v>
                  </c:pt>
                  <c:pt idx="1070">
                    <c:v>48</c:v>
                  </c:pt>
                  <c:pt idx="1071">
                    <c:v>49</c:v>
                  </c:pt>
                  <c:pt idx="1072">
                    <c:v>50</c:v>
                  </c:pt>
                  <c:pt idx="1073">
                    <c:v>51</c:v>
                  </c:pt>
                  <c:pt idx="1074">
                    <c:v>52</c:v>
                  </c:pt>
                  <c:pt idx="1075">
                    <c:v>53</c:v>
                  </c:pt>
                  <c:pt idx="1076">
                    <c:v>54</c:v>
                  </c:pt>
                  <c:pt idx="1077">
                    <c:v>55</c:v>
                  </c:pt>
                  <c:pt idx="1078">
                    <c:v>56</c:v>
                  </c:pt>
                  <c:pt idx="1079">
                    <c:v>57</c:v>
                  </c:pt>
                  <c:pt idx="1080">
                    <c:v>58</c:v>
                  </c:pt>
                  <c:pt idx="1081">
                    <c:v>59</c:v>
                  </c:pt>
                  <c:pt idx="1082">
                    <c:v>60</c:v>
                  </c:pt>
                  <c:pt idx="1083">
                    <c:v>61</c:v>
                  </c:pt>
                  <c:pt idx="1084">
                    <c:v>62</c:v>
                  </c:pt>
                  <c:pt idx="1085">
                    <c:v>63</c:v>
                  </c:pt>
                  <c:pt idx="1086">
                    <c:v>64</c:v>
                  </c:pt>
                  <c:pt idx="1087">
                    <c:v>65</c:v>
                  </c:pt>
                  <c:pt idx="1088">
                    <c:v>66</c:v>
                  </c:pt>
                  <c:pt idx="1089">
                    <c:v>67</c:v>
                  </c:pt>
                  <c:pt idx="1090">
                    <c:v>68</c:v>
                  </c:pt>
                  <c:pt idx="1091">
                    <c:v>69</c:v>
                  </c:pt>
                  <c:pt idx="1092">
                    <c:v>70</c:v>
                  </c:pt>
                  <c:pt idx="1093">
                    <c:v>71</c:v>
                  </c:pt>
                  <c:pt idx="1094">
                    <c:v>72</c:v>
                  </c:pt>
                  <c:pt idx="1095">
                    <c:v>73</c:v>
                  </c:pt>
                  <c:pt idx="1096">
                    <c:v>74</c:v>
                  </c:pt>
                  <c:pt idx="1097">
                    <c:v>75</c:v>
                  </c:pt>
                  <c:pt idx="1098">
                    <c:v>76</c:v>
                  </c:pt>
                  <c:pt idx="1099">
                    <c:v>77</c:v>
                  </c:pt>
                  <c:pt idx="1100">
                    <c:v>78</c:v>
                  </c:pt>
                  <c:pt idx="1101">
                    <c:v>79</c:v>
                  </c:pt>
                  <c:pt idx="1102">
                    <c:v>80</c:v>
                  </c:pt>
                  <c:pt idx="1103">
                    <c:v>81</c:v>
                  </c:pt>
                  <c:pt idx="1104">
                    <c:v>82</c:v>
                  </c:pt>
                  <c:pt idx="1105">
                    <c:v>83</c:v>
                  </c:pt>
                  <c:pt idx="1106">
                    <c:v>84</c:v>
                  </c:pt>
                  <c:pt idx="1107">
                    <c:v>85</c:v>
                  </c:pt>
                  <c:pt idx="1108">
                    <c:v>86</c:v>
                  </c:pt>
                  <c:pt idx="1109">
                    <c:v>87</c:v>
                  </c:pt>
                  <c:pt idx="1110">
                    <c:v>88</c:v>
                  </c:pt>
                  <c:pt idx="1111">
                    <c:v>89</c:v>
                  </c:pt>
                  <c:pt idx="1112">
                    <c:v>90</c:v>
                  </c:pt>
                  <c:pt idx="1113">
                    <c:v>91</c:v>
                  </c:pt>
                  <c:pt idx="1114">
                    <c:v>92</c:v>
                  </c:pt>
                  <c:pt idx="1115">
                    <c:v>93</c:v>
                  </c:pt>
                  <c:pt idx="1116">
                    <c:v>94</c:v>
                  </c:pt>
                  <c:pt idx="1117">
                    <c:v>95</c:v>
                  </c:pt>
                  <c:pt idx="1118">
                    <c:v>96</c:v>
                  </c:pt>
                  <c:pt idx="1119">
                    <c:v>97</c:v>
                  </c:pt>
                  <c:pt idx="1120">
                    <c:v>98</c:v>
                  </c:pt>
                  <c:pt idx="1121">
                    <c:v>99</c:v>
                  </c:pt>
                  <c:pt idx="1122">
                    <c:v>100</c:v>
                  </c:pt>
                  <c:pt idx="1123">
                    <c:v>101</c:v>
                  </c:pt>
                  <c:pt idx="1124">
                    <c:v>102</c:v>
                  </c:pt>
                  <c:pt idx="1125">
                    <c:v>103</c:v>
                  </c:pt>
                  <c:pt idx="1126">
                    <c:v>104</c:v>
                  </c:pt>
                  <c:pt idx="1127">
                    <c:v>105</c:v>
                  </c:pt>
                  <c:pt idx="1128">
                    <c:v>106</c:v>
                  </c:pt>
                  <c:pt idx="1129">
                    <c:v>107</c:v>
                  </c:pt>
                  <c:pt idx="1130">
                    <c:v>108</c:v>
                  </c:pt>
                  <c:pt idx="1131">
                    <c:v>109</c:v>
                  </c:pt>
                  <c:pt idx="1132">
                    <c:v>110</c:v>
                  </c:pt>
                  <c:pt idx="1133">
                    <c:v>111</c:v>
                  </c:pt>
                  <c:pt idx="1134">
                    <c:v>112</c:v>
                  </c:pt>
                  <c:pt idx="1135">
                    <c:v>113</c:v>
                  </c:pt>
                  <c:pt idx="1136">
                    <c:v>114</c:v>
                  </c:pt>
                  <c:pt idx="1137">
                    <c:v>115</c:v>
                  </c:pt>
                  <c:pt idx="1138">
                    <c:v>116</c:v>
                  </c:pt>
                  <c:pt idx="1139">
                    <c:v>117</c:v>
                  </c:pt>
                  <c:pt idx="1140">
                    <c:v>118</c:v>
                  </c:pt>
                  <c:pt idx="1141">
                    <c:v>119</c:v>
                  </c:pt>
                  <c:pt idx="1142">
                    <c:v>120</c:v>
                  </c:pt>
                  <c:pt idx="1143">
                    <c:v>121</c:v>
                  </c:pt>
                  <c:pt idx="1144">
                    <c:v>122</c:v>
                  </c:pt>
                  <c:pt idx="1145">
                    <c:v>123</c:v>
                  </c:pt>
                  <c:pt idx="1146">
                    <c:v>124</c:v>
                  </c:pt>
                  <c:pt idx="1147">
                    <c:v>125</c:v>
                  </c:pt>
                  <c:pt idx="1148">
                    <c:v>126</c:v>
                  </c:pt>
                  <c:pt idx="1149">
                    <c:v>127</c:v>
                  </c:pt>
                  <c:pt idx="1150">
                    <c:v>128</c:v>
                  </c:pt>
                  <c:pt idx="1151">
                    <c:v>129</c:v>
                  </c:pt>
                  <c:pt idx="1152">
                    <c:v>130</c:v>
                  </c:pt>
                  <c:pt idx="1153">
                    <c:v>131</c:v>
                  </c:pt>
                  <c:pt idx="1154">
                    <c:v>132</c:v>
                  </c:pt>
                  <c:pt idx="1155">
                    <c:v>133</c:v>
                  </c:pt>
                  <c:pt idx="1156">
                    <c:v>134</c:v>
                  </c:pt>
                  <c:pt idx="1157">
                    <c:v>135</c:v>
                  </c:pt>
                  <c:pt idx="1158">
                    <c:v>136</c:v>
                  </c:pt>
                  <c:pt idx="1159">
                    <c:v>137</c:v>
                  </c:pt>
                  <c:pt idx="1160">
                    <c:v>138</c:v>
                  </c:pt>
                  <c:pt idx="1161">
                    <c:v>139</c:v>
                  </c:pt>
                  <c:pt idx="1162">
                    <c:v>140</c:v>
                  </c:pt>
                  <c:pt idx="1163">
                    <c:v>141</c:v>
                  </c:pt>
                  <c:pt idx="1164">
                    <c:v>142</c:v>
                  </c:pt>
                  <c:pt idx="1165">
                    <c:v>143</c:v>
                  </c:pt>
                  <c:pt idx="1166">
                    <c:v>144</c:v>
                  </c:pt>
                  <c:pt idx="1167">
                    <c:v>145</c:v>
                  </c:pt>
                  <c:pt idx="1168">
                    <c:v>146</c:v>
                  </c:pt>
                  <c:pt idx="1169">
                    <c:v>147</c:v>
                  </c:pt>
                  <c:pt idx="1170">
                    <c:v>148</c:v>
                  </c:pt>
                  <c:pt idx="1171">
                    <c:v>149</c:v>
                  </c:pt>
                  <c:pt idx="1172">
                    <c:v>150</c:v>
                  </c:pt>
                  <c:pt idx="1173">
                    <c:v>151</c:v>
                  </c:pt>
                  <c:pt idx="1174">
                    <c:v>152</c:v>
                  </c:pt>
                  <c:pt idx="1175">
                    <c:v>153</c:v>
                  </c:pt>
                  <c:pt idx="1176">
                    <c:v>154</c:v>
                  </c:pt>
                  <c:pt idx="1177">
                    <c:v>155</c:v>
                  </c:pt>
                  <c:pt idx="1178">
                    <c:v>156</c:v>
                  </c:pt>
                  <c:pt idx="1179">
                    <c:v>157</c:v>
                  </c:pt>
                  <c:pt idx="1180">
                    <c:v>158</c:v>
                  </c:pt>
                  <c:pt idx="1181">
                    <c:v>159</c:v>
                  </c:pt>
                  <c:pt idx="1182">
                    <c:v>160</c:v>
                  </c:pt>
                  <c:pt idx="1183">
                    <c:v>161</c:v>
                  </c:pt>
                  <c:pt idx="1184">
                    <c:v>162</c:v>
                  </c:pt>
                  <c:pt idx="1185">
                    <c:v>163</c:v>
                  </c:pt>
                  <c:pt idx="1186">
                    <c:v>164</c:v>
                  </c:pt>
                  <c:pt idx="1187">
                    <c:v>165</c:v>
                  </c:pt>
                  <c:pt idx="1188">
                    <c:v>166</c:v>
                  </c:pt>
                  <c:pt idx="1189">
                    <c:v>167</c:v>
                  </c:pt>
                  <c:pt idx="1190">
                    <c:v>168</c:v>
                  </c:pt>
                  <c:pt idx="1191">
                    <c:v>169</c:v>
                  </c:pt>
                  <c:pt idx="1192">
                    <c:v>170</c:v>
                  </c:pt>
                  <c:pt idx="1193">
                    <c:v>171</c:v>
                  </c:pt>
                  <c:pt idx="1194">
                    <c:v>172</c:v>
                  </c:pt>
                  <c:pt idx="1195">
                    <c:v>173</c:v>
                  </c:pt>
                  <c:pt idx="1196">
                    <c:v>174</c:v>
                  </c:pt>
                  <c:pt idx="1197">
                    <c:v>175</c:v>
                  </c:pt>
                  <c:pt idx="1198">
                    <c:v>176</c:v>
                  </c:pt>
                  <c:pt idx="1199">
                    <c:v>177</c:v>
                  </c:pt>
                  <c:pt idx="1200">
                    <c:v>178</c:v>
                  </c:pt>
                  <c:pt idx="1201">
                    <c:v>179</c:v>
                  </c:pt>
                  <c:pt idx="1202">
                    <c:v>180</c:v>
                  </c:pt>
                  <c:pt idx="1203">
                    <c:v>181</c:v>
                  </c:pt>
                  <c:pt idx="1204">
                    <c:v>182</c:v>
                  </c:pt>
                  <c:pt idx="1205">
                    <c:v>183</c:v>
                  </c:pt>
                  <c:pt idx="1206">
                    <c:v>184</c:v>
                  </c:pt>
                  <c:pt idx="1207">
                    <c:v>185</c:v>
                  </c:pt>
                  <c:pt idx="1208">
                    <c:v>186</c:v>
                  </c:pt>
                  <c:pt idx="1209">
                    <c:v>187</c:v>
                  </c:pt>
                  <c:pt idx="1210">
                    <c:v>188</c:v>
                  </c:pt>
                  <c:pt idx="1211">
                    <c:v>189</c:v>
                  </c:pt>
                  <c:pt idx="1212">
                    <c:v>190</c:v>
                  </c:pt>
                  <c:pt idx="1213">
                    <c:v>191</c:v>
                  </c:pt>
                  <c:pt idx="1214">
                    <c:v>192</c:v>
                  </c:pt>
                  <c:pt idx="1215">
                    <c:v>193</c:v>
                  </c:pt>
                  <c:pt idx="1216">
                    <c:v>194</c:v>
                  </c:pt>
                  <c:pt idx="1217">
                    <c:v>195</c:v>
                  </c:pt>
                  <c:pt idx="1218">
                    <c:v>196</c:v>
                  </c:pt>
                  <c:pt idx="1219">
                    <c:v>197</c:v>
                  </c:pt>
                  <c:pt idx="1220">
                    <c:v>198</c:v>
                  </c:pt>
                  <c:pt idx="1221">
                    <c:v>199</c:v>
                  </c:pt>
                  <c:pt idx="1222">
                    <c:v>200</c:v>
                  </c:pt>
                  <c:pt idx="1223">
                    <c:v>201</c:v>
                  </c:pt>
                  <c:pt idx="1224">
                    <c:v>202</c:v>
                  </c:pt>
                  <c:pt idx="1225">
                    <c:v>203</c:v>
                  </c:pt>
                  <c:pt idx="1226">
                    <c:v>204</c:v>
                  </c:pt>
                  <c:pt idx="1227">
                    <c:v>205</c:v>
                  </c:pt>
                  <c:pt idx="1228">
                    <c:v>206</c:v>
                  </c:pt>
                  <c:pt idx="1229">
                    <c:v>207</c:v>
                  </c:pt>
                  <c:pt idx="1230">
                    <c:v>208</c:v>
                  </c:pt>
                  <c:pt idx="1231">
                    <c:v>209</c:v>
                  </c:pt>
                  <c:pt idx="1232">
                    <c:v>210</c:v>
                  </c:pt>
                  <c:pt idx="1233">
                    <c:v>211</c:v>
                  </c:pt>
                  <c:pt idx="1234">
                    <c:v>212</c:v>
                  </c:pt>
                  <c:pt idx="1235">
                    <c:v>213</c:v>
                  </c:pt>
                  <c:pt idx="1236">
                    <c:v>214</c:v>
                  </c:pt>
                  <c:pt idx="1237">
                    <c:v>215</c:v>
                  </c:pt>
                  <c:pt idx="1238">
                    <c:v>216</c:v>
                  </c:pt>
                  <c:pt idx="1239">
                    <c:v>217</c:v>
                  </c:pt>
                  <c:pt idx="1240">
                    <c:v>218</c:v>
                  </c:pt>
                  <c:pt idx="1241">
                    <c:v>219</c:v>
                  </c:pt>
                  <c:pt idx="1242">
                    <c:v>220</c:v>
                  </c:pt>
                  <c:pt idx="1243">
                    <c:v>221</c:v>
                  </c:pt>
                  <c:pt idx="1244">
                    <c:v>222</c:v>
                  </c:pt>
                  <c:pt idx="1245">
                    <c:v>223</c:v>
                  </c:pt>
                  <c:pt idx="1246">
                    <c:v>224</c:v>
                  </c:pt>
                  <c:pt idx="1247">
                    <c:v>225</c:v>
                  </c:pt>
                  <c:pt idx="1248">
                    <c:v>226</c:v>
                  </c:pt>
                  <c:pt idx="1249">
                    <c:v>227</c:v>
                  </c:pt>
                  <c:pt idx="1250">
                    <c:v>228</c:v>
                  </c:pt>
                  <c:pt idx="1251">
                    <c:v>229</c:v>
                  </c:pt>
                  <c:pt idx="1252">
                    <c:v>230</c:v>
                  </c:pt>
                  <c:pt idx="1253">
                    <c:v>231</c:v>
                  </c:pt>
                  <c:pt idx="1254">
                    <c:v>232</c:v>
                  </c:pt>
                  <c:pt idx="1255">
                    <c:v>233</c:v>
                  </c:pt>
                  <c:pt idx="1256">
                    <c:v>234</c:v>
                  </c:pt>
                  <c:pt idx="1257">
                    <c:v>235</c:v>
                  </c:pt>
                  <c:pt idx="1258">
                    <c:v>236</c:v>
                  </c:pt>
                  <c:pt idx="1259">
                    <c:v>237</c:v>
                  </c:pt>
                  <c:pt idx="1260">
                    <c:v>238</c:v>
                  </c:pt>
                  <c:pt idx="1261">
                    <c:v>239</c:v>
                  </c:pt>
                  <c:pt idx="1262">
                    <c:v>240</c:v>
                  </c:pt>
                  <c:pt idx="1263">
                    <c:v>241</c:v>
                  </c:pt>
                  <c:pt idx="1264">
                    <c:v>242</c:v>
                  </c:pt>
                  <c:pt idx="1265">
                    <c:v>243</c:v>
                  </c:pt>
                  <c:pt idx="1266">
                    <c:v>244</c:v>
                  </c:pt>
                  <c:pt idx="1267">
                    <c:v>245</c:v>
                  </c:pt>
                  <c:pt idx="1268">
                    <c:v>246</c:v>
                  </c:pt>
                  <c:pt idx="1269">
                    <c:v>247</c:v>
                  </c:pt>
                  <c:pt idx="1270">
                    <c:v>248</c:v>
                  </c:pt>
                  <c:pt idx="1271">
                    <c:v>249</c:v>
                  </c:pt>
                  <c:pt idx="1272">
                    <c:v>250</c:v>
                  </c:pt>
                  <c:pt idx="1273">
                    <c:v>251</c:v>
                  </c:pt>
                  <c:pt idx="1274">
                    <c:v>252</c:v>
                  </c:pt>
                  <c:pt idx="1275">
                    <c:v>253</c:v>
                  </c:pt>
                  <c:pt idx="1276">
                    <c:v>254</c:v>
                  </c:pt>
                  <c:pt idx="1277">
                    <c:v>255</c:v>
                  </c:pt>
                  <c:pt idx="1278">
                    <c:v>256</c:v>
                  </c:pt>
                  <c:pt idx="1279">
                    <c:v>257</c:v>
                  </c:pt>
                  <c:pt idx="1280">
                    <c:v>258</c:v>
                  </c:pt>
                  <c:pt idx="1281">
                    <c:v>259</c:v>
                  </c:pt>
                  <c:pt idx="1282">
                    <c:v>260</c:v>
                  </c:pt>
                  <c:pt idx="1283">
                    <c:v>261</c:v>
                  </c:pt>
                  <c:pt idx="1284">
                    <c:v>262</c:v>
                  </c:pt>
                  <c:pt idx="1285">
                    <c:v>263</c:v>
                  </c:pt>
                  <c:pt idx="1286">
                    <c:v>264</c:v>
                  </c:pt>
                  <c:pt idx="1287">
                    <c:v>265</c:v>
                  </c:pt>
                  <c:pt idx="1288">
                    <c:v>266</c:v>
                  </c:pt>
                  <c:pt idx="1289">
                    <c:v>267</c:v>
                  </c:pt>
                  <c:pt idx="1290">
                    <c:v>268</c:v>
                  </c:pt>
                  <c:pt idx="1291">
                    <c:v>269</c:v>
                  </c:pt>
                  <c:pt idx="1292">
                    <c:v>270</c:v>
                  </c:pt>
                  <c:pt idx="1293">
                    <c:v>271</c:v>
                  </c:pt>
                  <c:pt idx="1294">
                    <c:v>272</c:v>
                  </c:pt>
                  <c:pt idx="1295">
                    <c:v>273</c:v>
                  </c:pt>
                  <c:pt idx="1296">
                    <c:v>274</c:v>
                  </c:pt>
                  <c:pt idx="1297">
                    <c:v>275</c:v>
                  </c:pt>
                  <c:pt idx="1298">
                    <c:v>276</c:v>
                  </c:pt>
                  <c:pt idx="1299">
                    <c:v>277</c:v>
                  </c:pt>
                  <c:pt idx="1300">
                    <c:v>278</c:v>
                  </c:pt>
                  <c:pt idx="1301">
                    <c:v>279</c:v>
                  </c:pt>
                  <c:pt idx="1302">
                    <c:v>280</c:v>
                  </c:pt>
                  <c:pt idx="1303">
                    <c:v>281</c:v>
                  </c:pt>
                  <c:pt idx="1304">
                    <c:v>282</c:v>
                  </c:pt>
                  <c:pt idx="1305">
                    <c:v>283</c:v>
                  </c:pt>
                  <c:pt idx="1306">
                    <c:v>284</c:v>
                  </c:pt>
                  <c:pt idx="1307">
                    <c:v>285</c:v>
                  </c:pt>
                  <c:pt idx="1308">
                    <c:v>286</c:v>
                  </c:pt>
                  <c:pt idx="1309">
                    <c:v>287</c:v>
                  </c:pt>
                  <c:pt idx="1310">
                    <c:v>288</c:v>
                  </c:pt>
                  <c:pt idx="1311">
                    <c:v>289</c:v>
                  </c:pt>
                  <c:pt idx="1312">
                    <c:v>290</c:v>
                  </c:pt>
                  <c:pt idx="1313">
                    <c:v>291</c:v>
                  </c:pt>
                  <c:pt idx="1314">
                    <c:v>292</c:v>
                  </c:pt>
                  <c:pt idx="1315">
                    <c:v>293</c:v>
                  </c:pt>
                  <c:pt idx="1316">
                    <c:v>294</c:v>
                  </c:pt>
                  <c:pt idx="1317">
                    <c:v>295</c:v>
                  </c:pt>
                  <c:pt idx="1318">
                    <c:v>296</c:v>
                  </c:pt>
                  <c:pt idx="1319">
                    <c:v>297</c:v>
                  </c:pt>
                  <c:pt idx="1320">
                    <c:v>298</c:v>
                  </c:pt>
                  <c:pt idx="1321">
                    <c:v>299</c:v>
                  </c:pt>
                  <c:pt idx="1322">
                    <c:v>300</c:v>
                  </c:pt>
                  <c:pt idx="1323">
                    <c:v>301</c:v>
                  </c:pt>
                  <c:pt idx="1324">
                    <c:v>302</c:v>
                  </c:pt>
                  <c:pt idx="1325">
                    <c:v>303</c:v>
                  </c:pt>
                  <c:pt idx="1326">
                    <c:v>304</c:v>
                  </c:pt>
                  <c:pt idx="1327">
                    <c:v>305</c:v>
                  </c:pt>
                  <c:pt idx="1328">
                    <c:v>306</c:v>
                  </c:pt>
                  <c:pt idx="1329">
                    <c:v>307</c:v>
                  </c:pt>
                  <c:pt idx="1330">
                    <c:v>308</c:v>
                  </c:pt>
                  <c:pt idx="1331">
                    <c:v>309</c:v>
                  </c:pt>
                  <c:pt idx="1332">
                    <c:v>310</c:v>
                  </c:pt>
                  <c:pt idx="1333">
                    <c:v>311</c:v>
                  </c:pt>
                  <c:pt idx="1334">
                    <c:v>312</c:v>
                  </c:pt>
                  <c:pt idx="1335">
                    <c:v>313</c:v>
                  </c:pt>
                  <c:pt idx="1336">
                    <c:v>314</c:v>
                  </c:pt>
                  <c:pt idx="1337">
                    <c:v>315</c:v>
                  </c:pt>
                  <c:pt idx="1338">
                    <c:v>316</c:v>
                  </c:pt>
                  <c:pt idx="1339">
                    <c:v>317</c:v>
                  </c:pt>
                  <c:pt idx="1340">
                    <c:v>318</c:v>
                  </c:pt>
                  <c:pt idx="1341">
                    <c:v>319</c:v>
                  </c:pt>
                  <c:pt idx="1342">
                    <c:v>320</c:v>
                  </c:pt>
                  <c:pt idx="1343">
                    <c:v>321</c:v>
                  </c:pt>
                  <c:pt idx="1344">
                    <c:v>322</c:v>
                  </c:pt>
                  <c:pt idx="1345">
                    <c:v>323</c:v>
                  </c:pt>
                  <c:pt idx="1346">
                    <c:v>324</c:v>
                  </c:pt>
                  <c:pt idx="1347">
                    <c:v>325</c:v>
                  </c:pt>
                  <c:pt idx="1348">
                    <c:v>326</c:v>
                  </c:pt>
                  <c:pt idx="1349">
                    <c:v>327</c:v>
                  </c:pt>
                  <c:pt idx="1350">
                    <c:v>328</c:v>
                  </c:pt>
                  <c:pt idx="1351">
                    <c:v>329</c:v>
                  </c:pt>
                  <c:pt idx="1352">
                    <c:v>330</c:v>
                  </c:pt>
                  <c:pt idx="1353">
                    <c:v>331</c:v>
                  </c:pt>
                  <c:pt idx="1354">
                    <c:v>332</c:v>
                  </c:pt>
                  <c:pt idx="1355">
                    <c:v>333</c:v>
                  </c:pt>
                  <c:pt idx="1356">
                    <c:v>334</c:v>
                  </c:pt>
                  <c:pt idx="1357">
                    <c:v>335</c:v>
                  </c:pt>
                  <c:pt idx="1358">
                    <c:v>336</c:v>
                  </c:pt>
                  <c:pt idx="1359">
                    <c:v>337</c:v>
                  </c:pt>
                  <c:pt idx="1360">
                    <c:v>338</c:v>
                  </c:pt>
                  <c:pt idx="1361">
                    <c:v>339</c:v>
                  </c:pt>
                  <c:pt idx="1362">
                    <c:v>340</c:v>
                  </c:pt>
                  <c:pt idx="1363">
                    <c:v>341</c:v>
                  </c:pt>
                  <c:pt idx="1364">
                    <c:v>342</c:v>
                  </c:pt>
                  <c:pt idx="1365">
                    <c:v>343</c:v>
                  </c:pt>
                  <c:pt idx="1366">
                    <c:v>344</c:v>
                  </c:pt>
                  <c:pt idx="1367">
                    <c:v>345</c:v>
                  </c:pt>
                  <c:pt idx="1368">
                    <c:v>346</c:v>
                  </c:pt>
                  <c:pt idx="1369">
                    <c:v>347</c:v>
                  </c:pt>
                  <c:pt idx="1370">
                    <c:v>348</c:v>
                  </c:pt>
                  <c:pt idx="1371">
                    <c:v>349</c:v>
                  </c:pt>
                  <c:pt idx="1372">
                    <c:v>350</c:v>
                  </c:pt>
                  <c:pt idx="1373">
                    <c:v>351</c:v>
                  </c:pt>
                  <c:pt idx="1374">
                    <c:v>352</c:v>
                  </c:pt>
                  <c:pt idx="1375">
                    <c:v>353</c:v>
                  </c:pt>
                  <c:pt idx="1376">
                    <c:v>354</c:v>
                  </c:pt>
                  <c:pt idx="1377">
                    <c:v>355</c:v>
                  </c:pt>
                  <c:pt idx="1378">
                    <c:v>356</c:v>
                  </c:pt>
                  <c:pt idx="1379">
                    <c:v>357</c:v>
                  </c:pt>
                  <c:pt idx="1380">
                    <c:v>358</c:v>
                  </c:pt>
                  <c:pt idx="1381">
                    <c:v>359</c:v>
                  </c:pt>
                  <c:pt idx="1382">
                    <c:v>360</c:v>
                  </c:pt>
                  <c:pt idx="1383">
                    <c:v>361</c:v>
                  </c:pt>
                  <c:pt idx="1384">
                    <c:v>362</c:v>
                  </c:pt>
                  <c:pt idx="1385">
                    <c:v>363</c:v>
                  </c:pt>
                  <c:pt idx="1386">
                    <c:v>364</c:v>
                  </c:pt>
                  <c:pt idx="1387">
                    <c:v>365</c:v>
                  </c:pt>
                  <c:pt idx="1388">
                    <c:v>366</c:v>
                  </c:pt>
                  <c:pt idx="1389">
                    <c:v>367</c:v>
                  </c:pt>
                  <c:pt idx="1390">
                    <c:v>368</c:v>
                  </c:pt>
                  <c:pt idx="1391">
                    <c:v>369</c:v>
                  </c:pt>
                  <c:pt idx="1392">
                    <c:v>370</c:v>
                  </c:pt>
                  <c:pt idx="1393">
                    <c:v>371</c:v>
                  </c:pt>
                  <c:pt idx="1394">
                    <c:v>372</c:v>
                  </c:pt>
                  <c:pt idx="1395">
                    <c:v>373</c:v>
                  </c:pt>
                  <c:pt idx="1396">
                    <c:v>374</c:v>
                  </c:pt>
                  <c:pt idx="1397">
                    <c:v>375</c:v>
                  </c:pt>
                  <c:pt idx="1398">
                    <c:v>376</c:v>
                  </c:pt>
                  <c:pt idx="1399">
                    <c:v>377</c:v>
                  </c:pt>
                  <c:pt idx="1400">
                    <c:v>378</c:v>
                  </c:pt>
                  <c:pt idx="1401">
                    <c:v>379</c:v>
                  </c:pt>
                  <c:pt idx="1402">
                    <c:v>380</c:v>
                  </c:pt>
                  <c:pt idx="1403">
                    <c:v>381</c:v>
                  </c:pt>
                  <c:pt idx="1404">
                    <c:v>382</c:v>
                  </c:pt>
                  <c:pt idx="1405">
                    <c:v>383</c:v>
                  </c:pt>
                  <c:pt idx="1406">
                    <c:v>384</c:v>
                  </c:pt>
                  <c:pt idx="1407">
                    <c:v>385</c:v>
                  </c:pt>
                  <c:pt idx="1408">
                    <c:v>386</c:v>
                  </c:pt>
                  <c:pt idx="1409">
                    <c:v>387</c:v>
                  </c:pt>
                  <c:pt idx="1410">
                    <c:v>388</c:v>
                  </c:pt>
                  <c:pt idx="1411">
                    <c:v>389</c:v>
                  </c:pt>
                  <c:pt idx="1412">
                    <c:v>390</c:v>
                  </c:pt>
                  <c:pt idx="1413">
                    <c:v>391</c:v>
                  </c:pt>
                  <c:pt idx="1414">
                    <c:v>392</c:v>
                  </c:pt>
                  <c:pt idx="1415">
                    <c:v>393</c:v>
                  </c:pt>
                  <c:pt idx="1416">
                    <c:v>394</c:v>
                  </c:pt>
                  <c:pt idx="1417">
                    <c:v>395</c:v>
                  </c:pt>
                  <c:pt idx="1418">
                    <c:v>396</c:v>
                  </c:pt>
                  <c:pt idx="1419">
                    <c:v>397</c:v>
                  </c:pt>
                  <c:pt idx="1420">
                    <c:v>398</c:v>
                  </c:pt>
                  <c:pt idx="1421">
                    <c:v>399</c:v>
                  </c:pt>
                  <c:pt idx="1422">
                    <c:v>400</c:v>
                  </c:pt>
                  <c:pt idx="1423">
                    <c:v>401</c:v>
                  </c:pt>
                  <c:pt idx="1424">
                    <c:v>402</c:v>
                  </c:pt>
                  <c:pt idx="1425">
                    <c:v>403</c:v>
                  </c:pt>
                  <c:pt idx="1426">
                    <c:v>404</c:v>
                  </c:pt>
                  <c:pt idx="1427">
                    <c:v>405</c:v>
                  </c:pt>
                  <c:pt idx="1428">
                    <c:v>406</c:v>
                  </c:pt>
                  <c:pt idx="1429">
                    <c:v>407</c:v>
                  </c:pt>
                  <c:pt idx="1430">
                    <c:v>408</c:v>
                  </c:pt>
                  <c:pt idx="1431">
                    <c:v>409</c:v>
                  </c:pt>
                  <c:pt idx="1432">
                    <c:v>410</c:v>
                  </c:pt>
                  <c:pt idx="1433">
                    <c:v>411</c:v>
                  </c:pt>
                  <c:pt idx="1434">
                    <c:v>412</c:v>
                  </c:pt>
                  <c:pt idx="1435">
                    <c:v>413</c:v>
                  </c:pt>
                  <c:pt idx="1436">
                    <c:v>414</c:v>
                  </c:pt>
                  <c:pt idx="1437">
                    <c:v>415</c:v>
                  </c:pt>
                  <c:pt idx="1438">
                    <c:v>416</c:v>
                  </c:pt>
                  <c:pt idx="1439">
                    <c:v>417</c:v>
                  </c:pt>
                  <c:pt idx="1440">
                    <c:v>418</c:v>
                  </c:pt>
                  <c:pt idx="1441">
                    <c:v>419</c:v>
                  </c:pt>
                  <c:pt idx="1442">
                    <c:v>420</c:v>
                  </c:pt>
                  <c:pt idx="1443">
                    <c:v>421</c:v>
                  </c:pt>
                  <c:pt idx="1444">
                    <c:v>422</c:v>
                  </c:pt>
                  <c:pt idx="1445">
                    <c:v>423</c:v>
                  </c:pt>
                  <c:pt idx="1446">
                    <c:v>424</c:v>
                  </c:pt>
                  <c:pt idx="1447">
                    <c:v>425</c:v>
                  </c:pt>
                  <c:pt idx="1448">
                    <c:v>426</c:v>
                  </c:pt>
                  <c:pt idx="1449">
                    <c:v>427</c:v>
                  </c:pt>
                  <c:pt idx="1450">
                    <c:v>428</c:v>
                  </c:pt>
                  <c:pt idx="1451">
                    <c:v>429</c:v>
                  </c:pt>
                  <c:pt idx="1452">
                    <c:v>430</c:v>
                  </c:pt>
                  <c:pt idx="1453">
                    <c:v>431</c:v>
                  </c:pt>
                  <c:pt idx="1454">
                    <c:v>432</c:v>
                  </c:pt>
                  <c:pt idx="1455">
                    <c:v>433</c:v>
                  </c:pt>
                  <c:pt idx="1456">
                    <c:v>434</c:v>
                  </c:pt>
                  <c:pt idx="1457">
                    <c:v>435</c:v>
                  </c:pt>
                  <c:pt idx="1458">
                    <c:v>436</c:v>
                  </c:pt>
                  <c:pt idx="1459">
                    <c:v>437</c:v>
                  </c:pt>
                  <c:pt idx="1460">
                    <c:v>438</c:v>
                  </c:pt>
                  <c:pt idx="1461">
                    <c:v>439</c:v>
                  </c:pt>
                  <c:pt idx="1462">
                    <c:v>440</c:v>
                  </c:pt>
                  <c:pt idx="1463">
                    <c:v>441</c:v>
                  </c:pt>
                  <c:pt idx="1464">
                    <c:v>442</c:v>
                  </c:pt>
                  <c:pt idx="1465">
                    <c:v>443</c:v>
                  </c:pt>
                  <c:pt idx="1466">
                    <c:v>444</c:v>
                  </c:pt>
                  <c:pt idx="1467">
                    <c:v>445</c:v>
                  </c:pt>
                  <c:pt idx="1468">
                    <c:v>446</c:v>
                  </c:pt>
                  <c:pt idx="1469">
                    <c:v>447</c:v>
                  </c:pt>
                  <c:pt idx="1470">
                    <c:v>448</c:v>
                  </c:pt>
                  <c:pt idx="1471">
                    <c:v>449</c:v>
                  </c:pt>
                  <c:pt idx="1472">
                    <c:v>450</c:v>
                  </c:pt>
                  <c:pt idx="1473">
                    <c:v>451</c:v>
                  </c:pt>
                  <c:pt idx="1474">
                    <c:v>452</c:v>
                  </c:pt>
                  <c:pt idx="1475">
                    <c:v>453</c:v>
                  </c:pt>
                  <c:pt idx="1476">
                    <c:v>454</c:v>
                  </c:pt>
                  <c:pt idx="1477">
                    <c:v>455</c:v>
                  </c:pt>
                  <c:pt idx="1478">
                    <c:v>1</c:v>
                  </c:pt>
                  <c:pt idx="1479">
                    <c:v>2</c:v>
                  </c:pt>
                  <c:pt idx="1480">
                    <c:v>3</c:v>
                  </c:pt>
                  <c:pt idx="1481">
                    <c:v>4</c:v>
                  </c:pt>
                  <c:pt idx="1482">
                    <c:v>5</c:v>
                  </c:pt>
                  <c:pt idx="1483">
                    <c:v>6</c:v>
                  </c:pt>
                  <c:pt idx="1484">
                    <c:v>7</c:v>
                  </c:pt>
                  <c:pt idx="1485">
                    <c:v>8</c:v>
                  </c:pt>
                  <c:pt idx="1486">
                    <c:v>9</c:v>
                  </c:pt>
                  <c:pt idx="1487">
                    <c:v>10</c:v>
                  </c:pt>
                  <c:pt idx="1488">
                    <c:v>11</c:v>
                  </c:pt>
                  <c:pt idx="1489">
                    <c:v>12</c:v>
                  </c:pt>
                  <c:pt idx="1490">
                    <c:v>13</c:v>
                  </c:pt>
                  <c:pt idx="1491">
                    <c:v>14</c:v>
                  </c:pt>
                  <c:pt idx="1492">
                    <c:v>15</c:v>
                  </c:pt>
                  <c:pt idx="1493">
                    <c:v>16</c:v>
                  </c:pt>
                  <c:pt idx="1494">
                    <c:v>17</c:v>
                  </c:pt>
                  <c:pt idx="1495">
                    <c:v>18</c:v>
                  </c:pt>
                  <c:pt idx="1496">
                    <c:v>19</c:v>
                  </c:pt>
                  <c:pt idx="1497">
                    <c:v>20</c:v>
                  </c:pt>
                  <c:pt idx="1498">
                    <c:v>21</c:v>
                  </c:pt>
                  <c:pt idx="1499">
                    <c:v>22</c:v>
                  </c:pt>
                  <c:pt idx="1500">
                    <c:v>23</c:v>
                  </c:pt>
                  <c:pt idx="1501">
                    <c:v>24</c:v>
                  </c:pt>
                  <c:pt idx="1502">
                    <c:v>25</c:v>
                  </c:pt>
                  <c:pt idx="1503">
                    <c:v>26</c:v>
                  </c:pt>
                  <c:pt idx="1504">
                    <c:v>27</c:v>
                  </c:pt>
                  <c:pt idx="1505">
                    <c:v>28</c:v>
                  </c:pt>
                  <c:pt idx="1506">
                    <c:v>29</c:v>
                  </c:pt>
                  <c:pt idx="1507">
                    <c:v>30</c:v>
                  </c:pt>
                  <c:pt idx="1508">
                    <c:v>31</c:v>
                  </c:pt>
                  <c:pt idx="1509">
                    <c:v>32</c:v>
                  </c:pt>
                  <c:pt idx="1510">
                    <c:v>33</c:v>
                  </c:pt>
                  <c:pt idx="1511">
                    <c:v>34</c:v>
                  </c:pt>
                  <c:pt idx="1512">
                    <c:v>35</c:v>
                  </c:pt>
                  <c:pt idx="1513">
                    <c:v>36</c:v>
                  </c:pt>
                  <c:pt idx="1514">
                    <c:v>37</c:v>
                  </c:pt>
                  <c:pt idx="1515">
                    <c:v>38</c:v>
                  </c:pt>
                  <c:pt idx="1516">
                    <c:v>39</c:v>
                  </c:pt>
                  <c:pt idx="1517">
                    <c:v>40</c:v>
                  </c:pt>
                  <c:pt idx="1518">
                    <c:v>41</c:v>
                  </c:pt>
                  <c:pt idx="1519">
                    <c:v>42</c:v>
                  </c:pt>
                  <c:pt idx="1520">
                    <c:v>43</c:v>
                  </c:pt>
                  <c:pt idx="1521">
                    <c:v>44</c:v>
                  </c:pt>
                  <c:pt idx="1522">
                    <c:v>45</c:v>
                  </c:pt>
                  <c:pt idx="1523">
                    <c:v>46</c:v>
                  </c:pt>
                  <c:pt idx="1524">
                    <c:v>47</c:v>
                  </c:pt>
                  <c:pt idx="1525">
                    <c:v>48</c:v>
                  </c:pt>
                  <c:pt idx="1526">
                    <c:v>49</c:v>
                  </c:pt>
                  <c:pt idx="1527">
                    <c:v>50</c:v>
                  </c:pt>
                  <c:pt idx="1528">
                    <c:v>51</c:v>
                  </c:pt>
                  <c:pt idx="1529">
                    <c:v>52</c:v>
                  </c:pt>
                  <c:pt idx="1530">
                    <c:v>53</c:v>
                  </c:pt>
                  <c:pt idx="1531">
                    <c:v>54</c:v>
                  </c:pt>
                  <c:pt idx="1532">
                    <c:v>55</c:v>
                  </c:pt>
                  <c:pt idx="1533">
                    <c:v>56</c:v>
                  </c:pt>
                  <c:pt idx="1534">
                    <c:v>57</c:v>
                  </c:pt>
                  <c:pt idx="1535">
                    <c:v>58</c:v>
                  </c:pt>
                  <c:pt idx="1536">
                    <c:v>59</c:v>
                  </c:pt>
                  <c:pt idx="1537">
                    <c:v>60</c:v>
                  </c:pt>
                  <c:pt idx="1538">
                    <c:v>61</c:v>
                  </c:pt>
                  <c:pt idx="1539">
                    <c:v>62</c:v>
                  </c:pt>
                  <c:pt idx="1540">
                    <c:v>63</c:v>
                  </c:pt>
                  <c:pt idx="1541">
                    <c:v>64</c:v>
                  </c:pt>
                  <c:pt idx="1542">
                    <c:v>65</c:v>
                  </c:pt>
                  <c:pt idx="1543">
                    <c:v>66</c:v>
                  </c:pt>
                  <c:pt idx="1544">
                    <c:v>67</c:v>
                  </c:pt>
                  <c:pt idx="1545">
                    <c:v>68</c:v>
                  </c:pt>
                  <c:pt idx="1546">
                    <c:v>69</c:v>
                  </c:pt>
                  <c:pt idx="1547">
                    <c:v>70</c:v>
                  </c:pt>
                  <c:pt idx="1548">
                    <c:v>71</c:v>
                  </c:pt>
                  <c:pt idx="1549">
                    <c:v>72</c:v>
                  </c:pt>
                  <c:pt idx="1550">
                    <c:v>73</c:v>
                  </c:pt>
                  <c:pt idx="1551">
                    <c:v>74</c:v>
                  </c:pt>
                  <c:pt idx="1552">
                    <c:v>75</c:v>
                  </c:pt>
                  <c:pt idx="1553">
                    <c:v>76</c:v>
                  </c:pt>
                  <c:pt idx="1554">
                    <c:v>77</c:v>
                  </c:pt>
                  <c:pt idx="1555">
                    <c:v>78</c:v>
                  </c:pt>
                  <c:pt idx="1556">
                    <c:v>79</c:v>
                  </c:pt>
                  <c:pt idx="1557">
                    <c:v>80</c:v>
                  </c:pt>
                  <c:pt idx="1558">
                    <c:v>81</c:v>
                  </c:pt>
                  <c:pt idx="1559">
                    <c:v>82</c:v>
                  </c:pt>
                  <c:pt idx="1560">
                    <c:v>83</c:v>
                  </c:pt>
                  <c:pt idx="1561">
                    <c:v>84</c:v>
                  </c:pt>
                  <c:pt idx="1562">
                    <c:v>85</c:v>
                  </c:pt>
                  <c:pt idx="1563">
                    <c:v>86</c:v>
                  </c:pt>
                  <c:pt idx="1564">
                    <c:v>87</c:v>
                  </c:pt>
                  <c:pt idx="1565">
                    <c:v>88</c:v>
                  </c:pt>
                  <c:pt idx="1566">
                    <c:v>89</c:v>
                  </c:pt>
                  <c:pt idx="1567">
                    <c:v>90</c:v>
                  </c:pt>
                  <c:pt idx="1568">
                    <c:v>91</c:v>
                  </c:pt>
                  <c:pt idx="1569">
                    <c:v>92</c:v>
                  </c:pt>
                  <c:pt idx="1570">
                    <c:v>93</c:v>
                  </c:pt>
                  <c:pt idx="1571">
                    <c:v>94</c:v>
                  </c:pt>
                  <c:pt idx="1572">
                    <c:v>95</c:v>
                  </c:pt>
                  <c:pt idx="1573">
                    <c:v>96</c:v>
                  </c:pt>
                  <c:pt idx="1574">
                    <c:v>97</c:v>
                  </c:pt>
                  <c:pt idx="1575">
                    <c:v>98</c:v>
                  </c:pt>
                  <c:pt idx="1576">
                    <c:v>99</c:v>
                  </c:pt>
                  <c:pt idx="1577">
                    <c:v>100</c:v>
                  </c:pt>
                  <c:pt idx="1578">
                    <c:v>101</c:v>
                  </c:pt>
                  <c:pt idx="1579">
                    <c:v>102</c:v>
                  </c:pt>
                  <c:pt idx="1580">
                    <c:v>103</c:v>
                  </c:pt>
                  <c:pt idx="1581">
                    <c:v>104</c:v>
                  </c:pt>
                  <c:pt idx="1582">
                    <c:v>105</c:v>
                  </c:pt>
                  <c:pt idx="1583">
                    <c:v>106</c:v>
                  </c:pt>
                  <c:pt idx="1584">
                    <c:v>107</c:v>
                  </c:pt>
                  <c:pt idx="1585">
                    <c:v>108</c:v>
                  </c:pt>
                  <c:pt idx="1586">
                    <c:v>109</c:v>
                  </c:pt>
                  <c:pt idx="1587">
                    <c:v>110</c:v>
                  </c:pt>
                  <c:pt idx="1588">
                    <c:v>111</c:v>
                  </c:pt>
                  <c:pt idx="1589">
                    <c:v>112</c:v>
                  </c:pt>
                  <c:pt idx="1590">
                    <c:v>113</c:v>
                  </c:pt>
                  <c:pt idx="1591">
                    <c:v>114</c:v>
                  </c:pt>
                  <c:pt idx="1592">
                    <c:v>115</c:v>
                  </c:pt>
                  <c:pt idx="1593">
                    <c:v>116</c:v>
                  </c:pt>
                  <c:pt idx="1594">
                    <c:v>117</c:v>
                  </c:pt>
                  <c:pt idx="1595">
                    <c:v>118</c:v>
                  </c:pt>
                  <c:pt idx="1596">
                    <c:v>119</c:v>
                  </c:pt>
                  <c:pt idx="1597">
                    <c:v>120</c:v>
                  </c:pt>
                  <c:pt idx="1598">
                    <c:v>121</c:v>
                  </c:pt>
                  <c:pt idx="1599">
                    <c:v>122</c:v>
                  </c:pt>
                  <c:pt idx="1600">
                    <c:v>123</c:v>
                  </c:pt>
                  <c:pt idx="1601">
                    <c:v>124</c:v>
                  </c:pt>
                  <c:pt idx="1602">
                    <c:v>125</c:v>
                  </c:pt>
                  <c:pt idx="1603">
                    <c:v>126</c:v>
                  </c:pt>
                  <c:pt idx="1604">
                    <c:v>127</c:v>
                  </c:pt>
                  <c:pt idx="1605">
                    <c:v>128</c:v>
                  </c:pt>
                  <c:pt idx="1606">
                    <c:v>129</c:v>
                  </c:pt>
                  <c:pt idx="1607">
                    <c:v>130</c:v>
                  </c:pt>
                  <c:pt idx="1608">
                    <c:v>131</c:v>
                  </c:pt>
                  <c:pt idx="1609">
                    <c:v>132</c:v>
                  </c:pt>
                  <c:pt idx="1610">
                    <c:v>133</c:v>
                  </c:pt>
                  <c:pt idx="1611">
                    <c:v>134</c:v>
                  </c:pt>
                  <c:pt idx="1612">
                    <c:v>135</c:v>
                  </c:pt>
                  <c:pt idx="1613">
                    <c:v>136</c:v>
                  </c:pt>
                  <c:pt idx="1614">
                    <c:v>137</c:v>
                  </c:pt>
                  <c:pt idx="1615">
                    <c:v>138</c:v>
                  </c:pt>
                  <c:pt idx="1616">
                    <c:v>139</c:v>
                  </c:pt>
                  <c:pt idx="1617">
                    <c:v>140</c:v>
                  </c:pt>
                  <c:pt idx="1618">
                    <c:v>141</c:v>
                  </c:pt>
                  <c:pt idx="1619">
                    <c:v>142</c:v>
                  </c:pt>
                  <c:pt idx="1620">
                    <c:v>143</c:v>
                  </c:pt>
                  <c:pt idx="1621">
                    <c:v>144</c:v>
                  </c:pt>
                  <c:pt idx="1622">
                    <c:v>145</c:v>
                  </c:pt>
                  <c:pt idx="1623">
                    <c:v>146</c:v>
                  </c:pt>
                  <c:pt idx="1624">
                    <c:v>147</c:v>
                  </c:pt>
                  <c:pt idx="1625">
                    <c:v>148</c:v>
                  </c:pt>
                  <c:pt idx="1626">
                    <c:v>149</c:v>
                  </c:pt>
                  <c:pt idx="1627">
                    <c:v>150</c:v>
                  </c:pt>
                  <c:pt idx="1628">
                    <c:v>151</c:v>
                  </c:pt>
                  <c:pt idx="1629">
                    <c:v>152</c:v>
                  </c:pt>
                  <c:pt idx="1630">
                    <c:v>153</c:v>
                  </c:pt>
                  <c:pt idx="1631">
                    <c:v>154</c:v>
                  </c:pt>
                  <c:pt idx="1632">
                    <c:v>155</c:v>
                  </c:pt>
                  <c:pt idx="1633">
                    <c:v>156</c:v>
                  </c:pt>
                  <c:pt idx="1634">
                    <c:v>157</c:v>
                  </c:pt>
                  <c:pt idx="1635">
                    <c:v>158</c:v>
                  </c:pt>
                  <c:pt idx="1636">
                    <c:v>159</c:v>
                  </c:pt>
                  <c:pt idx="1637">
                    <c:v>160</c:v>
                  </c:pt>
                  <c:pt idx="1638">
                    <c:v>161</c:v>
                  </c:pt>
                  <c:pt idx="1639">
                    <c:v>162</c:v>
                  </c:pt>
                  <c:pt idx="1640">
                    <c:v>163</c:v>
                  </c:pt>
                  <c:pt idx="1641">
                    <c:v>164</c:v>
                  </c:pt>
                  <c:pt idx="1642">
                    <c:v>165</c:v>
                  </c:pt>
                  <c:pt idx="1643">
                    <c:v>166</c:v>
                  </c:pt>
                  <c:pt idx="1644">
                    <c:v>167</c:v>
                  </c:pt>
                  <c:pt idx="1645">
                    <c:v>168</c:v>
                  </c:pt>
                  <c:pt idx="1646">
                    <c:v>169</c:v>
                  </c:pt>
                  <c:pt idx="1647">
                    <c:v>170</c:v>
                  </c:pt>
                  <c:pt idx="1648">
                    <c:v>171</c:v>
                  </c:pt>
                  <c:pt idx="1649">
                    <c:v>172</c:v>
                  </c:pt>
                  <c:pt idx="1650">
                    <c:v>173</c:v>
                  </c:pt>
                  <c:pt idx="1651">
                    <c:v>174</c:v>
                  </c:pt>
                  <c:pt idx="1652">
                    <c:v>175</c:v>
                  </c:pt>
                  <c:pt idx="1653">
                    <c:v>176</c:v>
                  </c:pt>
                  <c:pt idx="1654">
                    <c:v>177</c:v>
                  </c:pt>
                  <c:pt idx="1655">
                    <c:v>178</c:v>
                  </c:pt>
                  <c:pt idx="1656">
                    <c:v>179</c:v>
                  </c:pt>
                  <c:pt idx="1657">
                    <c:v>180</c:v>
                  </c:pt>
                  <c:pt idx="1658">
                    <c:v>181</c:v>
                  </c:pt>
                  <c:pt idx="1659">
                    <c:v>182</c:v>
                  </c:pt>
                  <c:pt idx="1660">
                    <c:v>183</c:v>
                  </c:pt>
                  <c:pt idx="1661">
                    <c:v>184</c:v>
                  </c:pt>
                  <c:pt idx="1662">
                    <c:v>185</c:v>
                  </c:pt>
                  <c:pt idx="1663">
                    <c:v>186</c:v>
                  </c:pt>
                  <c:pt idx="1664">
                    <c:v>187</c:v>
                  </c:pt>
                  <c:pt idx="1665">
                    <c:v>188</c:v>
                  </c:pt>
                  <c:pt idx="1666">
                    <c:v>189</c:v>
                  </c:pt>
                  <c:pt idx="1667">
                    <c:v>190</c:v>
                  </c:pt>
                  <c:pt idx="1668">
                    <c:v>191</c:v>
                  </c:pt>
                  <c:pt idx="1669">
                    <c:v>192</c:v>
                  </c:pt>
                  <c:pt idx="1670">
                    <c:v>193</c:v>
                  </c:pt>
                  <c:pt idx="1671">
                    <c:v>194</c:v>
                  </c:pt>
                  <c:pt idx="1672">
                    <c:v>195</c:v>
                  </c:pt>
                  <c:pt idx="1673">
                    <c:v>196</c:v>
                  </c:pt>
                  <c:pt idx="1674">
                    <c:v>197</c:v>
                  </c:pt>
                  <c:pt idx="1675">
                    <c:v>198</c:v>
                  </c:pt>
                  <c:pt idx="1676">
                    <c:v>199</c:v>
                  </c:pt>
                  <c:pt idx="1677">
                    <c:v>200</c:v>
                  </c:pt>
                  <c:pt idx="1678">
                    <c:v>201</c:v>
                  </c:pt>
                  <c:pt idx="1679">
                    <c:v>202</c:v>
                  </c:pt>
                  <c:pt idx="1680">
                    <c:v>203</c:v>
                  </c:pt>
                  <c:pt idx="1681">
                    <c:v>204</c:v>
                  </c:pt>
                  <c:pt idx="1682">
                    <c:v>205</c:v>
                  </c:pt>
                  <c:pt idx="1683">
                    <c:v>206</c:v>
                  </c:pt>
                  <c:pt idx="1684">
                    <c:v>207</c:v>
                  </c:pt>
                  <c:pt idx="1685">
                    <c:v>208</c:v>
                  </c:pt>
                  <c:pt idx="1686">
                    <c:v>209</c:v>
                  </c:pt>
                  <c:pt idx="1687">
                    <c:v>210</c:v>
                  </c:pt>
                  <c:pt idx="1688">
                    <c:v>211</c:v>
                  </c:pt>
                  <c:pt idx="1689">
                    <c:v>212</c:v>
                  </c:pt>
                  <c:pt idx="1690">
                    <c:v>213</c:v>
                  </c:pt>
                  <c:pt idx="1691">
                    <c:v>214</c:v>
                  </c:pt>
                  <c:pt idx="1692">
                    <c:v>215</c:v>
                  </c:pt>
                  <c:pt idx="1693">
                    <c:v>216</c:v>
                  </c:pt>
                  <c:pt idx="1694">
                    <c:v>217</c:v>
                  </c:pt>
                  <c:pt idx="1695">
                    <c:v>218</c:v>
                  </c:pt>
                  <c:pt idx="1696">
                    <c:v>219</c:v>
                  </c:pt>
                  <c:pt idx="1697">
                    <c:v>220</c:v>
                  </c:pt>
                  <c:pt idx="1698">
                    <c:v>221</c:v>
                  </c:pt>
                  <c:pt idx="1699">
                    <c:v>222</c:v>
                  </c:pt>
                  <c:pt idx="1700">
                    <c:v>223</c:v>
                  </c:pt>
                  <c:pt idx="1701">
                    <c:v>224</c:v>
                  </c:pt>
                  <c:pt idx="1702">
                    <c:v>225</c:v>
                  </c:pt>
                  <c:pt idx="1703">
                    <c:v>226</c:v>
                  </c:pt>
                  <c:pt idx="1704">
                    <c:v>227</c:v>
                  </c:pt>
                  <c:pt idx="1705">
                    <c:v>228</c:v>
                  </c:pt>
                  <c:pt idx="1706">
                    <c:v>229</c:v>
                  </c:pt>
                  <c:pt idx="1707">
                    <c:v>230</c:v>
                  </c:pt>
                  <c:pt idx="1708">
                    <c:v>231</c:v>
                  </c:pt>
                  <c:pt idx="1709">
                    <c:v>232</c:v>
                  </c:pt>
                  <c:pt idx="1710">
                    <c:v>233</c:v>
                  </c:pt>
                  <c:pt idx="1711">
                    <c:v>234</c:v>
                  </c:pt>
                  <c:pt idx="1712">
                    <c:v>235</c:v>
                  </c:pt>
                  <c:pt idx="1713">
                    <c:v>236</c:v>
                  </c:pt>
                  <c:pt idx="1714">
                    <c:v>237</c:v>
                  </c:pt>
                  <c:pt idx="1715">
                    <c:v>238</c:v>
                  </c:pt>
                  <c:pt idx="1716">
                    <c:v>239</c:v>
                  </c:pt>
                  <c:pt idx="1717">
                    <c:v>240</c:v>
                  </c:pt>
                  <c:pt idx="1718">
                    <c:v>241</c:v>
                  </c:pt>
                  <c:pt idx="1719">
                    <c:v>242</c:v>
                  </c:pt>
                  <c:pt idx="1720">
                    <c:v>243</c:v>
                  </c:pt>
                  <c:pt idx="1721">
                    <c:v>244</c:v>
                  </c:pt>
                  <c:pt idx="1722">
                    <c:v>245</c:v>
                  </c:pt>
                  <c:pt idx="1723">
                    <c:v>246</c:v>
                  </c:pt>
                  <c:pt idx="1724">
                    <c:v>247</c:v>
                  </c:pt>
                  <c:pt idx="1725">
                    <c:v>248</c:v>
                  </c:pt>
                  <c:pt idx="1726">
                    <c:v>249</c:v>
                  </c:pt>
                  <c:pt idx="1727">
                    <c:v>250</c:v>
                  </c:pt>
                  <c:pt idx="1728">
                    <c:v>251</c:v>
                  </c:pt>
                  <c:pt idx="1729">
                    <c:v>252</c:v>
                  </c:pt>
                  <c:pt idx="1730">
                    <c:v>253</c:v>
                  </c:pt>
                  <c:pt idx="1731">
                    <c:v>254</c:v>
                  </c:pt>
                  <c:pt idx="1732">
                    <c:v>255</c:v>
                  </c:pt>
                  <c:pt idx="1733">
                    <c:v>256</c:v>
                  </c:pt>
                  <c:pt idx="1734">
                    <c:v>257</c:v>
                  </c:pt>
                  <c:pt idx="1735">
                    <c:v>258</c:v>
                  </c:pt>
                  <c:pt idx="1736">
                    <c:v>259</c:v>
                  </c:pt>
                  <c:pt idx="1737">
                    <c:v>260</c:v>
                  </c:pt>
                  <c:pt idx="1738">
                    <c:v>261</c:v>
                  </c:pt>
                  <c:pt idx="1739">
                    <c:v>262</c:v>
                  </c:pt>
                  <c:pt idx="1740">
                    <c:v>263</c:v>
                  </c:pt>
                  <c:pt idx="1741">
                    <c:v>264</c:v>
                  </c:pt>
                  <c:pt idx="1742">
                    <c:v>265</c:v>
                  </c:pt>
                  <c:pt idx="1743">
                    <c:v>266</c:v>
                  </c:pt>
                  <c:pt idx="1744">
                    <c:v>267</c:v>
                  </c:pt>
                  <c:pt idx="1745">
                    <c:v>268</c:v>
                  </c:pt>
                  <c:pt idx="1746">
                    <c:v>269</c:v>
                  </c:pt>
                  <c:pt idx="1747">
                    <c:v>270</c:v>
                  </c:pt>
                  <c:pt idx="1748">
                    <c:v>271</c:v>
                  </c:pt>
                  <c:pt idx="1749">
                    <c:v>272</c:v>
                  </c:pt>
                  <c:pt idx="1750">
                    <c:v>273</c:v>
                  </c:pt>
                  <c:pt idx="1751">
                    <c:v>274</c:v>
                  </c:pt>
                  <c:pt idx="1752">
                    <c:v>275</c:v>
                  </c:pt>
                  <c:pt idx="1753">
                    <c:v>276</c:v>
                  </c:pt>
                  <c:pt idx="1754">
                    <c:v>277</c:v>
                  </c:pt>
                  <c:pt idx="1755">
                    <c:v>278</c:v>
                  </c:pt>
                  <c:pt idx="1756">
                    <c:v>279</c:v>
                  </c:pt>
                  <c:pt idx="1757">
                    <c:v>280</c:v>
                  </c:pt>
                  <c:pt idx="1758">
                    <c:v>281</c:v>
                  </c:pt>
                  <c:pt idx="1759">
                    <c:v>282</c:v>
                  </c:pt>
                  <c:pt idx="1760">
                    <c:v>283</c:v>
                  </c:pt>
                  <c:pt idx="1761">
                    <c:v>284</c:v>
                  </c:pt>
                  <c:pt idx="1762">
                    <c:v>285</c:v>
                  </c:pt>
                  <c:pt idx="1763">
                    <c:v>286</c:v>
                  </c:pt>
                  <c:pt idx="1764">
                    <c:v>287</c:v>
                  </c:pt>
                  <c:pt idx="1765">
                    <c:v>288</c:v>
                  </c:pt>
                  <c:pt idx="1766">
                    <c:v>289</c:v>
                  </c:pt>
                  <c:pt idx="1767">
                    <c:v>290</c:v>
                  </c:pt>
                  <c:pt idx="1768">
                    <c:v>291</c:v>
                  </c:pt>
                  <c:pt idx="1769">
                    <c:v>292</c:v>
                  </c:pt>
                  <c:pt idx="1770">
                    <c:v>293</c:v>
                  </c:pt>
                  <c:pt idx="1771">
                    <c:v>294</c:v>
                  </c:pt>
                  <c:pt idx="1772">
                    <c:v>295</c:v>
                  </c:pt>
                  <c:pt idx="1773">
                    <c:v>296</c:v>
                  </c:pt>
                  <c:pt idx="1774">
                    <c:v>297</c:v>
                  </c:pt>
                  <c:pt idx="1775">
                    <c:v>298</c:v>
                  </c:pt>
                  <c:pt idx="1776">
                    <c:v>299</c:v>
                  </c:pt>
                  <c:pt idx="1777">
                    <c:v>300</c:v>
                  </c:pt>
                  <c:pt idx="1778">
                    <c:v>301</c:v>
                  </c:pt>
                  <c:pt idx="1779">
                    <c:v>302</c:v>
                  </c:pt>
                  <c:pt idx="1780">
                    <c:v>303</c:v>
                  </c:pt>
                  <c:pt idx="1781">
                    <c:v>304</c:v>
                  </c:pt>
                  <c:pt idx="1782">
                    <c:v>305</c:v>
                  </c:pt>
                  <c:pt idx="1783">
                    <c:v>306</c:v>
                  </c:pt>
                  <c:pt idx="1784">
                    <c:v>307</c:v>
                  </c:pt>
                  <c:pt idx="1785">
                    <c:v>308</c:v>
                  </c:pt>
                  <c:pt idx="1786">
                    <c:v>309</c:v>
                  </c:pt>
                  <c:pt idx="1787">
                    <c:v>310</c:v>
                  </c:pt>
                  <c:pt idx="1788">
                    <c:v>311</c:v>
                  </c:pt>
                  <c:pt idx="1789">
                    <c:v>312</c:v>
                  </c:pt>
                  <c:pt idx="1790">
                    <c:v>313</c:v>
                  </c:pt>
                  <c:pt idx="1791">
                    <c:v>314</c:v>
                  </c:pt>
                  <c:pt idx="1792">
                    <c:v>315</c:v>
                  </c:pt>
                  <c:pt idx="1793">
                    <c:v>316</c:v>
                  </c:pt>
                  <c:pt idx="1794">
                    <c:v>317</c:v>
                  </c:pt>
                  <c:pt idx="1795">
                    <c:v>318</c:v>
                  </c:pt>
                  <c:pt idx="1796">
                    <c:v>319</c:v>
                  </c:pt>
                  <c:pt idx="1797">
                    <c:v>320</c:v>
                  </c:pt>
                  <c:pt idx="1798">
                    <c:v>321</c:v>
                  </c:pt>
                  <c:pt idx="1799">
                    <c:v>322</c:v>
                  </c:pt>
                  <c:pt idx="1800">
                    <c:v>323</c:v>
                  </c:pt>
                </c:lvl>
                <c:lvl>
                  <c:pt idx="0">
                    <c:v>0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  <c:pt idx="42">
                    <c:v>42</c:v>
                  </c:pt>
                  <c:pt idx="43">
                    <c:v>43</c:v>
                  </c:pt>
                  <c:pt idx="44">
                    <c:v>44</c:v>
                  </c:pt>
                  <c:pt idx="45">
                    <c:v>45</c:v>
                  </c:pt>
                  <c:pt idx="46">
                    <c:v>46</c:v>
                  </c:pt>
                  <c:pt idx="47">
                    <c:v>47</c:v>
                  </c:pt>
                  <c:pt idx="48">
                    <c:v>48</c:v>
                  </c:pt>
                  <c:pt idx="49">
                    <c:v>49</c:v>
                  </c:pt>
                  <c:pt idx="50">
                    <c:v>50</c:v>
                  </c:pt>
                  <c:pt idx="51">
                    <c:v>51</c:v>
                  </c:pt>
                  <c:pt idx="52">
                    <c:v>52</c:v>
                  </c:pt>
                  <c:pt idx="53">
                    <c:v>53</c:v>
                  </c:pt>
                  <c:pt idx="54">
                    <c:v>54</c:v>
                  </c:pt>
                  <c:pt idx="55">
                    <c:v>55</c:v>
                  </c:pt>
                  <c:pt idx="56">
                    <c:v>56</c:v>
                  </c:pt>
                  <c:pt idx="57">
                    <c:v>57</c:v>
                  </c:pt>
                  <c:pt idx="58">
                    <c:v>58</c:v>
                  </c:pt>
                  <c:pt idx="59">
                    <c:v>59</c:v>
                  </c:pt>
                  <c:pt idx="60">
                    <c:v>60</c:v>
                  </c:pt>
                  <c:pt idx="61">
                    <c:v>61</c:v>
                  </c:pt>
                  <c:pt idx="62">
                    <c:v>62</c:v>
                  </c:pt>
                  <c:pt idx="63">
                    <c:v>63</c:v>
                  </c:pt>
                  <c:pt idx="64">
                    <c:v>64</c:v>
                  </c:pt>
                  <c:pt idx="65">
                    <c:v>65</c:v>
                  </c:pt>
                  <c:pt idx="66">
                    <c:v>66</c:v>
                  </c:pt>
                  <c:pt idx="67">
                    <c:v>67</c:v>
                  </c:pt>
                  <c:pt idx="68">
                    <c:v>68</c:v>
                  </c:pt>
                  <c:pt idx="69">
                    <c:v>69</c:v>
                  </c:pt>
                  <c:pt idx="70">
                    <c:v>70</c:v>
                  </c:pt>
                  <c:pt idx="71">
                    <c:v>71</c:v>
                  </c:pt>
                  <c:pt idx="72">
                    <c:v>72</c:v>
                  </c:pt>
                  <c:pt idx="73">
                    <c:v>73</c:v>
                  </c:pt>
                  <c:pt idx="74">
                    <c:v>74</c:v>
                  </c:pt>
                  <c:pt idx="75">
                    <c:v>75</c:v>
                  </c:pt>
                  <c:pt idx="76">
                    <c:v>76</c:v>
                  </c:pt>
                  <c:pt idx="77">
                    <c:v>77</c:v>
                  </c:pt>
                  <c:pt idx="78">
                    <c:v>78</c:v>
                  </c:pt>
                  <c:pt idx="79">
                    <c:v>79</c:v>
                  </c:pt>
                  <c:pt idx="80">
                    <c:v>80</c:v>
                  </c:pt>
                  <c:pt idx="81">
                    <c:v>81</c:v>
                  </c:pt>
                  <c:pt idx="82">
                    <c:v>82</c:v>
                  </c:pt>
                  <c:pt idx="83">
                    <c:v>83</c:v>
                  </c:pt>
                  <c:pt idx="84">
                    <c:v>84</c:v>
                  </c:pt>
                  <c:pt idx="85">
                    <c:v>85</c:v>
                  </c:pt>
                  <c:pt idx="86">
                    <c:v>86</c:v>
                  </c:pt>
                  <c:pt idx="87">
                    <c:v>87</c:v>
                  </c:pt>
                  <c:pt idx="88">
                    <c:v>88</c:v>
                  </c:pt>
                  <c:pt idx="89">
                    <c:v>89</c:v>
                  </c:pt>
                  <c:pt idx="90">
                    <c:v>90</c:v>
                  </c:pt>
                  <c:pt idx="91">
                    <c:v>91</c:v>
                  </c:pt>
                  <c:pt idx="92">
                    <c:v>92</c:v>
                  </c:pt>
                  <c:pt idx="93">
                    <c:v>93</c:v>
                  </c:pt>
                  <c:pt idx="94">
                    <c:v>94</c:v>
                  </c:pt>
                  <c:pt idx="95">
                    <c:v>95</c:v>
                  </c:pt>
                  <c:pt idx="96">
                    <c:v>96</c:v>
                  </c:pt>
                  <c:pt idx="97">
                    <c:v>97</c:v>
                  </c:pt>
                  <c:pt idx="98">
                    <c:v>98</c:v>
                  </c:pt>
                  <c:pt idx="99">
                    <c:v>99</c:v>
                  </c:pt>
                  <c:pt idx="100">
                    <c:v>100</c:v>
                  </c:pt>
                  <c:pt idx="101">
                    <c:v>101</c:v>
                  </c:pt>
                  <c:pt idx="102">
                    <c:v>102</c:v>
                  </c:pt>
                  <c:pt idx="103">
                    <c:v>103</c:v>
                  </c:pt>
                  <c:pt idx="104">
                    <c:v>104</c:v>
                  </c:pt>
                  <c:pt idx="105">
                    <c:v>105</c:v>
                  </c:pt>
                  <c:pt idx="106">
                    <c:v>106</c:v>
                  </c:pt>
                  <c:pt idx="107">
                    <c:v>107</c:v>
                  </c:pt>
                  <c:pt idx="108">
                    <c:v>108</c:v>
                  </c:pt>
                  <c:pt idx="109">
                    <c:v>109</c:v>
                  </c:pt>
                  <c:pt idx="110">
                    <c:v>110</c:v>
                  </c:pt>
                  <c:pt idx="111">
                    <c:v>111</c:v>
                  </c:pt>
                  <c:pt idx="112">
                    <c:v>112</c:v>
                  </c:pt>
                  <c:pt idx="113">
                    <c:v>113</c:v>
                  </c:pt>
                  <c:pt idx="114">
                    <c:v>114</c:v>
                  </c:pt>
                  <c:pt idx="115">
                    <c:v>115</c:v>
                  </c:pt>
                  <c:pt idx="116">
                    <c:v>116</c:v>
                  </c:pt>
                  <c:pt idx="117">
                    <c:v>117</c:v>
                  </c:pt>
                  <c:pt idx="118">
                    <c:v>118</c:v>
                  </c:pt>
                  <c:pt idx="119">
                    <c:v>119</c:v>
                  </c:pt>
                  <c:pt idx="120">
                    <c:v>120</c:v>
                  </c:pt>
                  <c:pt idx="121">
                    <c:v>121</c:v>
                  </c:pt>
                  <c:pt idx="122">
                    <c:v>122</c:v>
                  </c:pt>
                  <c:pt idx="123">
                    <c:v>123</c:v>
                  </c:pt>
                  <c:pt idx="124">
                    <c:v>124</c:v>
                  </c:pt>
                  <c:pt idx="125">
                    <c:v>125</c:v>
                  </c:pt>
                  <c:pt idx="126">
                    <c:v>126</c:v>
                  </c:pt>
                  <c:pt idx="127">
                    <c:v>127</c:v>
                  </c:pt>
                  <c:pt idx="128">
                    <c:v>128</c:v>
                  </c:pt>
                  <c:pt idx="129">
                    <c:v>129</c:v>
                  </c:pt>
                  <c:pt idx="130">
                    <c:v>130</c:v>
                  </c:pt>
                  <c:pt idx="131">
                    <c:v>131</c:v>
                  </c:pt>
                  <c:pt idx="132">
                    <c:v>132</c:v>
                  </c:pt>
                  <c:pt idx="133">
                    <c:v>133</c:v>
                  </c:pt>
                  <c:pt idx="134">
                    <c:v>134</c:v>
                  </c:pt>
                  <c:pt idx="135">
                    <c:v>135</c:v>
                  </c:pt>
                  <c:pt idx="136">
                    <c:v>136</c:v>
                  </c:pt>
                  <c:pt idx="137">
                    <c:v>137</c:v>
                  </c:pt>
                  <c:pt idx="138">
                    <c:v>138</c:v>
                  </c:pt>
                  <c:pt idx="139">
                    <c:v>139</c:v>
                  </c:pt>
                  <c:pt idx="140">
                    <c:v>140</c:v>
                  </c:pt>
                  <c:pt idx="141">
                    <c:v>141</c:v>
                  </c:pt>
                  <c:pt idx="142">
                    <c:v>142</c:v>
                  </c:pt>
                  <c:pt idx="143">
                    <c:v>143</c:v>
                  </c:pt>
                  <c:pt idx="144">
                    <c:v>144</c:v>
                  </c:pt>
                  <c:pt idx="145">
                    <c:v>145</c:v>
                  </c:pt>
                  <c:pt idx="146">
                    <c:v>146</c:v>
                  </c:pt>
                  <c:pt idx="147">
                    <c:v>147</c:v>
                  </c:pt>
                  <c:pt idx="148">
                    <c:v>148</c:v>
                  </c:pt>
                  <c:pt idx="149">
                    <c:v>149</c:v>
                  </c:pt>
                  <c:pt idx="150">
                    <c:v>150</c:v>
                  </c:pt>
                  <c:pt idx="151">
                    <c:v>151</c:v>
                  </c:pt>
                  <c:pt idx="152">
                    <c:v>152</c:v>
                  </c:pt>
                  <c:pt idx="153">
                    <c:v>153</c:v>
                  </c:pt>
                  <c:pt idx="154">
                    <c:v>154</c:v>
                  </c:pt>
                  <c:pt idx="155">
                    <c:v>155</c:v>
                  </c:pt>
                  <c:pt idx="156">
                    <c:v>156</c:v>
                  </c:pt>
                  <c:pt idx="157">
                    <c:v>157</c:v>
                  </c:pt>
                  <c:pt idx="158">
                    <c:v>158</c:v>
                  </c:pt>
                  <c:pt idx="159">
                    <c:v>159</c:v>
                  </c:pt>
                  <c:pt idx="160">
                    <c:v>160</c:v>
                  </c:pt>
                  <c:pt idx="161">
                    <c:v>161</c:v>
                  </c:pt>
                  <c:pt idx="162">
                    <c:v>162</c:v>
                  </c:pt>
                  <c:pt idx="163">
                    <c:v>163</c:v>
                  </c:pt>
                  <c:pt idx="164">
                    <c:v>164</c:v>
                  </c:pt>
                  <c:pt idx="165">
                    <c:v>165</c:v>
                  </c:pt>
                  <c:pt idx="166">
                    <c:v>166</c:v>
                  </c:pt>
                  <c:pt idx="167">
                    <c:v>167</c:v>
                  </c:pt>
                  <c:pt idx="168">
                    <c:v>168</c:v>
                  </c:pt>
                  <c:pt idx="169">
                    <c:v>169</c:v>
                  </c:pt>
                  <c:pt idx="170">
                    <c:v>170</c:v>
                  </c:pt>
                  <c:pt idx="171">
                    <c:v>171</c:v>
                  </c:pt>
                  <c:pt idx="172">
                    <c:v>172</c:v>
                  </c:pt>
                  <c:pt idx="173">
                    <c:v>173</c:v>
                  </c:pt>
                  <c:pt idx="174">
                    <c:v>174</c:v>
                  </c:pt>
                  <c:pt idx="175">
                    <c:v>175</c:v>
                  </c:pt>
                  <c:pt idx="176">
                    <c:v>176</c:v>
                  </c:pt>
                  <c:pt idx="177">
                    <c:v>177</c:v>
                  </c:pt>
                  <c:pt idx="178">
                    <c:v>178</c:v>
                  </c:pt>
                  <c:pt idx="179">
                    <c:v>179</c:v>
                  </c:pt>
                  <c:pt idx="180">
                    <c:v>180</c:v>
                  </c:pt>
                  <c:pt idx="181">
                    <c:v>181</c:v>
                  </c:pt>
                  <c:pt idx="182">
                    <c:v>182</c:v>
                  </c:pt>
                  <c:pt idx="183">
                    <c:v>183</c:v>
                  </c:pt>
                  <c:pt idx="184">
                    <c:v>184</c:v>
                  </c:pt>
                  <c:pt idx="185">
                    <c:v>185</c:v>
                  </c:pt>
                  <c:pt idx="186">
                    <c:v>186</c:v>
                  </c:pt>
                  <c:pt idx="187">
                    <c:v>187</c:v>
                  </c:pt>
                  <c:pt idx="188">
                    <c:v>188</c:v>
                  </c:pt>
                  <c:pt idx="189">
                    <c:v>189</c:v>
                  </c:pt>
                  <c:pt idx="190">
                    <c:v>190</c:v>
                  </c:pt>
                  <c:pt idx="191">
                    <c:v>191</c:v>
                  </c:pt>
                  <c:pt idx="192">
                    <c:v>192</c:v>
                  </c:pt>
                  <c:pt idx="193">
                    <c:v>193</c:v>
                  </c:pt>
                  <c:pt idx="194">
                    <c:v>194</c:v>
                  </c:pt>
                  <c:pt idx="195">
                    <c:v>195</c:v>
                  </c:pt>
                  <c:pt idx="196">
                    <c:v>196</c:v>
                  </c:pt>
                  <c:pt idx="197">
                    <c:v>197</c:v>
                  </c:pt>
                  <c:pt idx="198">
                    <c:v>198</c:v>
                  </c:pt>
                  <c:pt idx="199">
                    <c:v>199</c:v>
                  </c:pt>
                  <c:pt idx="200">
                    <c:v>200</c:v>
                  </c:pt>
                  <c:pt idx="201">
                    <c:v>201</c:v>
                  </c:pt>
                  <c:pt idx="202">
                    <c:v>202</c:v>
                  </c:pt>
                  <c:pt idx="203">
                    <c:v>203</c:v>
                  </c:pt>
                  <c:pt idx="204">
                    <c:v>204</c:v>
                  </c:pt>
                  <c:pt idx="205">
                    <c:v>205</c:v>
                  </c:pt>
                  <c:pt idx="206">
                    <c:v>206</c:v>
                  </c:pt>
                  <c:pt idx="207">
                    <c:v>207</c:v>
                  </c:pt>
                  <c:pt idx="208">
                    <c:v>208</c:v>
                  </c:pt>
                  <c:pt idx="209">
                    <c:v>209</c:v>
                  </c:pt>
                  <c:pt idx="210">
                    <c:v>210</c:v>
                  </c:pt>
                  <c:pt idx="211">
                    <c:v>211</c:v>
                  </c:pt>
                  <c:pt idx="212">
                    <c:v>212</c:v>
                  </c:pt>
                  <c:pt idx="213">
                    <c:v>213</c:v>
                  </c:pt>
                  <c:pt idx="214">
                    <c:v>214</c:v>
                  </c:pt>
                  <c:pt idx="215">
                    <c:v>215</c:v>
                  </c:pt>
                  <c:pt idx="216">
                    <c:v>216</c:v>
                  </c:pt>
                  <c:pt idx="217">
                    <c:v>217</c:v>
                  </c:pt>
                  <c:pt idx="218">
                    <c:v>218</c:v>
                  </c:pt>
                  <c:pt idx="219">
                    <c:v>219</c:v>
                  </c:pt>
                  <c:pt idx="220">
                    <c:v>220</c:v>
                  </c:pt>
                  <c:pt idx="221">
                    <c:v>221</c:v>
                  </c:pt>
                  <c:pt idx="222">
                    <c:v>222</c:v>
                  </c:pt>
                  <c:pt idx="223">
                    <c:v>223</c:v>
                  </c:pt>
                  <c:pt idx="224">
                    <c:v>224</c:v>
                  </c:pt>
                  <c:pt idx="225">
                    <c:v>225</c:v>
                  </c:pt>
                  <c:pt idx="226">
                    <c:v>226</c:v>
                  </c:pt>
                  <c:pt idx="227">
                    <c:v>227</c:v>
                  </c:pt>
                  <c:pt idx="228">
                    <c:v>228</c:v>
                  </c:pt>
                  <c:pt idx="229">
                    <c:v>229</c:v>
                  </c:pt>
                  <c:pt idx="230">
                    <c:v>230</c:v>
                  </c:pt>
                  <c:pt idx="231">
                    <c:v>231</c:v>
                  </c:pt>
                  <c:pt idx="232">
                    <c:v>232</c:v>
                  </c:pt>
                  <c:pt idx="233">
                    <c:v>233</c:v>
                  </c:pt>
                  <c:pt idx="234">
                    <c:v>234</c:v>
                  </c:pt>
                  <c:pt idx="235">
                    <c:v>235</c:v>
                  </c:pt>
                  <c:pt idx="236">
                    <c:v>236</c:v>
                  </c:pt>
                  <c:pt idx="237">
                    <c:v>237</c:v>
                  </c:pt>
                  <c:pt idx="238">
                    <c:v>238</c:v>
                  </c:pt>
                  <c:pt idx="239">
                    <c:v>239</c:v>
                  </c:pt>
                  <c:pt idx="240">
                    <c:v>240</c:v>
                  </c:pt>
                  <c:pt idx="241">
                    <c:v>241</c:v>
                  </c:pt>
                  <c:pt idx="242">
                    <c:v>242</c:v>
                  </c:pt>
                  <c:pt idx="243">
                    <c:v>243</c:v>
                  </c:pt>
                  <c:pt idx="244">
                    <c:v>244</c:v>
                  </c:pt>
                  <c:pt idx="245">
                    <c:v>245</c:v>
                  </c:pt>
                  <c:pt idx="246">
                    <c:v>246</c:v>
                  </c:pt>
                  <c:pt idx="247">
                    <c:v>247</c:v>
                  </c:pt>
                  <c:pt idx="248">
                    <c:v>248</c:v>
                  </c:pt>
                  <c:pt idx="249">
                    <c:v>249</c:v>
                  </c:pt>
                  <c:pt idx="250">
                    <c:v>250</c:v>
                  </c:pt>
                  <c:pt idx="251">
                    <c:v>251</c:v>
                  </c:pt>
                  <c:pt idx="252">
                    <c:v>252</c:v>
                  </c:pt>
                  <c:pt idx="253">
                    <c:v>253</c:v>
                  </c:pt>
                  <c:pt idx="254">
                    <c:v>254</c:v>
                  </c:pt>
                  <c:pt idx="255">
                    <c:v>255</c:v>
                  </c:pt>
                  <c:pt idx="256">
                    <c:v>256</c:v>
                  </c:pt>
                  <c:pt idx="257">
                    <c:v>257</c:v>
                  </c:pt>
                  <c:pt idx="258">
                    <c:v>258</c:v>
                  </c:pt>
                  <c:pt idx="259">
                    <c:v>259</c:v>
                  </c:pt>
                  <c:pt idx="260">
                    <c:v>260</c:v>
                  </c:pt>
                  <c:pt idx="261">
                    <c:v>261</c:v>
                  </c:pt>
                  <c:pt idx="262">
                    <c:v>262</c:v>
                  </c:pt>
                  <c:pt idx="263">
                    <c:v>263</c:v>
                  </c:pt>
                  <c:pt idx="264">
                    <c:v>264</c:v>
                  </c:pt>
                  <c:pt idx="265">
                    <c:v>265</c:v>
                  </c:pt>
                  <c:pt idx="266">
                    <c:v>266</c:v>
                  </c:pt>
                  <c:pt idx="267">
                    <c:v>267</c:v>
                  </c:pt>
                  <c:pt idx="268">
                    <c:v>268</c:v>
                  </c:pt>
                  <c:pt idx="269">
                    <c:v>269</c:v>
                  </c:pt>
                  <c:pt idx="270">
                    <c:v>270</c:v>
                  </c:pt>
                  <c:pt idx="271">
                    <c:v>271</c:v>
                  </c:pt>
                  <c:pt idx="272">
                    <c:v>272</c:v>
                  </c:pt>
                  <c:pt idx="273">
                    <c:v>273</c:v>
                  </c:pt>
                  <c:pt idx="274">
                    <c:v>274</c:v>
                  </c:pt>
                  <c:pt idx="275">
                    <c:v>275</c:v>
                  </c:pt>
                  <c:pt idx="276">
                    <c:v>276</c:v>
                  </c:pt>
                  <c:pt idx="277">
                    <c:v>277</c:v>
                  </c:pt>
                  <c:pt idx="278">
                    <c:v>278</c:v>
                  </c:pt>
                  <c:pt idx="279">
                    <c:v>279</c:v>
                  </c:pt>
                  <c:pt idx="280">
                    <c:v>280</c:v>
                  </c:pt>
                  <c:pt idx="281">
                    <c:v>281</c:v>
                  </c:pt>
                  <c:pt idx="282">
                    <c:v>282</c:v>
                  </c:pt>
                  <c:pt idx="283">
                    <c:v>283</c:v>
                  </c:pt>
                  <c:pt idx="284">
                    <c:v>284</c:v>
                  </c:pt>
                  <c:pt idx="285">
                    <c:v>285</c:v>
                  </c:pt>
                  <c:pt idx="286">
                    <c:v>286</c:v>
                  </c:pt>
                  <c:pt idx="287">
                    <c:v>287</c:v>
                  </c:pt>
                  <c:pt idx="288">
                    <c:v>288</c:v>
                  </c:pt>
                  <c:pt idx="289">
                    <c:v>289</c:v>
                  </c:pt>
                  <c:pt idx="290">
                    <c:v>290</c:v>
                  </c:pt>
                  <c:pt idx="291">
                    <c:v>291</c:v>
                  </c:pt>
                  <c:pt idx="292">
                    <c:v>292</c:v>
                  </c:pt>
                  <c:pt idx="293">
                    <c:v>293</c:v>
                  </c:pt>
                  <c:pt idx="294">
                    <c:v>294</c:v>
                  </c:pt>
                  <c:pt idx="295">
                    <c:v>295</c:v>
                  </c:pt>
                  <c:pt idx="296">
                    <c:v>296</c:v>
                  </c:pt>
                  <c:pt idx="297">
                    <c:v>297</c:v>
                  </c:pt>
                  <c:pt idx="298">
                    <c:v>298</c:v>
                  </c:pt>
                  <c:pt idx="299">
                    <c:v>299</c:v>
                  </c:pt>
                  <c:pt idx="300">
                    <c:v>300</c:v>
                  </c:pt>
                  <c:pt idx="301">
                    <c:v>301</c:v>
                  </c:pt>
                  <c:pt idx="302">
                    <c:v>302</c:v>
                  </c:pt>
                  <c:pt idx="303">
                    <c:v>303</c:v>
                  </c:pt>
                  <c:pt idx="304">
                    <c:v>304</c:v>
                  </c:pt>
                  <c:pt idx="305">
                    <c:v>305</c:v>
                  </c:pt>
                  <c:pt idx="306">
                    <c:v>306</c:v>
                  </c:pt>
                  <c:pt idx="307">
                    <c:v>307</c:v>
                  </c:pt>
                  <c:pt idx="308">
                    <c:v>308</c:v>
                  </c:pt>
                  <c:pt idx="309">
                    <c:v>309</c:v>
                  </c:pt>
                  <c:pt idx="310">
                    <c:v>310</c:v>
                  </c:pt>
                  <c:pt idx="311">
                    <c:v>311</c:v>
                  </c:pt>
                  <c:pt idx="312">
                    <c:v>312</c:v>
                  </c:pt>
                  <c:pt idx="313">
                    <c:v>313</c:v>
                  </c:pt>
                  <c:pt idx="314">
                    <c:v>314</c:v>
                  </c:pt>
                  <c:pt idx="315">
                    <c:v>315</c:v>
                  </c:pt>
                  <c:pt idx="316">
                    <c:v>316</c:v>
                  </c:pt>
                  <c:pt idx="317">
                    <c:v>317</c:v>
                  </c:pt>
                  <c:pt idx="318">
                    <c:v>318</c:v>
                  </c:pt>
                  <c:pt idx="319">
                    <c:v>319</c:v>
                  </c:pt>
                  <c:pt idx="320">
                    <c:v>320</c:v>
                  </c:pt>
                  <c:pt idx="321">
                    <c:v>321</c:v>
                  </c:pt>
                  <c:pt idx="322">
                    <c:v>322</c:v>
                  </c:pt>
                  <c:pt idx="323">
                    <c:v>323</c:v>
                  </c:pt>
                  <c:pt idx="324">
                    <c:v>324</c:v>
                  </c:pt>
                  <c:pt idx="325">
                    <c:v>325</c:v>
                  </c:pt>
                  <c:pt idx="326">
                    <c:v>326</c:v>
                  </c:pt>
                  <c:pt idx="327">
                    <c:v>327</c:v>
                  </c:pt>
                  <c:pt idx="328">
                    <c:v>328</c:v>
                  </c:pt>
                  <c:pt idx="329">
                    <c:v>329</c:v>
                  </c:pt>
                  <c:pt idx="330">
                    <c:v>330</c:v>
                  </c:pt>
                  <c:pt idx="331">
                    <c:v>331</c:v>
                  </c:pt>
                  <c:pt idx="332">
                    <c:v>332</c:v>
                  </c:pt>
                  <c:pt idx="333">
                    <c:v>333</c:v>
                  </c:pt>
                  <c:pt idx="334">
                    <c:v>334</c:v>
                  </c:pt>
                  <c:pt idx="335">
                    <c:v>335</c:v>
                  </c:pt>
                  <c:pt idx="336">
                    <c:v>336</c:v>
                  </c:pt>
                  <c:pt idx="337">
                    <c:v>337</c:v>
                  </c:pt>
                  <c:pt idx="338">
                    <c:v>338</c:v>
                  </c:pt>
                  <c:pt idx="339">
                    <c:v>339</c:v>
                  </c:pt>
                  <c:pt idx="340">
                    <c:v>340</c:v>
                  </c:pt>
                  <c:pt idx="341">
                    <c:v>341</c:v>
                  </c:pt>
                  <c:pt idx="342">
                    <c:v>342</c:v>
                  </c:pt>
                  <c:pt idx="343">
                    <c:v>343</c:v>
                  </c:pt>
                  <c:pt idx="344">
                    <c:v>344</c:v>
                  </c:pt>
                  <c:pt idx="345">
                    <c:v>345</c:v>
                  </c:pt>
                  <c:pt idx="346">
                    <c:v>346</c:v>
                  </c:pt>
                  <c:pt idx="347">
                    <c:v>347</c:v>
                  </c:pt>
                  <c:pt idx="348">
                    <c:v>348</c:v>
                  </c:pt>
                  <c:pt idx="349">
                    <c:v>349</c:v>
                  </c:pt>
                  <c:pt idx="350">
                    <c:v>350</c:v>
                  </c:pt>
                  <c:pt idx="351">
                    <c:v>351</c:v>
                  </c:pt>
                  <c:pt idx="352">
                    <c:v>352</c:v>
                  </c:pt>
                  <c:pt idx="353">
                    <c:v>353</c:v>
                  </c:pt>
                  <c:pt idx="354">
                    <c:v>354</c:v>
                  </c:pt>
                  <c:pt idx="355">
                    <c:v>355</c:v>
                  </c:pt>
                  <c:pt idx="356">
                    <c:v>356</c:v>
                  </c:pt>
                  <c:pt idx="357">
                    <c:v>357</c:v>
                  </c:pt>
                  <c:pt idx="358">
                    <c:v>358</c:v>
                  </c:pt>
                  <c:pt idx="359">
                    <c:v>359</c:v>
                  </c:pt>
                  <c:pt idx="360">
                    <c:v>360</c:v>
                  </c:pt>
                  <c:pt idx="361">
                    <c:v>361</c:v>
                  </c:pt>
                  <c:pt idx="362">
                    <c:v>362</c:v>
                  </c:pt>
                  <c:pt idx="363">
                    <c:v>363</c:v>
                  </c:pt>
                  <c:pt idx="364">
                    <c:v>364</c:v>
                  </c:pt>
                  <c:pt idx="365">
                    <c:v>365</c:v>
                  </c:pt>
                  <c:pt idx="366">
                    <c:v>366</c:v>
                  </c:pt>
                  <c:pt idx="367">
                    <c:v>367</c:v>
                  </c:pt>
                  <c:pt idx="368">
                    <c:v>368</c:v>
                  </c:pt>
                  <c:pt idx="369">
                    <c:v>369</c:v>
                  </c:pt>
                  <c:pt idx="370">
                    <c:v>370</c:v>
                  </c:pt>
                  <c:pt idx="371">
                    <c:v>371</c:v>
                  </c:pt>
                  <c:pt idx="372">
                    <c:v>372</c:v>
                  </c:pt>
                  <c:pt idx="373">
                    <c:v>373</c:v>
                  </c:pt>
                  <c:pt idx="374">
                    <c:v>374</c:v>
                  </c:pt>
                  <c:pt idx="375">
                    <c:v>375</c:v>
                  </c:pt>
                  <c:pt idx="376">
                    <c:v>376</c:v>
                  </c:pt>
                  <c:pt idx="377">
                    <c:v>377</c:v>
                  </c:pt>
                  <c:pt idx="378">
                    <c:v>378</c:v>
                  </c:pt>
                  <c:pt idx="379">
                    <c:v>379</c:v>
                  </c:pt>
                  <c:pt idx="380">
                    <c:v>380</c:v>
                  </c:pt>
                  <c:pt idx="381">
                    <c:v>381</c:v>
                  </c:pt>
                  <c:pt idx="382">
                    <c:v>382</c:v>
                  </c:pt>
                  <c:pt idx="383">
                    <c:v>383</c:v>
                  </c:pt>
                  <c:pt idx="384">
                    <c:v>384</c:v>
                  </c:pt>
                  <c:pt idx="385">
                    <c:v>385</c:v>
                  </c:pt>
                  <c:pt idx="386">
                    <c:v>386</c:v>
                  </c:pt>
                  <c:pt idx="387">
                    <c:v>387</c:v>
                  </c:pt>
                  <c:pt idx="388">
                    <c:v>388</c:v>
                  </c:pt>
                  <c:pt idx="389">
                    <c:v>389</c:v>
                  </c:pt>
                  <c:pt idx="390">
                    <c:v>390</c:v>
                  </c:pt>
                  <c:pt idx="391">
                    <c:v>391</c:v>
                  </c:pt>
                  <c:pt idx="392">
                    <c:v>392</c:v>
                  </c:pt>
                  <c:pt idx="393">
                    <c:v>393</c:v>
                  </c:pt>
                  <c:pt idx="394">
                    <c:v>394</c:v>
                  </c:pt>
                  <c:pt idx="395">
                    <c:v>395</c:v>
                  </c:pt>
                  <c:pt idx="396">
                    <c:v>396</c:v>
                  </c:pt>
                  <c:pt idx="397">
                    <c:v>397</c:v>
                  </c:pt>
                  <c:pt idx="398">
                    <c:v>398</c:v>
                  </c:pt>
                  <c:pt idx="399">
                    <c:v>399</c:v>
                  </c:pt>
                  <c:pt idx="400">
                    <c:v>400</c:v>
                  </c:pt>
                  <c:pt idx="401">
                    <c:v>401</c:v>
                  </c:pt>
                  <c:pt idx="402">
                    <c:v>402</c:v>
                  </c:pt>
                  <c:pt idx="403">
                    <c:v>403</c:v>
                  </c:pt>
                  <c:pt idx="404">
                    <c:v>404</c:v>
                  </c:pt>
                  <c:pt idx="405">
                    <c:v>405</c:v>
                  </c:pt>
                  <c:pt idx="406">
                    <c:v>406</c:v>
                  </c:pt>
                  <c:pt idx="407">
                    <c:v>407</c:v>
                  </c:pt>
                  <c:pt idx="408">
                    <c:v>408</c:v>
                  </c:pt>
                  <c:pt idx="409">
                    <c:v>409</c:v>
                  </c:pt>
                  <c:pt idx="410">
                    <c:v>410</c:v>
                  </c:pt>
                  <c:pt idx="411">
                    <c:v>411</c:v>
                  </c:pt>
                  <c:pt idx="412">
                    <c:v>412</c:v>
                  </c:pt>
                  <c:pt idx="413">
                    <c:v>413</c:v>
                  </c:pt>
                  <c:pt idx="414">
                    <c:v>414</c:v>
                  </c:pt>
                  <c:pt idx="415">
                    <c:v>415</c:v>
                  </c:pt>
                  <c:pt idx="416">
                    <c:v>416</c:v>
                  </c:pt>
                  <c:pt idx="417">
                    <c:v>417</c:v>
                  </c:pt>
                  <c:pt idx="418">
                    <c:v>418</c:v>
                  </c:pt>
                  <c:pt idx="419">
                    <c:v>419</c:v>
                  </c:pt>
                  <c:pt idx="420">
                    <c:v>420</c:v>
                  </c:pt>
                  <c:pt idx="421">
                    <c:v>421</c:v>
                  </c:pt>
                  <c:pt idx="422">
                    <c:v>422</c:v>
                  </c:pt>
                  <c:pt idx="423">
                    <c:v>423</c:v>
                  </c:pt>
                  <c:pt idx="424">
                    <c:v>424</c:v>
                  </c:pt>
                  <c:pt idx="425">
                    <c:v>425</c:v>
                  </c:pt>
                  <c:pt idx="426">
                    <c:v>426</c:v>
                  </c:pt>
                  <c:pt idx="427">
                    <c:v>427</c:v>
                  </c:pt>
                  <c:pt idx="428">
                    <c:v>428</c:v>
                  </c:pt>
                  <c:pt idx="429">
                    <c:v>429</c:v>
                  </c:pt>
                  <c:pt idx="430">
                    <c:v>430</c:v>
                  </c:pt>
                  <c:pt idx="431">
                    <c:v>431</c:v>
                  </c:pt>
                  <c:pt idx="432">
                    <c:v>432</c:v>
                  </c:pt>
                  <c:pt idx="433">
                    <c:v>433</c:v>
                  </c:pt>
                  <c:pt idx="434">
                    <c:v>434</c:v>
                  </c:pt>
                  <c:pt idx="435">
                    <c:v>435</c:v>
                  </c:pt>
                  <c:pt idx="436">
                    <c:v>436</c:v>
                  </c:pt>
                  <c:pt idx="437">
                    <c:v>437</c:v>
                  </c:pt>
                  <c:pt idx="438">
                    <c:v>438</c:v>
                  </c:pt>
                  <c:pt idx="439">
                    <c:v>439</c:v>
                  </c:pt>
                  <c:pt idx="440">
                    <c:v>440</c:v>
                  </c:pt>
                  <c:pt idx="441">
                    <c:v>441</c:v>
                  </c:pt>
                  <c:pt idx="442">
                    <c:v>442</c:v>
                  </c:pt>
                  <c:pt idx="443">
                    <c:v>443</c:v>
                  </c:pt>
                  <c:pt idx="444">
                    <c:v>444</c:v>
                  </c:pt>
                  <c:pt idx="445">
                    <c:v>445</c:v>
                  </c:pt>
                  <c:pt idx="446">
                    <c:v>446</c:v>
                  </c:pt>
                  <c:pt idx="447">
                    <c:v>447</c:v>
                  </c:pt>
                  <c:pt idx="448">
                    <c:v>448</c:v>
                  </c:pt>
                  <c:pt idx="449">
                    <c:v>449</c:v>
                  </c:pt>
                  <c:pt idx="450">
                    <c:v>450</c:v>
                  </c:pt>
                  <c:pt idx="451">
                    <c:v>451</c:v>
                  </c:pt>
                  <c:pt idx="452">
                    <c:v>452</c:v>
                  </c:pt>
                  <c:pt idx="453">
                    <c:v>453</c:v>
                  </c:pt>
                  <c:pt idx="454">
                    <c:v>454</c:v>
                  </c:pt>
                  <c:pt idx="455">
                    <c:v>455</c:v>
                  </c:pt>
                  <c:pt idx="456">
                    <c:v>456</c:v>
                  </c:pt>
                  <c:pt idx="457">
                    <c:v>457</c:v>
                  </c:pt>
                  <c:pt idx="458">
                    <c:v>458</c:v>
                  </c:pt>
                  <c:pt idx="459">
                    <c:v>459</c:v>
                  </c:pt>
                  <c:pt idx="460">
                    <c:v>460</c:v>
                  </c:pt>
                  <c:pt idx="461">
                    <c:v>461</c:v>
                  </c:pt>
                  <c:pt idx="462">
                    <c:v>462</c:v>
                  </c:pt>
                  <c:pt idx="463">
                    <c:v>463</c:v>
                  </c:pt>
                  <c:pt idx="464">
                    <c:v>464</c:v>
                  </c:pt>
                  <c:pt idx="465">
                    <c:v>465</c:v>
                  </c:pt>
                  <c:pt idx="466">
                    <c:v>466</c:v>
                  </c:pt>
                  <c:pt idx="467">
                    <c:v>467</c:v>
                  </c:pt>
                  <c:pt idx="468">
                    <c:v>468</c:v>
                  </c:pt>
                  <c:pt idx="469">
                    <c:v>469</c:v>
                  </c:pt>
                  <c:pt idx="470">
                    <c:v>470</c:v>
                  </c:pt>
                  <c:pt idx="471">
                    <c:v>471</c:v>
                  </c:pt>
                  <c:pt idx="472">
                    <c:v>472</c:v>
                  </c:pt>
                  <c:pt idx="473">
                    <c:v>473</c:v>
                  </c:pt>
                  <c:pt idx="474">
                    <c:v>474</c:v>
                  </c:pt>
                  <c:pt idx="475">
                    <c:v>475</c:v>
                  </c:pt>
                  <c:pt idx="476">
                    <c:v>476</c:v>
                  </c:pt>
                  <c:pt idx="477">
                    <c:v>477</c:v>
                  </c:pt>
                  <c:pt idx="478">
                    <c:v>478</c:v>
                  </c:pt>
                  <c:pt idx="479">
                    <c:v>479</c:v>
                  </c:pt>
                  <c:pt idx="480">
                    <c:v>480</c:v>
                  </c:pt>
                  <c:pt idx="481">
                    <c:v>481</c:v>
                  </c:pt>
                  <c:pt idx="482">
                    <c:v>482</c:v>
                  </c:pt>
                  <c:pt idx="483">
                    <c:v>483</c:v>
                  </c:pt>
                  <c:pt idx="484">
                    <c:v>484</c:v>
                  </c:pt>
                  <c:pt idx="485">
                    <c:v>485</c:v>
                  </c:pt>
                  <c:pt idx="486">
                    <c:v>486</c:v>
                  </c:pt>
                  <c:pt idx="487">
                    <c:v>487</c:v>
                  </c:pt>
                  <c:pt idx="488">
                    <c:v>488</c:v>
                  </c:pt>
                  <c:pt idx="489">
                    <c:v>489</c:v>
                  </c:pt>
                  <c:pt idx="490">
                    <c:v>490</c:v>
                  </c:pt>
                  <c:pt idx="491">
                    <c:v>491</c:v>
                  </c:pt>
                  <c:pt idx="492">
                    <c:v>492</c:v>
                  </c:pt>
                  <c:pt idx="493">
                    <c:v>493</c:v>
                  </c:pt>
                  <c:pt idx="494">
                    <c:v>494</c:v>
                  </c:pt>
                  <c:pt idx="495">
                    <c:v>495</c:v>
                  </c:pt>
                  <c:pt idx="496">
                    <c:v>496</c:v>
                  </c:pt>
                  <c:pt idx="497">
                    <c:v>497</c:v>
                  </c:pt>
                  <c:pt idx="498">
                    <c:v>498</c:v>
                  </c:pt>
                  <c:pt idx="499">
                    <c:v>499</c:v>
                  </c:pt>
                  <c:pt idx="500">
                    <c:v>500</c:v>
                  </c:pt>
                  <c:pt idx="501">
                    <c:v>501</c:v>
                  </c:pt>
                  <c:pt idx="502">
                    <c:v>502</c:v>
                  </c:pt>
                  <c:pt idx="503">
                    <c:v>503</c:v>
                  </c:pt>
                  <c:pt idx="504">
                    <c:v>504</c:v>
                  </c:pt>
                  <c:pt idx="505">
                    <c:v>505</c:v>
                  </c:pt>
                  <c:pt idx="506">
                    <c:v>506</c:v>
                  </c:pt>
                  <c:pt idx="507">
                    <c:v>507</c:v>
                  </c:pt>
                  <c:pt idx="508">
                    <c:v>508</c:v>
                  </c:pt>
                  <c:pt idx="509">
                    <c:v>509</c:v>
                  </c:pt>
                  <c:pt idx="510">
                    <c:v>510</c:v>
                  </c:pt>
                  <c:pt idx="511">
                    <c:v>511</c:v>
                  </c:pt>
                  <c:pt idx="512">
                    <c:v>512</c:v>
                  </c:pt>
                  <c:pt idx="513">
                    <c:v>513</c:v>
                  </c:pt>
                  <c:pt idx="514">
                    <c:v>514</c:v>
                  </c:pt>
                  <c:pt idx="515">
                    <c:v>515</c:v>
                  </c:pt>
                  <c:pt idx="516">
                    <c:v>516</c:v>
                  </c:pt>
                  <c:pt idx="517">
                    <c:v>517</c:v>
                  </c:pt>
                  <c:pt idx="518">
                    <c:v>518</c:v>
                  </c:pt>
                  <c:pt idx="519">
                    <c:v>519</c:v>
                  </c:pt>
                  <c:pt idx="520">
                    <c:v>520</c:v>
                  </c:pt>
                  <c:pt idx="521">
                    <c:v>521</c:v>
                  </c:pt>
                  <c:pt idx="522">
                    <c:v>522</c:v>
                  </c:pt>
                  <c:pt idx="523">
                    <c:v>523</c:v>
                  </c:pt>
                  <c:pt idx="524">
                    <c:v>524</c:v>
                  </c:pt>
                  <c:pt idx="525">
                    <c:v>525</c:v>
                  </c:pt>
                  <c:pt idx="526">
                    <c:v>526</c:v>
                  </c:pt>
                  <c:pt idx="527">
                    <c:v>527</c:v>
                  </c:pt>
                  <c:pt idx="528">
                    <c:v>528</c:v>
                  </c:pt>
                  <c:pt idx="529">
                    <c:v>529</c:v>
                  </c:pt>
                  <c:pt idx="530">
                    <c:v>530</c:v>
                  </c:pt>
                  <c:pt idx="531">
                    <c:v>531</c:v>
                  </c:pt>
                  <c:pt idx="532">
                    <c:v>532</c:v>
                  </c:pt>
                  <c:pt idx="533">
                    <c:v>533</c:v>
                  </c:pt>
                  <c:pt idx="534">
                    <c:v>534</c:v>
                  </c:pt>
                  <c:pt idx="535">
                    <c:v>535</c:v>
                  </c:pt>
                  <c:pt idx="536">
                    <c:v>536</c:v>
                  </c:pt>
                  <c:pt idx="537">
                    <c:v>537</c:v>
                  </c:pt>
                  <c:pt idx="538">
                    <c:v>538</c:v>
                  </c:pt>
                  <c:pt idx="539">
                    <c:v>539</c:v>
                  </c:pt>
                  <c:pt idx="540">
                    <c:v>540</c:v>
                  </c:pt>
                  <c:pt idx="541">
                    <c:v>541</c:v>
                  </c:pt>
                  <c:pt idx="542">
                    <c:v>542</c:v>
                  </c:pt>
                  <c:pt idx="543">
                    <c:v>543</c:v>
                  </c:pt>
                  <c:pt idx="544">
                    <c:v>544</c:v>
                  </c:pt>
                  <c:pt idx="545">
                    <c:v>545</c:v>
                  </c:pt>
                  <c:pt idx="546">
                    <c:v>546</c:v>
                  </c:pt>
                  <c:pt idx="547">
                    <c:v>547</c:v>
                  </c:pt>
                  <c:pt idx="548">
                    <c:v>548</c:v>
                  </c:pt>
                  <c:pt idx="549">
                    <c:v>549</c:v>
                  </c:pt>
                  <c:pt idx="550">
                    <c:v>550</c:v>
                  </c:pt>
                  <c:pt idx="551">
                    <c:v>551</c:v>
                  </c:pt>
                  <c:pt idx="552">
                    <c:v>552</c:v>
                  </c:pt>
                  <c:pt idx="553">
                    <c:v>553</c:v>
                  </c:pt>
                  <c:pt idx="554">
                    <c:v>554</c:v>
                  </c:pt>
                  <c:pt idx="555">
                    <c:v>555</c:v>
                  </c:pt>
                  <c:pt idx="556">
                    <c:v>556</c:v>
                  </c:pt>
                  <c:pt idx="557">
                    <c:v>557</c:v>
                  </c:pt>
                  <c:pt idx="558">
                    <c:v>558</c:v>
                  </c:pt>
                  <c:pt idx="559">
                    <c:v>559</c:v>
                  </c:pt>
                  <c:pt idx="560">
                    <c:v>560</c:v>
                  </c:pt>
                  <c:pt idx="561">
                    <c:v>561</c:v>
                  </c:pt>
                  <c:pt idx="562">
                    <c:v>562</c:v>
                  </c:pt>
                  <c:pt idx="563">
                    <c:v>563</c:v>
                  </c:pt>
                  <c:pt idx="564">
                    <c:v>564</c:v>
                  </c:pt>
                  <c:pt idx="565">
                    <c:v>565</c:v>
                  </c:pt>
                  <c:pt idx="566">
                    <c:v>566</c:v>
                  </c:pt>
                  <c:pt idx="567">
                    <c:v>567</c:v>
                  </c:pt>
                  <c:pt idx="568">
                    <c:v>568</c:v>
                  </c:pt>
                  <c:pt idx="569">
                    <c:v>569</c:v>
                  </c:pt>
                  <c:pt idx="570">
                    <c:v>570</c:v>
                  </c:pt>
                  <c:pt idx="571">
                    <c:v>571</c:v>
                  </c:pt>
                  <c:pt idx="572">
                    <c:v>572</c:v>
                  </c:pt>
                  <c:pt idx="573">
                    <c:v>573</c:v>
                  </c:pt>
                  <c:pt idx="574">
                    <c:v>574</c:v>
                  </c:pt>
                  <c:pt idx="575">
                    <c:v>575</c:v>
                  </c:pt>
                  <c:pt idx="576">
                    <c:v>576</c:v>
                  </c:pt>
                  <c:pt idx="577">
                    <c:v>577</c:v>
                  </c:pt>
                  <c:pt idx="578">
                    <c:v>578</c:v>
                  </c:pt>
                  <c:pt idx="579">
                    <c:v>579</c:v>
                  </c:pt>
                  <c:pt idx="580">
                    <c:v>580</c:v>
                  </c:pt>
                  <c:pt idx="581">
                    <c:v>581</c:v>
                  </c:pt>
                  <c:pt idx="582">
                    <c:v>582</c:v>
                  </c:pt>
                  <c:pt idx="583">
                    <c:v>583</c:v>
                  </c:pt>
                  <c:pt idx="584">
                    <c:v>584</c:v>
                  </c:pt>
                  <c:pt idx="585">
                    <c:v>585</c:v>
                  </c:pt>
                  <c:pt idx="586">
                    <c:v>586</c:v>
                  </c:pt>
                  <c:pt idx="587">
                    <c:v>587</c:v>
                  </c:pt>
                  <c:pt idx="588">
                    <c:v>588</c:v>
                  </c:pt>
                  <c:pt idx="589">
                    <c:v>589</c:v>
                  </c:pt>
                  <c:pt idx="590">
                    <c:v>590</c:v>
                  </c:pt>
                  <c:pt idx="591">
                    <c:v>591</c:v>
                  </c:pt>
                  <c:pt idx="592">
                    <c:v>592</c:v>
                  </c:pt>
                  <c:pt idx="593">
                    <c:v>593</c:v>
                  </c:pt>
                  <c:pt idx="594">
                    <c:v>594</c:v>
                  </c:pt>
                  <c:pt idx="595">
                    <c:v>595</c:v>
                  </c:pt>
                  <c:pt idx="596">
                    <c:v>596</c:v>
                  </c:pt>
                  <c:pt idx="597">
                    <c:v>597</c:v>
                  </c:pt>
                  <c:pt idx="598">
                    <c:v>598</c:v>
                  </c:pt>
                  <c:pt idx="599">
                    <c:v>599</c:v>
                  </c:pt>
                  <c:pt idx="600">
                    <c:v>600</c:v>
                  </c:pt>
                  <c:pt idx="601">
                    <c:v>601</c:v>
                  </c:pt>
                  <c:pt idx="602">
                    <c:v>602</c:v>
                  </c:pt>
                  <c:pt idx="603">
                    <c:v>603</c:v>
                  </c:pt>
                  <c:pt idx="604">
                    <c:v>604</c:v>
                  </c:pt>
                  <c:pt idx="605">
                    <c:v>605</c:v>
                  </c:pt>
                  <c:pt idx="606">
                    <c:v>606</c:v>
                  </c:pt>
                  <c:pt idx="607">
                    <c:v>607</c:v>
                  </c:pt>
                  <c:pt idx="608">
                    <c:v>608</c:v>
                  </c:pt>
                  <c:pt idx="609">
                    <c:v>609</c:v>
                  </c:pt>
                  <c:pt idx="610">
                    <c:v>610</c:v>
                  </c:pt>
                  <c:pt idx="611">
                    <c:v>611</c:v>
                  </c:pt>
                  <c:pt idx="612">
                    <c:v>612</c:v>
                  </c:pt>
                  <c:pt idx="613">
                    <c:v>613</c:v>
                  </c:pt>
                  <c:pt idx="614">
                    <c:v>614</c:v>
                  </c:pt>
                  <c:pt idx="615">
                    <c:v>615</c:v>
                  </c:pt>
                  <c:pt idx="616">
                    <c:v>616</c:v>
                  </c:pt>
                  <c:pt idx="617">
                    <c:v>617</c:v>
                  </c:pt>
                  <c:pt idx="618">
                    <c:v>618</c:v>
                  </c:pt>
                  <c:pt idx="619">
                    <c:v>619</c:v>
                  </c:pt>
                  <c:pt idx="620">
                    <c:v>620</c:v>
                  </c:pt>
                  <c:pt idx="621">
                    <c:v>621</c:v>
                  </c:pt>
                  <c:pt idx="622">
                    <c:v>622</c:v>
                  </c:pt>
                  <c:pt idx="623">
                    <c:v>623</c:v>
                  </c:pt>
                  <c:pt idx="624">
                    <c:v>624</c:v>
                  </c:pt>
                  <c:pt idx="625">
                    <c:v>625</c:v>
                  </c:pt>
                  <c:pt idx="626">
                    <c:v>626</c:v>
                  </c:pt>
                  <c:pt idx="627">
                    <c:v>627</c:v>
                  </c:pt>
                  <c:pt idx="628">
                    <c:v>628</c:v>
                  </c:pt>
                  <c:pt idx="629">
                    <c:v>629</c:v>
                  </c:pt>
                  <c:pt idx="630">
                    <c:v>630</c:v>
                  </c:pt>
                  <c:pt idx="631">
                    <c:v>631</c:v>
                  </c:pt>
                  <c:pt idx="632">
                    <c:v>632</c:v>
                  </c:pt>
                  <c:pt idx="633">
                    <c:v>633</c:v>
                  </c:pt>
                  <c:pt idx="634">
                    <c:v>634</c:v>
                  </c:pt>
                  <c:pt idx="635">
                    <c:v>635</c:v>
                  </c:pt>
                  <c:pt idx="636">
                    <c:v>636</c:v>
                  </c:pt>
                  <c:pt idx="637">
                    <c:v>637</c:v>
                  </c:pt>
                  <c:pt idx="638">
                    <c:v>638</c:v>
                  </c:pt>
                  <c:pt idx="639">
                    <c:v>639</c:v>
                  </c:pt>
                  <c:pt idx="640">
                    <c:v>640</c:v>
                  </c:pt>
                  <c:pt idx="641">
                    <c:v>641</c:v>
                  </c:pt>
                  <c:pt idx="642">
                    <c:v>642</c:v>
                  </c:pt>
                  <c:pt idx="643">
                    <c:v>643</c:v>
                  </c:pt>
                  <c:pt idx="644">
                    <c:v>644</c:v>
                  </c:pt>
                  <c:pt idx="645">
                    <c:v>645</c:v>
                  </c:pt>
                  <c:pt idx="646">
                    <c:v>646</c:v>
                  </c:pt>
                  <c:pt idx="647">
                    <c:v>647</c:v>
                  </c:pt>
                  <c:pt idx="648">
                    <c:v>648</c:v>
                  </c:pt>
                  <c:pt idx="649">
                    <c:v>649</c:v>
                  </c:pt>
                  <c:pt idx="650">
                    <c:v>650</c:v>
                  </c:pt>
                  <c:pt idx="651">
                    <c:v>651</c:v>
                  </c:pt>
                  <c:pt idx="652">
                    <c:v>652</c:v>
                  </c:pt>
                  <c:pt idx="653">
                    <c:v>653</c:v>
                  </c:pt>
                  <c:pt idx="654">
                    <c:v>654</c:v>
                  </c:pt>
                  <c:pt idx="655">
                    <c:v>655</c:v>
                  </c:pt>
                  <c:pt idx="656">
                    <c:v>656</c:v>
                  </c:pt>
                  <c:pt idx="657">
                    <c:v>657</c:v>
                  </c:pt>
                  <c:pt idx="658">
                    <c:v>658</c:v>
                  </c:pt>
                  <c:pt idx="659">
                    <c:v>659</c:v>
                  </c:pt>
                  <c:pt idx="660">
                    <c:v>660</c:v>
                  </c:pt>
                  <c:pt idx="661">
                    <c:v>661</c:v>
                  </c:pt>
                  <c:pt idx="662">
                    <c:v>662</c:v>
                  </c:pt>
                  <c:pt idx="663">
                    <c:v>663</c:v>
                  </c:pt>
                  <c:pt idx="664">
                    <c:v>664</c:v>
                  </c:pt>
                  <c:pt idx="665">
                    <c:v>665</c:v>
                  </c:pt>
                  <c:pt idx="666">
                    <c:v>666</c:v>
                  </c:pt>
                  <c:pt idx="667">
                    <c:v>667</c:v>
                  </c:pt>
                  <c:pt idx="668">
                    <c:v>668</c:v>
                  </c:pt>
                  <c:pt idx="669">
                    <c:v>669</c:v>
                  </c:pt>
                  <c:pt idx="670">
                    <c:v>670</c:v>
                  </c:pt>
                  <c:pt idx="671">
                    <c:v>671</c:v>
                  </c:pt>
                  <c:pt idx="672">
                    <c:v>672</c:v>
                  </c:pt>
                  <c:pt idx="673">
                    <c:v>673</c:v>
                  </c:pt>
                  <c:pt idx="674">
                    <c:v>674</c:v>
                  </c:pt>
                  <c:pt idx="675">
                    <c:v>675</c:v>
                  </c:pt>
                  <c:pt idx="676">
                    <c:v>676</c:v>
                  </c:pt>
                  <c:pt idx="677">
                    <c:v>677</c:v>
                  </c:pt>
                  <c:pt idx="678">
                    <c:v>678</c:v>
                  </c:pt>
                  <c:pt idx="679">
                    <c:v>679</c:v>
                  </c:pt>
                  <c:pt idx="680">
                    <c:v>680</c:v>
                  </c:pt>
                  <c:pt idx="681">
                    <c:v>681</c:v>
                  </c:pt>
                  <c:pt idx="682">
                    <c:v>682</c:v>
                  </c:pt>
                  <c:pt idx="683">
                    <c:v>683</c:v>
                  </c:pt>
                  <c:pt idx="684">
                    <c:v>684</c:v>
                  </c:pt>
                  <c:pt idx="685">
                    <c:v>685</c:v>
                  </c:pt>
                  <c:pt idx="686">
                    <c:v>686</c:v>
                  </c:pt>
                  <c:pt idx="687">
                    <c:v>687</c:v>
                  </c:pt>
                  <c:pt idx="688">
                    <c:v>688</c:v>
                  </c:pt>
                  <c:pt idx="689">
                    <c:v>689</c:v>
                  </c:pt>
                  <c:pt idx="690">
                    <c:v>690</c:v>
                  </c:pt>
                  <c:pt idx="691">
                    <c:v>691</c:v>
                  </c:pt>
                  <c:pt idx="692">
                    <c:v>692</c:v>
                  </c:pt>
                  <c:pt idx="693">
                    <c:v>693</c:v>
                  </c:pt>
                  <c:pt idx="694">
                    <c:v>694</c:v>
                  </c:pt>
                  <c:pt idx="695">
                    <c:v>695</c:v>
                  </c:pt>
                  <c:pt idx="696">
                    <c:v>696</c:v>
                  </c:pt>
                  <c:pt idx="697">
                    <c:v>697</c:v>
                  </c:pt>
                  <c:pt idx="698">
                    <c:v>698</c:v>
                  </c:pt>
                  <c:pt idx="699">
                    <c:v>699</c:v>
                  </c:pt>
                  <c:pt idx="700">
                    <c:v>700</c:v>
                  </c:pt>
                  <c:pt idx="701">
                    <c:v>701</c:v>
                  </c:pt>
                  <c:pt idx="702">
                    <c:v>702</c:v>
                  </c:pt>
                  <c:pt idx="703">
                    <c:v>703</c:v>
                  </c:pt>
                  <c:pt idx="704">
                    <c:v>704</c:v>
                  </c:pt>
                  <c:pt idx="705">
                    <c:v>705</c:v>
                  </c:pt>
                  <c:pt idx="706">
                    <c:v>706</c:v>
                  </c:pt>
                  <c:pt idx="707">
                    <c:v>707</c:v>
                  </c:pt>
                  <c:pt idx="708">
                    <c:v>708</c:v>
                  </c:pt>
                  <c:pt idx="709">
                    <c:v>709</c:v>
                  </c:pt>
                  <c:pt idx="710">
                    <c:v>710</c:v>
                  </c:pt>
                  <c:pt idx="711">
                    <c:v>711</c:v>
                  </c:pt>
                  <c:pt idx="712">
                    <c:v>712</c:v>
                  </c:pt>
                  <c:pt idx="713">
                    <c:v>713</c:v>
                  </c:pt>
                  <c:pt idx="714">
                    <c:v>714</c:v>
                  </c:pt>
                  <c:pt idx="715">
                    <c:v>715</c:v>
                  </c:pt>
                  <c:pt idx="716">
                    <c:v>716</c:v>
                  </c:pt>
                  <c:pt idx="717">
                    <c:v>717</c:v>
                  </c:pt>
                  <c:pt idx="718">
                    <c:v>718</c:v>
                  </c:pt>
                  <c:pt idx="719">
                    <c:v>719</c:v>
                  </c:pt>
                  <c:pt idx="720">
                    <c:v>720</c:v>
                  </c:pt>
                  <c:pt idx="721">
                    <c:v>721</c:v>
                  </c:pt>
                  <c:pt idx="722">
                    <c:v>722</c:v>
                  </c:pt>
                  <c:pt idx="723">
                    <c:v>723</c:v>
                  </c:pt>
                  <c:pt idx="724">
                    <c:v>724</c:v>
                  </c:pt>
                  <c:pt idx="725">
                    <c:v>725</c:v>
                  </c:pt>
                  <c:pt idx="726">
                    <c:v>726</c:v>
                  </c:pt>
                  <c:pt idx="727">
                    <c:v>727</c:v>
                  </c:pt>
                  <c:pt idx="728">
                    <c:v>728</c:v>
                  </c:pt>
                  <c:pt idx="729">
                    <c:v>729</c:v>
                  </c:pt>
                  <c:pt idx="730">
                    <c:v>730</c:v>
                  </c:pt>
                  <c:pt idx="731">
                    <c:v>731</c:v>
                  </c:pt>
                  <c:pt idx="732">
                    <c:v>732</c:v>
                  </c:pt>
                  <c:pt idx="733">
                    <c:v>733</c:v>
                  </c:pt>
                  <c:pt idx="734">
                    <c:v>734</c:v>
                  </c:pt>
                  <c:pt idx="735">
                    <c:v>735</c:v>
                  </c:pt>
                  <c:pt idx="736">
                    <c:v>736</c:v>
                  </c:pt>
                  <c:pt idx="737">
                    <c:v>737</c:v>
                  </c:pt>
                  <c:pt idx="738">
                    <c:v>738</c:v>
                  </c:pt>
                  <c:pt idx="739">
                    <c:v>739</c:v>
                  </c:pt>
                  <c:pt idx="740">
                    <c:v>740</c:v>
                  </c:pt>
                  <c:pt idx="741">
                    <c:v>741</c:v>
                  </c:pt>
                  <c:pt idx="742">
                    <c:v>742</c:v>
                  </c:pt>
                  <c:pt idx="743">
                    <c:v>743</c:v>
                  </c:pt>
                  <c:pt idx="744">
                    <c:v>744</c:v>
                  </c:pt>
                  <c:pt idx="745">
                    <c:v>745</c:v>
                  </c:pt>
                  <c:pt idx="746">
                    <c:v>746</c:v>
                  </c:pt>
                  <c:pt idx="747">
                    <c:v>747</c:v>
                  </c:pt>
                  <c:pt idx="748">
                    <c:v>748</c:v>
                  </c:pt>
                  <c:pt idx="749">
                    <c:v>749</c:v>
                  </c:pt>
                  <c:pt idx="750">
                    <c:v>750</c:v>
                  </c:pt>
                  <c:pt idx="751">
                    <c:v>751</c:v>
                  </c:pt>
                  <c:pt idx="752">
                    <c:v>752</c:v>
                  </c:pt>
                  <c:pt idx="753">
                    <c:v>753</c:v>
                  </c:pt>
                  <c:pt idx="754">
                    <c:v>754</c:v>
                  </c:pt>
                  <c:pt idx="755">
                    <c:v>755</c:v>
                  </c:pt>
                  <c:pt idx="756">
                    <c:v>756</c:v>
                  </c:pt>
                  <c:pt idx="757">
                    <c:v>757</c:v>
                  </c:pt>
                  <c:pt idx="758">
                    <c:v>758</c:v>
                  </c:pt>
                  <c:pt idx="759">
                    <c:v>759</c:v>
                  </c:pt>
                  <c:pt idx="760">
                    <c:v>760</c:v>
                  </c:pt>
                  <c:pt idx="761">
                    <c:v>761</c:v>
                  </c:pt>
                  <c:pt idx="762">
                    <c:v>762</c:v>
                  </c:pt>
                  <c:pt idx="763">
                    <c:v>763</c:v>
                  </c:pt>
                  <c:pt idx="764">
                    <c:v>764</c:v>
                  </c:pt>
                  <c:pt idx="765">
                    <c:v>765</c:v>
                  </c:pt>
                  <c:pt idx="766">
                    <c:v>766</c:v>
                  </c:pt>
                  <c:pt idx="767">
                    <c:v>767</c:v>
                  </c:pt>
                  <c:pt idx="768">
                    <c:v>768</c:v>
                  </c:pt>
                  <c:pt idx="769">
                    <c:v>769</c:v>
                  </c:pt>
                  <c:pt idx="770">
                    <c:v>770</c:v>
                  </c:pt>
                  <c:pt idx="771">
                    <c:v>771</c:v>
                  </c:pt>
                  <c:pt idx="772">
                    <c:v>772</c:v>
                  </c:pt>
                  <c:pt idx="773">
                    <c:v>773</c:v>
                  </c:pt>
                  <c:pt idx="774">
                    <c:v>774</c:v>
                  </c:pt>
                  <c:pt idx="775">
                    <c:v>775</c:v>
                  </c:pt>
                  <c:pt idx="776">
                    <c:v>776</c:v>
                  </c:pt>
                  <c:pt idx="777">
                    <c:v>777</c:v>
                  </c:pt>
                  <c:pt idx="778">
                    <c:v>778</c:v>
                  </c:pt>
                  <c:pt idx="779">
                    <c:v>779</c:v>
                  </c:pt>
                  <c:pt idx="780">
                    <c:v>780</c:v>
                  </c:pt>
                  <c:pt idx="781">
                    <c:v>781</c:v>
                  </c:pt>
                  <c:pt idx="782">
                    <c:v>782</c:v>
                  </c:pt>
                  <c:pt idx="783">
                    <c:v>783</c:v>
                  </c:pt>
                  <c:pt idx="784">
                    <c:v>784</c:v>
                  </c:pt>
                  <c:pt idx="785">
                    <c:v>785</c:v>
                  </c:pt>
                  <c:pt idx="786">
                    <c:v>786</c:v>
                  </c:pt>
                  <c:pt idx="787">
                    <c:v>787</c:v>
                  </c:pt>
                  <c:pt idx="788">
                    <c:v>788</c:v>
                  </c:pt>
                  <c:pt idx="789">
                    <c:v>789</c:v>
                  </c:pt>
                  <c:pt idx="790">
                    <c:v>790</c:v>
                  </c:pt>
                  <c:pt idx="791">
                    <c:v>791</c:v>
                  </c:pt>
                  <c:pt idx="792">
                    <c:v>792</c:v>
                  </c:pt>
                  <c:pt idx="793">
                    <c:v>793</c:v>
                  </c:pt>
                  <c:pt idx="794">
                    <c:v>794</c:v>
                  </c:pt>
                  <c:pt idx="795">
                    <c:v>795</c:v>
                  </c:pt>
                  <c:pt idx="796">
                    <c:v>796</c:v>
                  </c:pt>
                  <c:pt idx="797">
                    <c:v>797</c:v>
                  </c:pt>
                  <c:pt idx="798">
                    <c:v>798</c:v>
                  </c:pt>
                  <c:pt idx="799">
                    <c:v>799</c:v>
                  </c:pt>
                  <c:pt idx="800">
                    <c:v>800</c:v>
                  </c:pt>
                  <c:pt idx="801">
                    <c:v>801</c:v>
                  </c:pt>
                  <c:pt idx="802">
                    <c:v>802</c:v>
                  </c:pt>
                  <c:pt idx="803">
                    <c:v>803</c:v>
                  </c:pt>
                  <c:pt idx="804">
                    <c:v>804</c:v>
                  </c:pt>
                  <c:pt idx="805">
                    <c:v>805</c:v>
                  </c:pt>
                  <c:pt idx="806">
                    <c:v>806</c:v>
                  </c:pt>
                  <c:pt idx="807">
                    <c:v>807</c:v>
                  </c:pt>
                  <c:pt idx="808">
                    <c:v>808</c:v>
                  </c:pt>
                  <c:pt idx="809">
                    <c:v>809</c:v>
                  </c:pt>
                  <c:pt idx="810">
                    <c:v>810</c:v>
                  </c:pt>
                  <c:pt idx="811">
                    <c:v>811</c:v>
                  </c:pt>
                  <c:pt idx="812">
                    <c:v>812</c:v>
                  </c:pt>
                  <c:pt idx="813">
                    <c:v>813</c:v>
                  </c:pt>
                  <c:pt idx="814">
                    <c:v>814</c:v>
                  </c:pt>
                  <c:pt idx="815">
                    <c:v>815</c:v>
                  </c:pt>
                  <c:pt idx="816">
                    <c:v>816</c:v>
                  </c:pt>
                  <c:pt idx="817">
                    <c:v>817</c:v>
                  </c:pt>
                  <c:pt idx="818">
                    <c:v>818</c:v>
                  </c:pt>
                  <c:pt idx="819">
                    <c:v>819</c:v>
                  </c:pt>
                  <c:pt idx="820">
                    <c:v>820</c:v>
                  </c:pt>
                  <c:pt idx="821">
                    <c:v>821</c:v>
                  </c:pt>
                  <c:pt idx="822">
                    <c:v>822</c:v>
                  </c:pt>
                  <c:pt idx="823">
                    <c:v>823</c:v>
                  </c:pt>
                  <c:pt idx="824">
                    <c:v>824</c:v>
                  </c:pt>
                  <c:pt idx="825">
                    <c:v>825</c:v>
                  </c:pt>
                  <c:pt idx="826">
                    <c:v>826</c:v>
                  </c:pt>
                  <c:pt idx="827">
                    <c:v>827</c:v>
                  </c:pt>
                  <c:pt idx="828">
                    <c:v>828</c:v>
                  </c:pt>
                  <c:pt idx="829">
                    <c:v>829</c:v>
                  </c:pt>
                  <c:pt idx="830">
                    <c:v>830</c:v>
                  </c:pt>
                  <c:pt idx="831">
                    <c:v>831</c:v>
                  </c:pt>
                  <c:pt idx="832">
                    <c:v>832</c:v>
                  </c:pt>
                  <c:pt idx="833">
                    <c:v>833</c:v>
                  </c:pt>
                  <c:pt idx="834">
                    <c:v>834</c:v>
                  </c:pt>
                  <c:pt idx="835">
                    <c:v>835</c:v>
                  </c:pt>
                  <c:pt idx="836">
                    <c:v>836</c:v>
                  </c:pt>
                  <c:pt idx="837">
                    <c:v>837</c:v>
                  </c:pt>
                  <c:pt idx="838">
                    <c:v>838</c:v>
                  </c:pt>
                  <c:pt idx="839">
                    <c:v>839</c:v>
                  </c:pt>
                  <c:pt idx="840">
                    <c:v>840</c:v>
                  </c:pt>
                  <c:pt idx="841">
                    <c:v>841</c:v>
                  </c:pt>
                  <c:pt idx="842">
                    <c:v>842</c:v>
                  </c:pt>
                  <c:pt idx="843">
                    <c:v>843</c:v>
                  </c:pt>
                  <c:pt idx="844">
                    <c:v>844</c:v>
                  </c:pt>
                  <c:pt idx="845">
                    <c:v>845</c:v>
                  </c:pt>
                  <c:pt idx="846">
                    <c:v>846</c:v>
                  </c:pt>
                  <c:pt idx="847">
                    <c:v>847</c:v>
                  </c:pt>
                  <c:pt idx="848">
                    <c:v>848</c:v>
                  </c:pt>
                  <c:pt idx="849">
                    <c:v>849</c:v>
                  </c:pt>
                  <c:pt idx="850">
                    <c:v>850</c:v>
                  </c:pt>
                  <c:pt idx="851">
                    <c:v>851</c:v>
                  </c:pt>
                  <c:pt idx="852">
                    <c:v>852</c:v>
                  </c:pt>
                  <c:pt idx="853">
                    <c:v>853</c:v>
                  </c:pt>
                  <c:pt idx="854">
                    <c:v>854</c:v>
                  </c:pt>
                  <c:pt idx="855">
                    <c:v>855</c:v>
                  </c:pt>
                  <c:pt idx="856">
                    <c:v>856</c:v>
                  </c:pt>
                  <c:pt idx="857">
                    <c:v>857</c:v>
                  </c:pt>
                  <c:pt idx="858">
                    <c:v>858</c:v>
                  </c:pt>
                  <c:pt idx="859">
                    <c:v>859</c:v>
                  </c:pt>
                  <c:pt idx="860">
                    <c:v>860</c:v>
                  </c:pt>
                  <c:pt idx="861">
                    <c:v>861</c:v>
                  </c:pt>
                  <c:pt idx="862">
                    <c:v>862</c:v>
                  </c:pt>
                  <c:pt idx="863">
                    <c:v>863</c:v>
                  </c:pt>
                  <c:pt idx="864">
                    <c:v>864</c:v>
                  </c:pt>
                  <c:pt idx="865">
                    <c:v>865</c:v>
                  </c:pt>
                  <c:pt idx="866">
                    <c:v>866</c:v>
                  </c:pt>
                  <c:pt idx="867">
                    <c:v>867</c:v>
                  </c:pt>
                  <c:pt idx="868">
                    <c:v>868</c:v>
                  </c:pt>
                  <c:pt idx="869">
                    <c:v>869</c:v>
                  </c:pt>
                  <c:pt idx="870">
                    <c:v>870</c:v>
                  </c:pt>
                  <c:pt idx="871">
                    <c:v>871</c:v>
                  </c:pt>
                  <c:pt idx="872">
                    <c:v>872</c:v>
                  </c:pt>
                  <c:pt idx="873">
                    <c:v>873</c:v>
                  </c:pt>
                  <c:pt idx="874">
                    <c:v>874</c:v>
                  </c:pt>
                  <c:pt idx="875">
                    <c:v>875</c:v>
                  </c:pt>
                  <c:pt idx="876">
                    <c:v>876</c:v>
                  </c:pt>
                  <c:pt idx="877">
                    <c:v>877</c:v>
                  </c:pt>
                  <c:pt idx="878">
                    <c:v>878</c:v>
                  </c:pt>
                  <c:pt idx="879">
                    <c:v>879</c:v>
                  </c:pt>
                  <c:pt idx="880">
                    <c:v>880</c:v>
                  </c:pt>
                  <c:pt idx="881">
                    <c:v>881</c:v>
                  </c:pt>
                  <c:pt idx="882">
                    <c:v>882</c:v>
                  </c:pt>
                  <c:pt idx="883">
                    <c:v>883</c:v>
                  </c:pt>
                  <c:pt idx="884">
                    <c:v>884</c:v>
                  </c:pt>
                  <c:pt idx="885">
                    <c:v>885</c:v>
                  </c:pt>
                  <c:pt idx="886">
                    <c:v>886</c:v>
                  </c:pt>
                  <c:pt idx="887">
                    <c:v>887</c:v>
                  </c:pt>
                  <c:pt idx="888">
                    <c:v>888</c:v>
                  </c:pt>
                  <c:pt idx="889">
                    <c:v>889</c:v>
                  </c:pt>
                  <c:pt idx="890">
                    <c:v>890</c:v>
                  </c:pt>
                  <c:pt idx="891">
                    <c:v>891</c:v>
                  </c:pt>
                  <c:pt idx="892">
                    <c:v>892</c:v>
                  </c:pt>
                  <c:pt idx="893">
                    <c:v>893</c:v>
                  </c:pt>
                  <c:pt idx="894">
                    <c:v>894</c:v>
                  </c:pt>
                  <c:pt idx="895">
                    <c:v>895</c:v>
                  </c:pt>
                  <c:pt idx="896">
                    <c:v>896</c:v>
                  </c:pt>
                  <c:pt idx="897">
                    <c:v>897</c:v>
                  </c:pt>
                  <c:pt idx="898">
                    <c:v>898</c:v>
                  </c:pt>
                  <c:pt idx="899">
                    <c:v>899</c:v>
                  </c:pt>
                  <c:pt idx="900">
                    <c:v>900</c:v>
                  </c:pt>
                  <c:pt idx="901">
                    <c:v>901</c:v>
                  </c:pt>
                  <c:pt idx="902">
                    <c:v>902</c:v>
                  </c:pt>
                  <c:pt idx="903">
                    <c:v>903</c:v>
                  </c:pt>
                  <c:pt idx="904">
                    <c:v>904</c:v>
                  </c:pt>
                  <c:pt idx="905">
                    <c:v>905</c:v>
                  </c:pt>
                  <c:pt idx="906">
                    <c:v>906</c:v>
                  </c:pt>
                  <c:pt idx="907">
                    <c:v>907</c:v>
                  </c:pt>
                  <c:pt idx="908">
                    <c:v>908</c:v>
                  </c:pt>
                  <c:pt idx="909">
                    <c:v>909</c:v>
                  </c:pt>
                  <c:pt idx="910">
                    <c:v>910</c:v>
                  </c:pt>
                  <c:pt idx="911">
                    <c:v>911</c:v>
                  </c:pt>
                  <c:pt idx="912">
                    <c:v>912</c:v>
                  </c:pt>
                  <c:pt idx="913">
                    <c:v>913</c:v>
                  </c:pt>
                  <c:pt idx="914">
                    <c:v>914</c:v>
                  </c:pt>
                  <c:pt idx="915">
                    <c:v>915</c:v>
                  </c:pt>
                  <c:pt idx="916">
                    <c:v>916</c:v>
                  </c:pt>
                  <c:pt idx="917">
                    <c:v>917</c:v>
                  </c:pt>
                  <c:pt idx="918">
                    <c:v>918</c:v>
                  </c:pt>
                  <c:pt idx="919">
                    <c:v>919</c:v>
                  </c:pt>
                  <c:pt idx="920">
                    <c:v>920</c:v>
                  </c:pt>
                  <c:pt idx="921">
                    <c:v>921</c:v>
                  </c:pt>
                  <c:pt idx="922">
                    <c:v>922</c:v>
                  </c:pt>
                  <c:pt idx="923">
                    <c:v>923</c:v>
                  </c:pt>
                  <c:pt idx="924">
                    <c:v>924</c:v>
                  </c:pt>
                  <c:pt idx="925">
                    <c:v>925</c:v>
                  </c:pt>
                  <c:pt idx="926">
                    <c:v>926</c:v>
                  </c:pt>
                  <c:pt idx="927">
                    <c:v>927</c:v>
                  </c:pt>
                  <c:pt idx="928">
                    <c:v>928</c:v>
                  </c:pt>
                  <c:pt idx="929">
                    <c:v>929</c:v>
                  </c:pt>
                  <c:pt idx="930">
                    <c:v>930</c:v>
                  </c:pt>
                  <c:pt idx="931">
                    <c:v>931</c:v>
                  </c:pt>
                  <c:pt idx="932">
                    <c:v>932</c:v>
                  </c:pt>
                  <c:pt idx="933">
                    <c:v>933</c:v>
                  </c:pt>
                  <c:pt idx="934">
                    <c:v>934</c:v>
                  </c:pt>
                  <c:pt idx="935">
                    <c:v>935</c:v>
                  </c:pt>
                  <c:pt idx="936">
                    <c:v>936</c:v>
                  </c:pt>
                  <c:pt idx="937">
                    <c:v>937</c:v>
                  </c:pt>
                  <c:pt idx="938">
                    <c:v>938</c:v>
                  </c:pt>
                  <c:pt idx="939">
                    <c:v>939</c:v>
                  </c:pt>
                  <c:pt idx="940">
                    <c:v>940</c:v>
                  </c:pt>
                  <c:pt idx="941">
                    <c:v>941</c:v>
                  </c:pt>
                  <c:pt idx="942">
                    <c:v>942</c:v>
                  </c:pt>
                  <c:pt idx="943">
                    <c:v>943</c:v>
                  </c:pt>
                  <c:pt idx="944">
                    <c:v>944</c:v>
                  </c:pt>
                  <c:pt idx="945">
                    <c:v>945</c:v>
                  </c:pt>
                  <c:pt idx="946">
                    <c:v>946</c:v>
                  </c:pt>
                  <c:pt idx="947">
                    <c:v>947</c:v>
                  </c:pt>
                  <c:pt idx="948">
                    <c:v>948</c:v>
                  </c:pt>
                  <c:pt idx="949">
                    <c:v>949</c:v>
                  </c:pt>
                  <c:pt idx="950">
                    <c:v>950</c:v>
                  </c:pt>
                  <c:pt idx="951">
                    <c:v>951</c:v>
                  </c:pt>
                  <c:pt idx="952">
                    <c:v>952</c:v>
                  </c:pt>
                  <c:pt idx="953">
                    <c:v>953</c:v>
                  </c:pt>
                  <c:pt idx="954">
                    <c:v>954</c:v>
                  </c:pt>
                  <c:pt idx="955">
                    <c:v>955</c:v>
                  </c:pt>
                  <c:pt idx="956">
                    <c:v>956</c:v>
                  </c:pt>
                  <c:pt idx="957">
                    <c:v>957</c:v>
                  </c:pt>
                  <c:pt idx="958">
                    <c:v>958</c:v>
                  </c:pt>
                  <c:pt idx="959">
                    <c:v>959</c:v>
                  </c:pt>
                  <c:pt idx="960">
                    <c:v>960</c:v>
                  </c:pt>
                  <c:pt idx="961">
                    <c:v>961</c:v>
                  </c:pt>
                  <c:pt idx="962">
                    <c:v>962</c:v>
                  </c:pt>
                  <c:pt idx="963">
                    <c:v>963</c:v>
                  </c:pt>
                  <c:pt idx="964">
                    <c:v>964</c:v>
                  </c:pt>
                  <c:pt idx="965">
                    <c:v>965</c:v>
                  </c:pt>
                  <c:pt idx="966">
                    <c:v>966</c:v>
                  </c:pt>
                  <c:pt idx="967">
                    <c:v>967</c:v>
                  </c:pt>
                  <c:pt idx="968">
                    <c:v>968</c:v>
                  </c:pt>
                  <c:pt idx="969">
                    <c:v>969</c:v>
                  </c:pt>
                  <c:pt idx="970">
                    <c:v>970</c:v>
                  </c:pt>
                  <c:pt idx="971">
                    <c:v>971</c:v>
                  </c:pt>
                  <c:pt idx="972">
                    <c:v>972</c:v>
                  </c:pt>
                  <c:pt idx="973">
                    <c:v>973</c:v>
                  </c:pt>
                  <c:pt idx="974">
                    <c:v>974</c:v>
                  </c:pt>
                  <c:pt idx="975">
                    <c:v>975</c:v>
                  </c:pt>
                  <c:pt idx="976">
                    <c:v>976</c:v>
                  </c:pt>
                  <c:pt idx="977">
                    <c:v>977</c:v>
                  </c:pt>
                  <c:pt idx="978">
                    <c:v>978</c:v>
                  </c:pt>
                  <c:pt idx="979">
                    <c:v>979</c:v>
                  </c:pt>
                  <c:pt idx="980">
                    <c:v>980</c:v>
                  </c:pt>
                  <c:pt idx="981">
                    <c:v>981</c:v>
                  </c:pt>
                  <c:pt idx="982">
                    <c:v>982</c:v>
                  </c:pt>
                  <c:pt idx="983">
                    <c:v>983</c:v>
                  </c:pt>
                  <c:pt idx="984">
                    <c:v>984</c:v>
                  </c:pt>
                  <c:pt idx="985">
                    <c:v>985</c:v>
                  </c:pt>
                  <c:pt idx="986">
                    <c:v>986</c:v>
                  </c:pt>
                  <c:pt idx="987">
                    <c:v>987</c:v>
                  </c:pt>
                  <c:pt idx="988">
                    <c:v>988</c:v>
                  </c:pt>
                  <c:pt idx="989">
                    <c:v>989</c:v>
                  </c:pt>
                  <c:pt idx="990">
                    <c:v>990</c:v>
                  </c:pt>
                  <c:pt idx="991">
                    <c:v>991</c:v>
                  </c:pt>
                  <c:pt idx="992">
                    <c:v>992</c:v>
                  </c:pt>
                  <c:pt idx="993">
                    <c:v>993</c:v>
                  </c:pt>
                  <c:pt idx="994">
                    <c:v>994</c:v>
                  </c:pt>
                  <c:pt idx="995">
                    <c:v>995</c:v>
                  </c:pt>
                  <c:pt idx="996">
                    <c:v>996</c:v>
                  </c:pt>
                  <c:pt idx="997">
                    <c:v>997</c:v>
                  </c:pt>
                  <c:pt idx="998">
                    <c:v>998</c:v>
                  </c:pt>
                  <c:pt idx="999">
                    <c:v>999</c:v>
                  </c:pt>
                  <c:pt idx="1000">
                    <c:v>1000</c:v>
                  </c:pt>
                  <c:pt idx="1001">
                    <c:v>1001</c:v>
                  </c:pt>
                  <c:pt idx="1002">
                    <c:v>1002</c:v>
                  </c:pt>
                  <c:pt idx="1003">
                    <c:v>1003</c:v>
                  </c:pt>
                  <c:pt idx="1004">
                    <c:v>1004</c:v>
                  </c:pt>
                  <c:pt idx="1005">
                    <c:v>1005</c:v>
                  </c:pt>
                  <c:pt idx="1006">
                    <c:v>1006</c:v>
                  </c:pt>
                  <c:pt idx="1007">
                    <c:v>1007</c:v>
                  </c:pt>
                  <c:pt idx="1008">
                    <c:v>1008</c:v>
                  </c:pt>
                  <c:pt idx="1009">
                    <c:v>1009</c:v>
                  </c:pt>
                  <c:pt idx="1010">
                    <c:v>1010</c:v>
                  </c:pt>
                  <c:pt idx="1011">
                    <c:v>1011</c:v>
                  </c:pt>
                  <c:pt idx="1012">
                    <c:v>1012</c:v>
                  </c:pt>
                  <c:pt idx="1013">
                    <c:v>1013</c:v>
                  </c:pt>
                  <c:pt idx="1014">
                    <c:v>1014</c:v>
                  </c:pt>
                  <c:pt idx="1015">
                    <c:v>1015</c:v>
                  </c:pt>
                  <c:pt idx="1016">
                    <c:v>1016</c:v>
                  </c:pt>
                  <c:pt idx="1017">
                    <c:v>1017</c:v>
                  </c:pt>
                  <c:pt idx="1018">
                    <c:v>1018</c:v>
                  </c:pt>
                  <c:pt idx="1019">
                    <c:v>1019</c:v>
                  </c:pt>
                  <c:pt idx="1020">
                    <c:v>1020</c:v>
                  </c:pt>
                  <c:pt idx="1021">
                    <c:v>1021</c:v>
                  </c:pt>
                  <c:pt idx="1022">
                    <c:v>1022</c:v>
                  </c:pt>
                  <c:pt idx="1023">
                    <c:v>1023</c:v>
                  </c:pt>
                  <c:pt idx="1024">
                    <c:v>1024</c:v>
                  </c:pt>
                  <c:pt idx="1025">
                    <c:v>1025</c:v>
                  </c:pt>
                  <c:pt idx="1026">
                    <c:v>1026</c:v>
                  </c:pt>
                  <c:pt idx="1027">
                    <c:v>1027</c:v>
                  </c:pt>
                  <c:pt idx="1028">
                    <c:v>1028</c:v>
                  </c:pt>
                  <c:pt idx="1029">
                    <c:v>1029</c:v>
                  </c:pt>
                  <c:pt idx="1030">
                    <c:v>1030</c:v>
                  </c:pt>
                  <c:pt idx="1031">
                    <c:v>1031</c:v>
                  </c:pt>
                  <c:pt idx="1032">
                    <c:v>1032</c:v>
                  </c:pt>
                  <c:pt idx="1033">
                    <c:v>1033</c:v>
                  </c:pt>
                  <c:pt idx="1034">
                    <c:v>1034</c:v>
                  </c:pt>
                  <c:pt idx="1035">
                    <c:v>1035</c:v>
                  </c:pt>
                  <c:pt idx="1036">
                    <c:v>1036</c:v>
                  </c:pt>
                  <c:pt idx="1037">
                    <c:v>1037</c:v>
                  </c:pt>
                  <c:pt idx="1038">
                    <c:v>1038</c:v>
                  </c:pt>
                  <c:pt idx="1039">
                    <c:v>1039</c:v>
                  </c:pt>
                  <c:pt idx="1040">
                    <c:v>1040</c:v>
                  </c:pt>
                  <c:pt idx="1041">
                    <c:v>1041</c:v>
                  </c:pt>
                  <c:pt idx="1042">
                    <c:v>1042</c:v>
                  </c:pt>
                  <c:pt idx="1043">
                    <c:v>1043</c:v>
                  </c:pt>
                  <c:pt idx="1044">
                    <c:v>1044</c:v>
                  </c:pt>
                  <c:pt idx="1045">
                    <c:v>1045</c:v>
                  </c:pt>
                  <c:pt idx="1046">
                    <c:v>1046</c:v>
                  </c:pt>
                  <c:pt idx="1047">
                    <c:v>1047</c:v>
                  </c:pt>
                  <c:pt idx="1048">
                    <c:v>1048</c:v>
                  </c:pt>
                  <c:pt idx="1049">
                    <c:v>1049</c:v>
                  </c:pt>
                  <c:pt idx="1050">
                    <c:v>1050</c:v>
                  </c:pt>
                  <c:pt idx="1051">
                    <c:v>1051</c:v>
                  </c:pt>
                  <c:pt idx="1052">
                    <c:v>1052</c:v>
                  </c:pt>
                  <c:pt idx="1053">
                    <c:v>1053</c:v>
                  </c:pt>
                  <c:pt idx="1054">
                    <c:v>1054</c:v>
                  </c:pt>
                  <c:pt idx="1055">
                    <c:v>1055</c:v>
                  </c:pt>
                  <c:pt idx="1056">
                    <c:v>1056</c:v>
                  </c:pt>
                  <c:pt idx="1057">
                    <c:v>1057</c:v>
                  </c:pt>
                  <c:pt idx="1058">
                    <c:v>1058</c:v>
                  </c:pt>
                  <c:pt idx="1059">
                    <c:v>1059</c:v>
                  </c:pt>
                  <c:pt idx="1060">
                    <c:v>1060</c:v>
                  </c:pt>
                  <c:pt idx="1061">
                    <c:v>1061</c:v>
                  </c:pt>
                  <c:pt idx="1062">
                    <c:v>1062</c:v>
                  </c:pt>
                  <c:pt idx="1063">
                    <c:v>1063</c:v>
                  </c:pt>
                  <c:pt idx="1064">
                    <c:v>1064</c:v>
                  </c:pt>
                  <c:pt idx="1065">
                    <c:v>1065</c:v>
                  </c:pt>
                  <c:pt idx="1066">
                    <c:v>1066</c:v>
                  </c:pt>
                  <c:pt idx="1067">
                    <c:v>1067</c:v>
                  </c:pt>
                  <c:pt idx="1068">
                    <c:v>1068</c:v>
                  </c:pt>
                  <c:pt idx="1069">
                    <c:v>1069</c:v>
                  </c:pt>
                  <c:pt idx="1070">
                    <c:v>1070</c:v>
                  </c:pt>
                  <c:pt idx="1071">
                    <c:v>1071</c:v>
                  </c:pt>
                  <c:pt idx="1072">
                    <c:v>1072</c:v>
                  </c:pt>
                  <c:pt idx="1073">
                    <c:v>1073</c:v>
                  </c:pt>
                  <c:pt idx="1074">
                    <c:v>1074</c:v>
                  </c:pt>
                  <c:pt idx="1075">
                    <c:v>1075</c:v>
                  </c:pt>
                  <c:pt idx="1076">
                    <c:v>1076</c:v>
                  </c:pt>
                  <c:pt idx="1077">
                    <c:v>1077</c:v>
                  </c:pt>
                  <c:pt idx="1078">
                    <c:v>1078</c:v>
                  </c:pt>
                  <c:pt idx="1079">
                    <c:v>1079</c:v>
                  </c:pt>
                  <c:pt idx="1080">
                    <c:v>1080</c:v>
                  </c:pt>
                  <c:pt idx="1081">
                    <c:v>1081</c:v>
                  </c:pt>
                  <c:pt idx="1082">
                    <c:v>1082</c:v>
                  </c:pt>
                  <c:pt idx="1083">
                    <c:v>1083</c:v>
                  </c:pt>
                  <c:pt idx="1084">
                    <c:v>1084</c:v>
                  </c:pt>
                  <c:pt idx="1085">
                    <c:v>1085</c:v>
                  </c:pt>
                  <c:pt idx="1086">
                    <c:v>1086</c:v>
                  </c:pt>
                  <c:pt idx="1087">
                    <c:v>1087</c:v>
                  </c:pt>
                  <c:pt idx="1088">
                    <c:v>1088</c:v>
                  </c:pt>
                  <c:pt idx="1089">
                    <c:v>1089</c:v>
                  </c:pt>
                  <c:pt idx="1090">
                    <c:v>1090</c:v>
                  </c:pt>
                  <c:pt idx="1091">
                    <c:v>1091</c:v>
                  </c:pt>
                  <c:pt idx="1092">
                    <c:v>1092</c:v>
                  </c:pt>
                  <c:pt idx="1093">
                    <c:v>1093</c:v>
                  </c:pt>
                  <c:pt idx="1094">
                    <c:v>1094</c:v>
                  </c:pt>
                  <c:pt idx="1095">
                    <c:v>1095</c:v>
                  </c:pt>
                  <c:pt idx="1096">
                    <c:v>1096</c:v>
                  </c:pt>
                  <c:pt idx="1097">
                    <c:v>1097</c:v>
                  </c:pt>
                  <c:pt idx="1098">
                    <c:v>1098</c:v>
                  </c:pt>
                  <c:pt idx="1099">
                    <c:v>1099</c:v>
                  </c:pt>
                  <c:pt idx="1100">
                    <c:v>1100</c:v>
                  </c:pt>
                  <c:pt idx="1101">
                    <c:v>1101</c:v>
                  </c:pt>
                  <c:pt idx="1102">
                    <c:v>1102</c:v>
                  </c:pt>
                  <c:pt idx="1103">
                    <c:v>1103</c:v>
                  </c:pt>
                  <c:pt idx="1104">
                    <c:v>1104</c:v>
                  </c:pt>
                  <c:pt idx="1105">
                    <c:v>1105</c:v>
                  </c:pt>
                  <c:pt idx="1106">
                    <c:v>1106</c:v>
                  </c:pt>
                  <c:pt idx="1107">
                    <c:v>1107</c:v>
                  </c:pt>
                  <c:pt idx="1108">
                    <c:v>1108</c:v>
                  </c:pt>
                  <c:pt idx="1109">
                    <c:v>1109</c:v>
                  </c:pt>
                  <c:pt idx="1110">
                    <c:v>1110</c:v>
                  </c:pt>
                  <c:pt idx="1111">
                    <c:v>1111</c:v>
                  </c:pt>
                  <c:pt idx="1112">
                    <c:v>1112</c:v>
                  </c:pt>
                  <c:pt idx="1113">
                    <c:v>1113</c:v>
                  </c:pt>
                  <c:pt idx="1114">
                    <c:v>1114</c:v>
                  </c:pt>
                  <c:pt idx="1115">
                    <c:v>1115</c:v>
                  </c:pt>
                  <c:pt idx="1116">
                    <c:v>1116</c:v>
                  </c:pt>
                  <c:pt idx="1117">
                    <c:v>1117</c:v>
                  </c:pt>
                  <c:pt idx="1118">
                    <c:v>1118</c:v>
                  </c:pt>
                  <c:pt idx="1119">
                    <c:v>1119</c:v>
                  </c:pt>
                  <c:pt idx="1120">
                    <c:v>1120</c:v>
                  </c:pt>
                  <c:pt idx="1121">
                    <c:v>1121</c:v>
                  </c:pt>
                  <c:pt idx="1122">
                    <c:v>1122</c:v>
                  </c:pt>
                  <c:pt idx="1123">
                    <c:v>1123</c:v>
                  </c:pt>
                  <c:pt idx="1124">
                    <c:v>1124</c:v>
                  </c:pt>
                  <c:pt idx="1125">
                    <c:v>1125</c:v>
                  </c:pt>
                  <c:pt idx="1126">
                    <c:v>1126</c:v>
                  </c:pt>
                  <c:pt idx="1127">
                    <c:v>1127</c:v>
                  </c:pt>
                  <c:pt idx="1128">
                    <c:v>1128</c:v>
                  </c:pt>
                  <c:pt idx="1129">
                    <c:v>1129</c:v>
                  </c:pt>
                  <c:pt idx="1130">
                    <c:v>1130</c:v>
                  </c:pt>
                  <c:pt idx="1131">
                    <c:v>1131</c:v>
                  </c:pt>
                  <c:pt idx="1132">
                    <c:v>1132</c:v>
                  </c:pt>
                  <c:pt idx="1133">
                    <c:v>1133</c:v>
                  </c:pt>
                  <c:pt idx="1134">
                    <c:v>1134</c:v>
                  </c:pt>
                  <c:pt idx="1135">
                    <c:v>1135</c:v>
                  </c:pt>
                  <c:pt idx="1136">
                    <c:v>1136</c:v>
                  </c:pt>
                  <c:pt idx="1137">
                    <c:v>1137</c:v>
                  </c:pt>
                  <c:pt idx="1138">
                    <c:v>1138</c:v>
                  </c:pt>
                  <c:pt idx="1139">
                    <c:v>1139</c:v>
                  </c:pt>
                  <c:pt idx="1140">
                    <c:v>1140</c:v>
                  </c:pt>
                  <c:pt idx="1141">
                    <c:v>1141</c:v>
                  </c:pt>
                  <c:pt idx="1142">
                    <c:v>1142</c:v>
                  </c:pt>
                  <c:pt idx="1143">
                    <c:v>1143</c:v>
                  </c:pt>
                  <c:pt idx="1144">
                    <c:v>1144</c:v>
                  </c:pt>
                  <c:pt idx="1145">
                    <c:v>1145</c:v>
                  </c:pt>
                  <c:pt idx="1146">
                    <c:v>1146</c:v>
                  </c:pt>
                  <c:pt idx="1147">
                    <c:v>1147</c:v>
                  </c:pt>
                  <c:pt idx="1148">
                    <c:v>1148</c:v>
                  </c:pt>
                  <c:pt idx="1149">
                    <c:v>1149</c:v>
                  </c:pt>
                  <c:pt idx="1150">
                    <c:v>1150</c:v>
                  </c:pt>
                  <c:pt idx="1151">
                    <c:v>1151</c:v>
                  </c:pt>
                  <c:pt idx="1152">
                    <c:v>1152</c:v>
                  </c:pt>
                  <c:pt idx="1153">
                    <c:v>1153</c:v>
                  </c:pt>
                  <c:pt idx="1154">
                    <c:v>1154</c:v>
                  </c:pt>
                  <c:pt idx="1155">
                    <c:v>1155</c:v>
                  </c:pt>
                  <c:pt idx="1156">
                    <c:v>1156</c:v>
                  </c:pt>
                  <c:pt idx="1157">
                    <c:v>1157</c:v>
                  </c:pt>
                  <c:pt idx="1158">
                    <c:v>1158</c:v>
                  </c:pt>
                  <c:pt idx="1159">
                    <c:v>1159</c:v>
                  </c:pt>
                  <c:pt idx="1160">
                    <c:v>1160</c:v>
                  </c:pt>
                  <c:pt idx="1161">
                    <c:v>1161</c:v>
                  </c:pt>
                  <c:pt idx="1162">
                    <c:v>1162</c:v>
                  </c:pt>
                  <c:pt idx="1163">
                    <c:v>1163</c:v>
                  </c:pt>
                  <c:pt idx="1164">
                    <c:v>1164</c:v>
                  </c:pt>
                  <c:pt idx="1165">
                    <c:v>1165</c:v>
                  </c:pt>
                  <c:pt idx="1166">
                    <c:v>1166</c:v>
                  </c:pt>
                  <c:pt idx="1167">
                    <c:v>1167</c:v>
                  </c:pt>
                  <c:pt idx="1168">
                    <c:v>1168</c:v>
                  </c:pt>
                  <c:pt idx="1169">
                    <c:v>1169</c:v>
                  </c:pt>
                  <c:pt idx="1170">
                    <c:v>1170</c:v>
                  </c:pt>
                  <c:pt idx="1171">
                    <c:v>1171</c:v>
                  </c:pt>
                  <c:pt idx="1172">
                    <c:v>1172</c:v>
                  </c:pt>
                  <c:pt idx="1173">
                    <c:v>1173</c:v>
                  </c:pt>
                  <c:pt idx="1174">
                    <c:v>1174</c:v>
                  </c:pt>
                  <c:pt idx="1175">
                    <c:v>1175</c:v>
                  </c:pt>
                  <c:pt idx="1176">
                    <c:v>1176</c:v>
                  </c:pt>
                  <c:pt idx="1177">
                    <c:v>1177</c:v>
                  </c:pt>
                  <c:pt idx="1178">
                    <c:v>1178</c:v>
                  </c:pt>
                  <c:pt idx="1179">
                    <c:v>1179</c:v>
                  </c:pt>
                  <c:pt idx="1180">
                    <c:v>1180</c:v>
                  </c:pt>
                  <c:pt idx="1181">
                    <c:v>1181</c:v>
                  </c:pt>
                  <c:pt idx="1182">
                    <c:v>1182</c:v>
                  </c:pt>
                  <c:pt idx="1183">
                    <c:v>1183</c:v>
                  </c:pt>
                  <c:pt idx="1184">
                    <c:v>1184</c:v>
                  </c:pt>
                  <c:pt idx="1185">
                    <c:v>1185</c:v>
                  </c:pt>
                  <c:pt idx="1186">
                    <c:v>1186</c:v>
                  </c:pt>
                  <c:pt idx="1187">
                    <c:v>1187</c:v>
                  </c:pt>
                  <c:pt idx="1188">
                    <c:v>1188</c:v>
                  </c:pt>
                  <c:pt idx="1189">
                    <c:v>1189</c:v>
                  </c:pt>
                  <c:pt idx="1190">
                    <c:v>1190</c:v>
                  </c:pt>
                  <c:pt idx="1191">
                    <c:v>1191</c:v>
                  </c:pt>
                  <c:pt idx="1192">
                    <c:v>1192</c:v>
                  </c:pt>
                  <c:pt idx="1193">
                    <c:v>1193</c:v>
                  </c:pt>
                  <c:pt idx="1194">
                    <c:v>1194</c:v>
                  </c:pt>
                  <c:pt idx="1195">
                    <c:v>1195</c:v>
                  </c:pt>
                  <c:pt idx="1196">
                    <c:v>1196</c:v>
                  </c:pt>
                  <c:pt idx="1197">
                    <c:v>1197</c:v>
                  </c:pt>
                  <c:pt idx="1198">
                    <c:v>1198</c:v>
                  </c:pt>
                  <c:pt idx="1199">
                    <c:v>1199</c:v>
                  </c:pt>
                  <c:pt idx="1200">
                    <c:v>1200</c:v>
                  </c:pt>
                  <c:pt idx="1201">
                    <c:v>1201</c:v>
                  </c:pt>
                  <c:pt idx="1202">
                    <c:v>1202</c:v>
                  </c:pt>
                  <c:pt idx="1203">
                    <c:v>1203</c:v>
                  </c:pt>
                  <c:pt idx="1204">
                    <c:v>1204</c:v>
                  </c:pt>
                  <c:pt idx="1205">
                    <c:v>1205</c:v>
                  </c:pt>
                  <c:pt idx="1206">
                    <c:v>1206</c:v>
                  </c:pt>
                  <c:pt idx="1207">
                    <c:v>1207</c:v>
                  </c:pt>
                  <c:pt idx="1208">
                    <c:v>1208</c:v>
                  </c:pt>
                  <c:pt idx="1209">
                    <c:v>1209</c:v>
                  </c:pt>
                  <c:pt idx="1210">
                    <c:v>1210</c:v>
                  </c:pt>
                  <c:pt idx="1211">
                    <c:v>1211</c:v>
                  </c:pt>
                  <c:pt idx="1212">
                    <c:v>1212</c:v>
                  </c:pt>
                  <c:pt idx="1213">
                    <c:v>1213</c:v>
                  </c:pt>
                  <c:pt idx="1214">
                    <c:v>1214</c:v>
                  </c:pt>
                  <c:pt idx="1215">
                    <c:v>1215</c:v>
                  </c:pt>
                  <c:pt idx="1216">
                    <c:v>1216</c:v>
                  </c:pt>
                  <c:pt idx="1217">
                    <c:v>1217</c:v>
                  </c:pt>
                  <c:pt idx="1218">
                    <c:v>1218</c:v>
                  </c:pt>
                  <c:pt idx="1219">
                    <c:v>1219</c:v>
                  </c:pt>
                  <c:pt idx="1220">
                    <c:v>1220</c:v>
                  </c:pt>
                  <c:pt idx="1221">
                    <c:v>1221</c:v>
                  </c:pt>
                  <c:pt idx="1222">
                    <c:v>1222</c:v>
                  </c:pt>
                  <c:pt idx="1223">
                    <c:v>1223</c:v>
                  </c:pt>
                  <c:pt idx="1224">
                    <c:v>1224</c:v>
                  </c:pt>
                  <c:pt idx="1225">
                    <c:v>1225</c:v>
                  </c:pt>
                  <c:pt idx="1226">
                    <c:v>1226</c:v>
                  </c:pt>
                  <c:pt idx="1227">
                    <c:v>1227</c:v>
                  </c:pt>
                  <c:pt idx="1228">
                    <c:v>1228</c:v>
                  </c:pt>
                  <c:pt idx="1229">
                    <c:v>1229</c:v>
                  </c:pt>
                  <c:pt idx="1230">
                    <c:v>1230</c:v>
                  </c:pt>
                  <c:pt idx="1231">
                    <c:v>1231</c:v>
                  </c:pt>
                  <c:pt idx="1232">
                    <c:v>1232</c:v>
                  </c:pt>
                  <c:pt idx="1233">
                    <c:v>1233</c:v>
                  </c:pt>
                  <c:pt idx="1234">
                    <c:v>1234</c:v>
                  </c:pt>
                  <c:pt idx="1235">
                    <c:v>1235</c:v>
                  </c:pt>
                  <c:pt idx="1236">
                    <c:v>1236</c:v>
                  </c:pt>
                  <c:pt idx="1237">
                    <c:v>1237</c:v>
                  </c:pt>
                  <c:pt idx="1238">
                    <c:v>1238</c:v>
                  </c:pt>
                  <c:pt idx="1239">
                    <c:v>1239</c:v>
                  </c:pt>
                  <c:pt idx="1240">
                    <c:v>1240</c:v>
                  </c:pt>
                  <c:pt idx="1241">
                    <c:v>1241</c:v>
                  </c:pt>
                  <c:pt idx="1242">
                    <c:v>1242</c:v>
                  </c:pt>
                  <c:pt idx="1243">
                    <c:v>1243</c:v>
                  </c:pt>
                  <c:pt idx="1244">
                    <c:v>1244</c:v>
                  </c:pt>
                  <c:pt idx="1245">
                    <c:v>1245</c:v>
                  </c:pt>
                  <c:pt idx="1246">
                    <c:v>1246</c:v>
                  </c:pt>
                  <c:pt idx="1247">
                    <c:v>1247</c:v>
                  </c:pt>
                  <c:pt idx="1248">
                    <c:v>1248</c:v>
                  </c:pt>
                  <c:pt idx="1249">
                    <c:v>1249</c:v>
                  </c:pt>
                  <c:pt idx="1250">
                    <c:v>1250</c:v>
                  </c:pt>
                  <c:pt idx="1251">
                    <c:v>1251</c:v>
                  </c:pt>
                  <c:pt idx="1252">
                    <c:v>1252</c:v>
                  </c:pt>
                  <c:pt idx="1253">
                    <c:v>1253</c:v>
                  </c:pt>
                  <c:pt idx="1254">
                    <c:v>1254</c:v>
                  </c:pt>
                  <c:pt idx="1255">
                    <c:v>1255</c:v>
                  </c:pt>
                  <c:pt idx="1256">
                    <c:v>1256</c:v>
                  </c:pt>
                  <c:pt idx="1257">
                    <c:v>1257</c:v>
                  </c:pt>
                  <c:pt idx="1258">
                    <c:v>1258</c:v>
                  </c:pt>
                  <c:pt idx="1259">
                    <c:v>1259</c:v>
                  </c:pt>
                  <c:pt idx="1260">
                    <c:v>1260</c:v>
                  </c:pt>
                  <c:pt idx="1261">
                    <c:v>1261</c:v>
                  </c:pt>
                  <c:pt idx="1262">
                    <c:v>1262</c:v>
                  </c:pt>
                  <c:pt idx="1263">
                    <c:v>1263</c:v>
                  </c:pt>
                  <c:pt idx="1264">
                    <c:v>1264</c:v>
                  </c:pt>
                  <c:pt idx="1265">
                    <c:v>1265</c:v>
                  </c:pt>
                  <c:pt idx="1266">
                    <c:v>1266</c:v>
                  </c:pt>
                  <c:pt idx="1267">
                    <c:v>1267</c:v>
                  </c:pt>
                  <c:pt idx="1268">
                    <c:v>1268</c:v>
                  </c:pt>
                  <c:pt idx="1269">
                    <c:v>1269</c:v>
                  </c:pt>
                  <c:pt idx="1270">
                    <c:v>1270</c:v>
                  </c:pt>
                  <c:pt idx="1271">
                    <c:v>1271</c:v>
                  </c:pt>
                  <c:pt idx="1272">
                    <c:v>1272</c:v>
                  </c:pt>
                  <c:pt idx="1273">
                    <c:v>1273</c:v>
                  </c:pt>
                  <c:pt idx="1274">
                    <c:v>1274</c:v>
                  </c:pt>
                  <c:pt idx="1275">
                    <c:v>1275</c:v>
                  </c:pt>
                  <c:pt idx="1276">
                    <c:v>1276</c:v>
                  </c:pt>
                  <c:pt idx="1277">
                    <c:v>1277</c:v>
                  </c:pt>
                  <c:pt idx="1278">
                    <c:v>1278</c:v>
                  </c:pt>
                  <c:pt idx="1279">
                    <c:v>1279</c:v>
                  </c:pt>
                  <c:pt idx="1280">
                    <c:v>1280</c:v>
                  </c:pt>
                  <c:pt idx="1281">
                    <c:v>1281</c:v>
                  </c:pt>
                  <c:pt idx="1282">
                    <c:v>1282</c:v>
                  </c:pt>
                  <c:pt idx="1283">
                    <c:v>1283</c:v>
                  </c:pt>
                  <c:pt idx="1284">
                    <c:v>1284</c:v>
                  </c:pt>
                  <c:pt idx="1285">
                    <c:v>1285</c:v>
                  </c:pt>
                  <c:pt idx="1286">
                    <c:v>1286</c:v>
                  </c:pt>
                  <c:pt idx="1287">
                    <c:v>1287</c:v>
                  </c:pt>
                  <c:pt idx="1288">
                    <c:v>1288</c:v>
                  </c:pt>
                  <c:pt idx="1289">
                    <c:v>1289</c:v>
                  </c:pt>
                  <c:pt idx="1290">
                    <c:v>1290</c:v>
                  </c:pt>
                  <c:pt idx="1291">
                    <c:v>1291</c:v>
                  </c:pt>
                  <c:pt idx="1292">
                    <c:v>1292</c:v>
                  </c:pt>
                  <c:pt idx="1293">
                    <c:v>1293</c:v>
                  </c:pt>
                  <c:pt idx="1294">
                    <c:v>1294</c:v>
                  </c:pt>
                  <c:pt idx="1295">
                    <c:v>1295</c:v>
                  </c:pt>
                  <c:pt idx="1296">
                    <c:v>1296</c:v>
                  </c:pt>
                  <c:pt idx="1297">
                    <c:v>1297</c:v>
                  </c:pt>
                  <c:pt idx="1298">
                    <c:v>1298</c:v>
                  </c:pt>
                  <c:pt idx="1299">
                    <c:v>1299</c:v>
                  </c:pt>
                  <c:pt idx="1300">
                    <c:v>1300</c:v>
                  </c:pt>
                  <c:pt idx="1301">
                    <c:v>1301</c:v>
                  </c:pt>
                  <c:pt idx="1302">
                    <c:v>1302</c:v>
                  </c:pt>
                  <c:pt idx="1303">
                    <c:v>1303</c:v>
                  </c:pt>
                  <c:pt idx="1304">
                    <c:v>1304</c:v>
                  </c:pt>
                  <c:pt idx="1305">
                    <c:v>1305</c:v>
                  </c:pt>
                  <c:pt idx="1306">
                    <c:v>1306</c:v>
                  </c:pt>
                  <c:pt idx="1307">
                    <c:v>1307</c:v>
                  </c:pt>
                  <c:pt idx="1308">
                    <c:v>1308</c:v>
                  </c:pt>
                  <c:pt idx="1309">
                    <c:v>1309</c:v>
                  </c:pt>
                  <c:pt idx="1310">
                    <c:v>1310</c:v>
                  </c:pt>
                  <c:pt idx="1311">
                    <c:v>1311</c:v>
                  </c:pt>
                  <c:pt idx="1312">
                    <c:v>1312</c:v>
                  </c:pt>
                  <c:pt idx="1313">
                    <c:v>1313</c:v>
                  </c:pt>
                  <c:pt idx="1314">
                    <c:v>1314</c:v>
                  </c:pt>
                  <c:pt idx="1315">
                    <c:v>1315</c:v>
                  </c:pt>
                  <c:pt idx="1316">
                    <c:v>1316</c:v>
                  </c:pt>
                  <c:pt idx="1317">
                    <c:v>1317</c:v>
                  </c:pt>
                  <c:pt idx="1318">
                    <c:v>1318</c:v>
                  </c:pt>
                  <c:pt idx="1319">
                    <c:v>1319</c:v>
                  </c:pt>
                  <c:pt idx="1320">
                    <c:v>1320</c:v>
                  </c:pt>
                  <c:pt idx="1321">
                    <c:v>1321</c:v>
                  </c:pt>
                  <c:pt idx="1322">
                    <c:v>1322</c:v>
                  </c:pt>
                  <c:pt idx="1323">
                    <c:v>1323</c:v>
                  </c:pt>
                  <c:pt idx="1324">
                    <c:v>1324</c:v>
                  </c:pt>
                  <c:pt idx="1325">
                    <c:v>1325</c:v>
                  </c:pt>
                  <c:pt idx="1326">
                    <c:v>1326</c:v>
                  </c:pt>
                  <c:pt idx="1327">
                    <c:v>1327</c:v>
                  </c:pt>
                  <c:pt idx="1328">
                    <c:v>1328</c:v>
                  </c:pt>
                  <c:pt idx="1329">
                    <c:v>1329</c:v>
                  </c:pt>
                  <c:pt idx="1330">
                    <c:v>1330</c:v>
                  </c:pt>
                  <c:pt idx="1331">
                    <c:v>1331</c:v>
                  </c:pt>
                  <c:pt idx="1332">
                    <c:v>1332</c:v>
                  </c:pt>
                  <c:pt idx="1333">
                    <c:v>1333</c:v>
                  </c:pt>
                  <c:pt idx="1334">
                    <c:v>1334</c:v>
                  </c:pt>
                  <c:pt idx="1335">
                    <c:v>1335</c:v>
                  </c:pt>
                  <c:pt idx="1336">
                    <c:v>1336</c:v>
                  </c:pt>
                  <c:pt idx="1337">
                    <c:v>1337</c:v>
                  </c:pt>
                  <c:pt idx="1338">
                    <c:v>1338</c:v>
                  </c:pt>
                  <c:pt idx="1339">
                    <c:v>1339</c:v>
                  </c:pt>
                  <c:pt idx="1340">
                    <c:v>1340</c:v>
                  </c:pt>
                  <c:pt idx="1341">
                    <c:v>1341</c:v>
                  </c:pt>
                  <c:pt idx="1342">
                    <c:v>1342</c:v>
                  </c:pt>
                  <c:pt idx="1343">
                    <c:v>1343</c:v>
                  </c:pt>
                  <c:pt idx="1344">
                    <c:v>1344</c:v>
                  </c:pt>
                  <c:pt idx="1345">
                    <c:v>1345</c:v>
                  </c:pt>
                  <c:pt idx="1346">
                    <c:v>1346</c:v>
                  </c:pt>
                  <c:pt idx="1347">
                    <c:v>1347</c:v>
                  </c:pt>
                  <c:pt idx="1348">
                    <c:v>1348</c:v>
                  </c:pt>
                  <c:pt idx="1349">
                    <c:v>1349</c:v>
                  </c:pt>
                  <c:pt idx="1350">
                    <c:v>1350</c:v>
                  </c:pt>
                  <c:pt idx="1351">
                    <c:v>1351</c:v>
                  </c:pt>
                  <c:pt idx="1352">
                    <c:v>1352</c:v>
                  </c:pt>
                  <c:pt idx="1353">
                    <c:v>1353</c:v>
                  </c:pt>
                  <c:pt idx="1354">
                    <c:v>1354</c:v>
                  </c:pt>
                  <c:pt idx="1355">
                    <c:v>1355</c:v>
                  </c:pt>
                  <c:pt idx="1356">
                    <c:v>1356</c:v>
                  </c:pt>
                  <c:pt idx="1357">
                    <c:v>1357</c:v>
                  </c:pt>
                  <c:pt idx="1358">
                    <c:v>1358</c:v>
                  </c:pt>
                  <c:pt idx="1359">
                    <c:v>1359</c:v>
                  </c:pt>
                  <c:pt idx="1360">
                    <c:v>1360</c:v>
                  </c:pt>
                  <c:pt idx="1361">
                    <c:v>1361</c:v>
                  </c:pt>
                  <c:pt idx="1362">
                    <c:v>1362</c:v>
                  </c:pt>
                  <c:pt idx="1363">
                    <c:v>1363</c:v>
                  </c:pt>
                  <c:pt idx="1364">
                    <c:v>1364</c:v>
                  </c:pt>
                  <c:pt idx="1365">
                    <c:v>1365</c:v>
                  </c:pt>
                  <c:pt idx="1366">
                    <c:v>1366</c:v>
                  </c:pt>
                  <c:pt idx="1367">
                    <c:v>1367</c:v>
                  </c:pt>
                  <c:pt idx="1368">
                    <c:v>1368</c:v>
                  </c:pt>
                  <c:pt idx="1369">
                    <c:v>1369</c:v>
                  </c:pt>
                  <c:pt idx="1370">
                    <c:v>1370</c:v>
                  </c:pt>
                  <c:pt idx="1371">
                    <c:v>1371</c:v>
                  </c:pt>
                  <c:pt idx="1372">
                    <c:v>1372</c:v>
                  </c:pt>
                  <c:pt idx="1373">
                    <c:v>1373</c:v>
                  </c:pt>
                  <c:pt idx="1374">
                    <c:v>1374</c:v>
                  </c:pt>
                  <c:pt idx="1375">
                    <c:v>1375</c:v>
                  </c:pt>
                  <c:pt idx="1376">
                    <c:v>1376</c:v>
                  </c:pt>
                  <c:pt idx="1377">
                    <c:v>1377</c:v>
                  </c:pt>
                  <c:pt idx="1378">
                    <c:v>1378</c:v>
                  </c:pt>
                  <c:pt idx="1379">
                    <c:v>1379</c:v>
                  </c:pt>
                  <c:pt idx="1380">
                    <c:v>1380</c:v>
                  </c:pt>
                  <c:pt idx="1381">
                    <c:v>1381</c:v>
                  </c:pt>
                  <c:pt idx="1382">
                    <c:v>1382</c:v>
                  </c:pt>
                  <c:pt idx="1383">
                    <c:v>1383</c:v>
                  </c:pt>
                  <c:pt idx="1384">
                    <c:v>1384</c:v>
                  </c:pt>
                  <c:pt idx="1385">
                    <c:v>1385</c:v>
                  </c:pt>
                  <c:pt idx="1386">
                    <c:v>1386</c:v>
                  </c:pt>
                  <c:pt idx="1387">
                    <c:v>1387</c:v>
                  </c:pt>
                  <c:pt idx="1388">
                    <c:v>1388</c:v>
                  </c:pt>
                  <c:pt idx="1389">
                    <c:v>1389</c:v>
                  </c:pt>
                  <c:pt idx="1390">
                    <c:v>1390</c:v>
                  </c:pt>
                  <c:pt idx="1391">
                    <c:v>1391</c:v>
                  </c:pt>
                  <c:pt idx="1392">
                    <c:v>1392</c:v>
                  </c:pt>
                  <c:pt idx="1393">
                    <c:v>1393</c:v>
                  </c:pt>
                  <c:pt idx="1394">
                    <c:v>1394</c:v>
                  </c:pt>
                  <c:pt idx="1395">
                    <c:v>1395</c:v>
                  </c:pt>
                  <c:pt idx="1396">
                    <c:v>1396</c:v>
                  </c:pt>
                  <c:pt idx="1397">
                    <c:v>1397</c:v>
                  </c:pt>
                  <c:pt idx="1398">
                    <c:v>1398</c:v>
                  </c:pt>
                  <c:pt idx="1399">
                    <c:v>1399</c:v>
                  </c:pt>
                  <c:pt idx="1400">
                    <c:v>1400</c:v>
                  </c:pt>
                  <c:pt idx="1401">
                    <c:v>1401</c:v>
                  </c:pt>
                  <c:pt idx="1402">
                    <c:v>1402</c:v>
                  </c:pt>
                  <c:pt idx="1403">
                    <c:v>1403</c:v>
                  </c:pt>
                  <c:pt idx="1404">
                    <c:v>1404</c:v>
                  </c:pt>
                  <c:pt idx="1405">
                    <c:v>1405</c:v>
                  </c:pt>
                  <c:pt idx="1406">
                    <c:v>1406</c:v>
                  </c:pt>
                  <c:pt idx="1407">
                    <c:v>1407</c:v>
                  </c:pt>
                  <c:pt idx="1408">
                    <c:v>1408</c:v>
                  </c:pt>
                  <c:pt idx="1409">
                    <c:v>1409</c:v>
                  </c:pt>
                  <c:pt idx="1410">
                    <c:v>1410</c:v>
                  </c:pt>
                  <c:pt idx="1411">
                    <c:v>1411</c:v>
                  </c:pt>
                  <c:pt idx="1412">
                    <c:v>1412</c:v>
                  </c:pt>
                  <c:pt idx="1413">
                    <c:v>1413</c:v>
                  </c:pt>
                  <c:pt idx="1414">
                    <c:v>1414</c:v>
                  </c:pt>
                  <c:pt idx="1415">
                    <c:v>1415</c:v>
                  </c:pt>
                  <c:pt idx="1416">
                    <c:v>1416</c:v>
                  </c:pt>
                  <c:pt idx="1417">
                    <c:v>1417</c:v>
                  </c:pt>
                  <c:pt idx="1418">
                    <c:v>1418</c:v>
                  </c:pt>
                  <c:pt idx="1419">
                    <c:v>1419</c:v>
                  </c:pt>
                  <c:pt idx="1420">
                    <c:v>1420</c:v>
                  </c:pt>
                  <c:pt idx="1421">
                    <c:v>1421</c:v>
                  </c:pt>
                  <c:pt idx="1422">
                    <c:v>1422</c:v>
                  </c:pt>
                  <c:pt idx="1423">
                    <c:v>1423</c:v>
                  </c:pt>
                  <c:pt idx="1424">
                    <c:v>1424</c:v>
                  </c:pt>
                  <c:pt idx="1425">
                    <c:v>1425</c:v>
                  </c:pt>
                  <c:pt idx="1426">
                    <c:v>1426</c:v>
                  </c:pt>
                  <c:pt idx="1427">
                    <c:v>1427</c:v>
                  </c:pt>
                  <c:pt idx="1428">
                    <c:v>1428</c:v>
                  </c:pt>
                  <c:pt idx="1429">
                    <c:v>1429</c:v>
                  </c:pt>
                  <c:pt idx="1430">
                    <c:v>1430</c:v>
                  </c:pt>
                  <c:pt idx="1431">
                    <c:v>1431</c:v>
                  </c:pt>
                  <c:pt idx="1432">
                    <c:v>1432</c:v>
                  </c:pt>
                  <c:pt idx="1433">
                    <c:v>1433</c:v>
                  </c:pt>
                  <c:pt idx="1434">
                    <c:v>1434</c:v>
                  </c:pt>
                  <c:pt idx="1435">
                    <c:v>1435</c:v>
                  </c:pt>
                  <c:pt idx="1436">
                    <c:v>1436</c:v>
                  </c:pt>
                  <c:pt idx="1437">
                    <c:v>1437</c:v>
                  </c:pt>
                  <c:pt idx="1438">
                    <c:v>1438</c:v>
                  </c:pt>
                  <c:pt idx="1439">
                    <c:v>1439</c:v>
                  </c:pt>
                  <c:pt idx="1440">
                    <c:v>1440</c:v>
                  </c:pt>
                  <c:pt idx="1441">
                    <c:v>1441</c:v>
                  </c:pt>
                  <c:pt idx="1442">
                    <c:v>1442</c:v>
                  </c:pt>
                  <c:pt idx="1443">
                    <c:v>1443</c:v>
                  </c:pt>
                  <c:pt idx="1444">
                    <c:v>1444</c:v>
                  </c:pt>
                  <c:pt idx="1445">
                    <c:v>1445</c:v>
                  </c:pt>
                  <c:pt idx="1446">
                    <c:v>1446</c:v>
                  </c:pt>
                  <c:pt idx="1447">
                    <c:v>1447</c:v>
                  </c:pt>
                  <c:pt idx="1448">
                    <c:v>1448</c:v>
                  </c:pt>
                  <c:pt idx="1449">
                    <c:v>1449</c:v>
                  </c:pt>
                  <c:pt idx="1450">
                    <c:v>1450</c:v>
                  </c:pt>
                  <c:pt idx="1451">
                    <c:v>1451</c:v>
                  </c:pt>
                  <c:pt idx="1452">
                    <c:v>1452</c:v>
                  </c:pt>
                  <c:pt idx="1453">
                    <c:v>1453</c:v>
                  </c:pt>
                  <c:pt idx="1454">
                    <c:v>1454</c:v>
                  </c:pt>
                  <c:pt idx="1455">
                    <c:v>1455</c:v>
                  </c:pt>
                  <c:pt idx="1456">
                    <c:v>1456</c:v>
                  </c:pt>
                  <c:pt idx="1457">
                    <c:v>1457</c:v>
                  </c:pt>
                  <c:pt idx="1458">
                    <c:v>1458</c:v>
                  </c:pt>
                  <c:pt idx="1459">
                    <c:v>1459</c:v>
                  </c:pt>
                  <c:pt idx="1460">
                    <c:v>1460</c:v>
                  </c:pt>
                  <c:pt idx="1461">
                    <c:v>1461</c:v>
                  </c:pt>
                  <c:pt idx="1462">
                    <c:v>1462</c:v>
                  </c:pt>
                  <c:pt idx="1463">
                    <c:v>1463</c:v>
                  </c:pt>
                  <c:pt idx="1464">
                    <c:v>1464</c:v>
                  </c:pt>
                  <c:pt idx="1465">
                    <c:v>1465</c:v>
                  </c:pt>
                  <c:pt idx="1466">
                    <c:v>1466</c:v>
                  </c:pt>
                  <c:pt idx="1467">
                    <c:v>1467</c:v>
                  </c:pt>
                  <c:pt idx="1468">
                    <c:v>1468</c:v>
                  </c:pt>
                  <c:pt idx="1469">
                    <c:v>1469</c:v>
                  </c:pt>
                  <c:pt idx="1470">
                    <c:v>1470</c:v>
                  </c:pt>
                  <c:pt idx="1471">
                    <c:v>1471</c:v>
                  </c:pt>
                  <c:pt idx="1472">
                    <c:v>1472</c:v>
                  </c:pt>
                  <c:pt idx="1473">
                    <c:v>1473</c:v>
                  </c:pt>
                  <c:pt idx="1474">
                    <c:v>1474</c:v>
                  </c:pt>
                  <c:pt idx="1475">
                    <c:v>1475</c:v>
                  </c:pt>
                  <c:pt idx="1476">
                    <c:v>1476</c:v>
                  </c:pt>
                  <c:pt idx="1477">
                    <c:v>1477</c:v>
                  </c:pt>
                  <c:pt idx="1478">
                    <c:v>1478</c:v>
                  </c:pt>
                  <c:pt idx="1479">
                    <c:v>1479</c:v>
                  </c:pt>
                  <c:pt idx="1480">
                    <c:v>1480</c:v>
                  </c:pt>
                  <c:pt idx="1481">
                    <c:v>1481</c:v>
                  </c:pt>
                  <c:pt idx="1482">
                    <c:v>1482</c:v>
                  </c:pt>
                  <c:pt idx="1483">
                    <c:v>1483</c:v>
                  </c:pt>
                  <c:pt idx="1484">
                    <c:v>1484</c:v>
                  </c:pt>
                  <c:pt idx="1485">
                    <c:v>1485</c:v>
                  </c:pt>
                  <c:pt idx="1486">
                    <c:v>1486</c:v>
                  </c:pt>
                  <c:pt idx="1487">
                    <c:v>1487</c:v>
                  </c:pt>
                  <c:pt idx="1488">
                    <c:v>1488</c:v>
                  </c:pt>
                  <c:pt idx="1489">
                    <c:v>1489</c:v>
                  </c:pt>
                  <c:pt idx="1490">
                    <c:v>1490</c:v>
                  </c:pt>
                  <c:pt idx="1491">
                    <c:v>1491</c:v>
                  </c:pt>
                  <c:pt idx="1492">
                    <c:v>1492</c:v>
                  </c:pt>
                  <c:pt idx="1493">
                    <c:v>1493</c:v>
                  </c:pt>
                  <c:pt idx="1494">
                    <c:v>1494</c:v>
                  </c:pt>
                  <c:pt idx="1495">
                    <c:v>1495</c:v>
                  </c:pt>
                  <c:pt idx="1496">
                    <c:v>1496</c:v>
                  </c:pt>
                  <c:pt idx="1497">
                    <c:v>1497</c:v>
                  </c:pt>
                  <c:pt idx="1498">
                    <c:v>1498</c:v>
                  </c:pt>
                  <c:pt idx="1499">
                    <c:v>1499</c:v>
                  </c:pt>
                  <c:pt idx="1500">
                    <c:v>1500</c:v>
                  </c:pt>
                  <c:pt idx="1501">
                    <c:v>1501</c:v>
                  </c:pt>
                  <c:pt idx="1502">
                    <c:v>1502</c:v>
                  </c:pt>
                  <c:pt idx="1503">
                    <c:v>1503</c:v>
                  </c:pt>
                  <c:pt idx="1504">
                    <c:v>1504</c:v>
                  </c:pt>
                  <c:pt idx="1505">
                    <c:v>1505</c:v>
                  </c:pt>
                  <c:pt idx="1506">
                    <c:v>1506</c:v>
                  </c:pt>
                  <c:pt idx="1507">
                    <c:v>1507</c:v>
                  </c:pt>
                  <c:pt idx="1508">
                    <c:v>1508</c:v>
                  </c:pt>
                  <c:pt idx="1509">
                    <c:v>1509</c:v>
                  </c:pt>
                  <c:pt idx="1510">
                    <c:v>1510</c:v>
                  </c:pt>
                  <c:pt idx="1511">
                    <c:v>1511</c:v>
                  </c:pt>
                  <c:pt idx="1512">
                    <c:v>1512</c:v>
                  </c:pt>
                  <c:pt idx="1513">
                    <c:v>1513</c:v>
                  </c:pt>
                  <c:pt idx="1514">
                    <c:v>1514</c:v>
                  </c:pt>
                  <c:pt idx="1515">
                    <c:v>1515</c:v>
                  </c:pt>
                  <c:pt idx="1516">
                    <c:v>1516</c:v>
                  </c:pt>
                  <c:pt idx="1517">
                    <c:v>1517</c:v>
                  </c:pt>
                  <c:pt idx="1518">
                    <c:v>1518</c:v>
                  </c:pt>
                  <c:pt idx="1519">
                    <c:v>1519</c:v>
                  </c:pt>
                  <c:pt idx="1520">
                    <c:v>1520</c:v>
                  </c:pt>
                  <c:pt idx="1521">
                    <c:v>1521</c:v>
                  </c:pt>
                  <c:pt idx="1522">
                    <c:v>1522</c:v>
                  </c:pt>
                  <c:pt idx="1523">
                    <c:v>1523</c:v>
                  </c:pt>
                  <c:pt idx="1524">
                    <c:v>1524</c:v>
                  </c:pt>
                  <c:pt idx="1525">
                    <c:v>1525</c:v>
                  </c:pt>
                  <c:pt idx="1526">
                    <c:v>1526</c:v>
                  </c:pt>
                  <c:pt idx="1527">
                    <c:v>1527</c:v>
                  </c:pt>
                  <c:pt idx="1528">
                    <c:v>1528</c:v>
                  </c:pt>
                  <c:pt idx="1529">
                    <c:v>1529</c:v>
                  </c:pt>
                  <c:pt idx="1530">
                    <c:v>1530</c:v>
                  </c:pt>
                  <c:pt idx="1531">
                    <c:v>1531</c:v>
                  </c:pt>
                  <c:pt idx="1532">
                    <c:v>1532</c:v>
                  </c:pt>
                  <c:pt idx="1533">
                    <c:v>1533</c:v>
                  </c:pt>
                  <c:pt idx="1534">
                    <c:v>1534</c:v>
                  </c:pt>
                  <c:pt idx="1535">
                    <c:v>1535</c:v>
                  </c:pt>
                  <c:pt idx="1536">
                    <c:v>1536</c:v>
                  </c:pt>
                  <c:pt idx="1537">
                    <c:v>1537</c:v>
                  </c:pt>
                  <c:pt idx="1538">
                    <c:v>1538</c:v>
                  </c:pt>
                  <c:pt idx="1539">
                    <c:v>1539</c:v>
                  </c:pt>
                  <c:pt idx="1540">
                    <c:v>1540</c:v>
                  </c:pt>
                  <c:pt idx="1541">
                    <c:v>1541</c:v>
                  </c:pt>
                  <c:pt idx="1542">
                    <c:v>1542</c:v>
                  </c:pt>
                  <c:pt idx="1543">
                    <c:v>1543</c:v>
                  </c:pt>
                  <c:pt idx="1544">
                    <c:v>1544</c:v>
                  </c:pt>
                  <c:pt idx="1545">
                    <c:v>1545</c:v>
                  </c:pt>
                  <c:pt idx="1546">
                    <c:v>1546</c:v>
                  </c:pt>
                  <c:pt idx="1547">
                    <c:v>1547</c:v>
                  </c:pt>
                  <c:pt idx="1548">
                    <c:v>1548</c:v>
                  </c:pt>
                  <c:pt idx="1549">
                    <c:v>1549</c:v>
                  </c:pt>
                  <c:pt idx="1550">
                    <c:v>1550</c:v>
                  </c:pt>
                  <c:pt idx="1551">
                    <c:v>1551</c:v>
                  </c:pt>
                  <c:pt idx="1552">
                    <c:v>1552</c:v>
                  </c:pt>
                  <c:pt idx="1553">
                    <c:v>1553</c:v>
                  </c:pt>
                  <c:pt idx="1554">
                    <c:v>1554</c:v>
                  </c:pt>
                  <c:pt idx="1555">
                    <c:v>1555</c:v>
                  </c:pt>
                  <c:pt idx="1556">
                    <c:v>1556</c:v>
                  </c:pt>
                  <c:pt idx="1557">
                    <c:v>1557</c:v>
                  </c:pt>
                  <c:pt idx="1558">
                    <c:v>1558</c:v>
                  </c:pt>
                  <c:pt idx="1559">
                    <c:v>1559</c:v>
                  </c:pt>
                  <c:pt idx="1560">
                    <c:v>1560</c:v>
                  </c:pt>
                  <c:pt idx="1561">
                    <c:v>1561</c:v>
                  </c:pt>
                  <c:pt idx="1562">
                    <c:v>1562</c:v>
                  </c:pt>
                  <c:pt idx="1563">
                    <c:v>1563</c:v>
                  </c:pt>
                  <c:pt idx="1564">
                    <c:v>1564</c:v>
                  </c:pt>
                  <c:pt idx="1565">
                    <c:v>1565</c:v>
                  </c:pt>
                  <c:pt idx="1566">
                    <c:v>1566</c:v>
                  </c:pt>
                  <c:pt idx="1567">
                    <c:v>1567</c:v>
                  </c:pt>
                  <c:pt idx="1568">
                    <c:v>1568</c:v>
                  </c:pt>
                  <c:pt idx="1569">
                    <c:v>1569</c:v>
                  </c:pt>
                  <c:pt idx="1570">
                    <c:v>1570</c:v>
                  </c:pt>
                  <c:pt idx="1571">
                    <c:v>1571</c:v>
                  </c:pt>
                  <c:pt idx="1572">
                    <c:v>1572</c:v>
                  </c:pt>
                  <c:pt idx="1573">
                    <c:v>1573</c:v>
                  </c:pt>
                  <c:pt idx="1574">
                    <c:v>1574</c:v>
                  </c:pt>
                  <c:pt idx="1575">
                    <c:v>1575</c:v>
                  </c:pt>
                  <c:pt idx="1576">
                    <c:v>1576</c:v>
                  </c:pt>
                  <c:pt idx="1577">
                    <c:v>1577</c:v>
                  </c:pt>
                  <c:pt idx="1578">
                    <c:v>1578</c:v>
                  </c:pt>
                  <c:pt idx="1579">
                    <c:v>1579</c:v>
                  </c:pt>
                  <c:pt idx="1580">
                    <c:v>1580</c:v>
                  </c:pt>
                  <c:pt idx="1581">
                    <c:v>1581</c:v>
                  </c:pt>
                  <c:pt idx="1582">
                    <c:v>1582</c:v>
                  </c:pt>
                  <c:pt idx="1583">
                    <c:v>1583</c:v>
                  </c:pt>
                  <c:pt idx="1584">
                    <c:v>1584</c:v>
                  </c:pt>
                  <c:pt idx="1585">
                    <c:v>1585</c:v>
                  </c:pt>
                  <c:pt idx="1586">
                    <c:v>1586</c:v>
                  </c:pt>
                  <c:pt idx="1587">
                    <c:v>1587</c:v>
                  </c:pt>
                  <c:pt idx="1588">
                    <c:v>1588</c:v>
                  </c:pt>
                  <c:pt idx="1589">
                    <c:v>1589</c:v>
                  </c:pt>
                  <c:pt idx="1590">
                    <c:v>1590</c:v>
                  </c:pt>
                  <c:pt idx="1591">
                    <c:v>1591</c:v>
                  </c:pt>
                  <c:pt idx="1592">
                    <c:v>1592</c:v>
                  </c:pt>
                  <c:pt idx="1593">
                    <c:v>1593</c:v>
                  </c:pt>
                  <c:pt idx="1594">
                    <c:v>1594</c:v>
                  </c:pt>
                  <c:pt idx="1595">
                    <c:v>1595</c:v>
                  </c:pt>
                  <c:pt idx="1596">
                    <c:v>1596</c:v>
                  </c:pt>
                  <c:pt idx="1597">
                    <c:v>1597</c:v>
                  </c:pt>
                  <c:pt idx="1598">
                    <c:v>1598</c:v>
                  </c:pt>
                  <c:pt idx="1599">
                    <c:v>1599</c:v>
                  </c:pt>
                  <c:pt idx="1600">
                    <c:v>1600</c:v>
                  </c:pt>
                  <c:pt idx="1601">
                    <c:v>1601</c:v>
                  </c:pt>
                  <c:pt idx="1602">
                    <c:v>1602</c:v>
                  </c:pt>
                  <c:pt idx="1603">
                    <c:v>1603</c:v>
                  </c:pt>
                  <c:pt idx="1604">
                    <c:v>1604</c:v>
                  </c:pt>
                  <c:pt idx="1605">
                    <c:v>1605</c:v>
                  </c:pt>
                  <c:pt idx="1606">
                    <c:v>1606</c:v>
                  </c:pt>
                  <c:pt idx="1607">
                    <c:v>1607</c:v>
                  </c:pt>
                  <c:pt idx="1608">
                    <c:v>1608</c:v>
                  </c:pt>
                  <c:pt idx="1609">
                    <c:v>1609</c:v>
                  </c:pt>
                  <c:pt idx="1610">
                    <c:v>1610</c:v>
                  </c:pt>
                  <c:pt idx="1611">
                    <c:v>1611</c:v>
                  </c:pt>
                  <c:pt idx="1612">
                    <c:v>1612</c:v>
                  </c:pt>
                  <c:pt idx="1613">
                    <c:v>1613</c:v>
                  </c:pt>
                  <c:pt idx="1614">
                    <c:v>1614</c:v>
                  </c:pt>
                  <c:pt idx="1615">
                    <c:v>1615</c:v>
                  </c:pt>
                  <c:pt idx="1616">
                    <c:v>1616</c:v>
                  </c:pt>
                  <c:pt idx="1617">
                    <c:v>1617</c:v>
                  </c:pt>
                  <c:pt idx="1618">
                    <c:v>1618</c:v>
                  </c:pt>
                  <c:pt idx="1619">
                    <c:v>1619</c:v>
                  </c:pt>
                  <c:pt idx="1620">
                    <c:v>1620</c:v>
                  </c:pt>
                  <c:pt idx="1621">
                    <c:v>1621</c:v>
                  </c:pt>
                  <c:pt idx="1622">
                    <c:v>1622</c:v>
                  </c:pt>
                  <c:pt idx="1623">
                    <c:v>1623</c:v>
                  </c:pt>
                  <c:pt idx="1624">
                    <c:v>1624</c:v>
                  </c:pt>
                  <c:pt idx="1625">
                    <c:v>1625</c:v>
                  </c:pt>
                  <c:pt idx="1626">
                    <c:v>1626</c:v>
                  </c:pt>
                  <c:pt idx="1627">
                    <c:v>1627</c:v>
                  </c:pt>
                  <c:pt idx="1628">
                    <c:v>1628</c:v>
                  </c:pt>
                  <c:pt idx="1629">
                    <c:v>1629</c:v>
                  </c:pt>
                  <c:pt idx="1630">
                    <c:v>1630</c:v>
                  </c:pt>
                  <c:pt idx="1631">
                    <c:v>1631</c:v>
                  </c:pt>
                  <c:pt idx="1632">
                    <c:v>1632</c:v>
                  </c:pt>
                  <c:pt idx="1633">
                    <c:v>1633</c:v>
                  </c:pt>
                  <c:pt idx="1634">
                    <c:v>1634</c:v>
                  </c:pt>
                  <c:pt idx="1635">
                    <c:v>1635</c:v>
                  </c:pt>
                  <c:pt idx="1636">
                    <c:v>1636</c:v>
                  </c:pt>
                  <c:pt idx="1637">
                    <c:v>1637</c:v>
                  </c:pt>
                  <c:pt idx="1638">
                    <c:v>1638</c:v>
                  </c:pt>
                  <c:pt idx="1639">
                    <c:v>1639</c:v>
                  </c:pt>
                  <c:pt idx="1640">
                    <c:v>1640</c:v>
                  </c:pt>
                  <c:pt idx="1641">
                    <c:v>1641</c:v>
                  </c:pt>
                  <c:pt idx="1642">
                    <c:v>1642</c:v>
                  </c:pt>
                  <c:pt idx="1643">
                    <c:v>1643</c:v>
                  </c:pt>
                  <c:pt idx="1644">
                    <c:v>1644</c:v>
                  </c:pt>
                  <c:pt idx="1645">
                    <c:v>1645</c:v>
                  </c:pt>
                  <c:pt idx="1646">
                    <c:v>1646</c:v>
                  </c:pt>
                  <c:pt idx="1647">
                    <c:v>1647</c:v>
                  </c:pt>
                  <c:pt idx="1648">
                    <c:v>1648</c:v>
                  </c:pt>
                  <c:pt idx="1649">
                    <c:v>1649</c:v>
                  </c:pt>
                  <c:pt idx="1650">
                    <c:v>1650</c:v>
                  </c:pt>
                  <c:pt idx="1651">
                    <c:v>1651</c:v>
                  </c:pt>
                  <c:pt idx="1652">
                    <c:v>1652</c:v>
                  </c:pt>
                  <c:pt idx="1653">
                    <c:v>1653</c:v>
                  </c:pt>
                  <c:pt idx="1654">
                    <c:v>1654</c:v>
                  </c:pt>
                  <c:pt idx="1655">
                    <c:v>1655</c:v>
                  </c:pt>
                  <c:pt idx="1656">
                    <c:v>1656</c:v>
                  </c:pt>
                  <c:pt idx="1657">
                    <c:v>1657</c:v>
                  </c:pt>
                  <c:pt idx="1658">
                    <c:v>1658</c:v>
                  </c:pt>
                  <c:pt idx="1659">
                    <c:v>1659</c:v>
                  </c:pt>
                  <c:pt idx="1660">
                    <c:v>1660</c:v>
                  </c:pt>
                  <c:pt idx="1661">
                    <c:v>1661</c:v>
                  </c:pt>
                  <c:pt idx="1662">
                    <c:v>1662</c:v>
                  </c:pt>
                  <c:pt idx="1663">
                    <c:v>1663</c:v>
                  </c:pt>
                  <c:pt idx="1664">
                    <c:v>1664</c:v>
                  </c:pt>
                  <c:pt idx="1665">
                    <c:v>1665</c:v>
                  </c:pt>
                  <c:pt idx="1666">
                    <c:v>1666</c:v>
                  </c:pt>
                  <c:pt idx="1667">
                    <c:v>1667</c:v>
                  </c:pt>
                  <c:pt idx="1668">
                    <c:v>1668</c:v>
                  </c:pt>
                  <c:pt idx="1669">
                    <c:v>1669</c:v>
                  </c:pt>
                  <c:pt idx="1670">
                    <c:v>1670</c:v>
                  </c:pt>
                  <c:pt idx="1671">
                    <c:v>1671</c:v>
                  </c:pt>
                  <c:pt idx="1672">
                    <c:v>1672</c:v>
                  </c:pt>
                  <c:pt idx="1673">
                    <c:v>1673</c:v>
                  </c:pt>
                  <c:pt idx="1674">
                    <c:v>1674</c:v>
                  </c:pt>
                  <c:pt idx="1675">
                    <c:v>1675</c:v>
                  </c:pt>
                  <c:pt idx="1676">
                    <c:v>1676</c:v>
                  </c:pt>
                  <c:pt idx="1677">
                    <c:v>1677</c:v>
                  </c:pt>
                  <c:pt idx="1678">
                    <c:v>1678</c:v>
                  </c:pt>
                  <c:pt idx="1679">
                    <c:v>1679</c:v>
                  </c:pt>
                  <c:pt idx="1680">
                    <c:v>1680</c:v>
                  </c:pt>
                  <c:pt idx="1681">
                    <c:v>1681</c:v>
                  </c:pt>
                  <c:pt idx="1682">
                    <c:v>1682</c:v>
                  </c:pt>
                  <c:pt idx="1683">
                    <c:v>1683</c:v>
                  </c:pt>
                  <c:pt idx="1684">
                    <c:v>1684</c:v>
                  </c:pt>
                  <c:pt idx="1685">
                    <c:v>1685</c:v>
                  </c:pt>
                  <c:pt idx="1686">
                    <c:v>1686</c:v>
                  </c:pt>
                  <c:pt idx="1687">
                    <c:v>1687</c:v>
                  </c:pt>
                  <c:pt idx="1688">
                    <c:v>1688</c:v>
                  </c:pt>
                  <c:pt idx="1689">
                    <c:v>1689</c:v>
                  </c:pt>
                  <c:pt idx="1690">
                    <c:v>1690</c:v>
                  </c:pt>
                  <c:pt idx="1691">
                    <c:v>1691</c:v>
                  </c:pt>
                  <c:pt idx="1692">
                    <c:v>1692</c:v>
                  </c:pt>
                  <c:pt idx="1693">
                    <c:v>1693</c:v>
                  </c:pt>
                  <c:pt idx="1694">
                    <c:v>1694</c:v>
                  </c:pt>
                  <c:pt idx="1695">
                    <c:v>1695</c:v>
                  </c:pt>
                  <c:pt idx="1696">
                    <c:v>1696</c:v>
                  </c:pt>
                  <c:pt idx="1697">
                    <c:v>1697</c:v>
                  </c:pt>
                  <c:pt idx="1698">
                    <c:v>1698</c:v>
                  </c:pt>
                  <c:pt idx="1699">
                    <c:v>1699</c:v>
                  </c:pt>
                  <c:pt idx="1700">
                    <c:v>1700</c:v>
                  </c:pt>
                  <c:pt idx="1701">
                    <c:v>1701</c:v>
                  </c:pt>
                  <c:pt idx="1702">
                    <c:v>1702</c:v>
                  </c:pt>
                  <c:pt idx="1703">
                    <c:v>1703</c:v>
                  </c:pt>
                  <c:pt idx="1704">
                    <c:v>1704</c:v>
                  </c:pt>
                  <c:pt idx="1705">
                    <c:v>1705</c:v>
                  </c:pt>
                  <c:pt idx="1706">
                    <c:v>1706</c:v>
                  </c:pt>
                  <c:pt idx="1707">
                    <c:v>1707</c:v>
                  </c:pt>
                  <c:pt idx="1708">
                    <c:v>1708</c:v>
                  </c:pt>
                  <c:pt idx="1709">
                    <c:v>1709</c:v>
                  </c:pt>
                  <c:pt idx="1710">
                    <c:v>1710</c:v>
                  </c:pt>
                  <c:pt idx="1711">
                    <c:v>1711</c:v>
                  </c:pt>
                  <c:pt idx="1712">
                    <c:v>1712</c:v>
                  </c:pt>
                  <c:pt idx="1713">
                    <c:v>1713</c:v>
                  </c:pt>
                  <c:pt idx="1714">
                    <c:v>1714</c:v>
                  </c:pt>
                  <c:pt idx="1715">
                    <c:v>1715</c:v>
                  </c:pt>
                  <c:pt idx="1716">
                    <c:v>1716</c:v>
                  </c:pt>
                  <c:pt idx="1717">
                    <c:v>1717</c:v>
                  </c:pt>
                  <c:pt idx="1718">
                    <c:v>1718</c:v>
                  </c:pt>
                  <c:pt idx="1719">
                    <c:v>1719</c:v>
                  </c:pt>
                  <c:pt idx="1720">
                    <c:v>1720</c:v>
                  </c:pt>
                  <c:pt idx="1721">
                    <c:v>1721</c:v>
                  </c:pt>
                  <c:pt idx="1722">
                    <c:v>1722</c:v>
                  </c:pt>
                  <c:pt idx="1723">
                    <c:v>1723</c:v>
                  </c:pt>
                  <c:pt idx="1724">
                    <c:v>1724</c:v>
                  </c:pt>
                  <c:pt idx="1725">
                    <c:v>1725</c:v>
                  </c:pt>
                  <c:pt idx="1726">
                    <c:v>1726</c:v>
                  </c:pt>
                  <c:pt idx="1727">
                    <c:v>1727</c:v>
                  </c:pt>
                  <c:pt idx="1728">
                    <c:v>1728</c:v>
                  </c:pt>
                  <c:pt idx="1729">
                    <c:v>1729</c:v>
                  </c:pt>
                  <c:pt idx="1730">
                    <c:v>1730</c:v>
                  </c:pt>
                  <c:pt idx="1731">
                    <c:v>1731</c:v>
                  </c:pt>
                  <c:pt idx="1732">
                    <c:v>1732</c:v>
                  </c:pt>
                  <c:pt idx="1733">
                    <c:v>1733</c:v>
                  </c:pt>
                  <c:pt idx="1734">
                    <c:v>1734</c:v>
                  </c:pt>
                  <c:pt idx="1735">
                    <c:v>1735</c:v>
                  </c:pt>
                  <c:pt idx="1736">
                    <c:v>1736</c:v>
                  </c:pt>
                  <c:pt idx="1737">
                    <c:v>1737</c:v>
                  </c:pt>
                  <c:pt idx="1738">
                    <c:v>1738</c:v>
                  </c:pt>
                  <c:pt idx="1739">
                    <c:v>1739</c:v>
                  </c:pt>
                  <c:pt idx="1740">
                    <c:v>1740</c:v>
                  </c:pt>
                  <c:pt idx="1741">
                    <c:v>1741</c:v>
                  </c:pt>
                  <c:pt idx="1742">
                    <c:v>1742</c:v>
                  </c:pt>
                  <c:pt idx="1743">
                    <c:v>1743</c:v>
                  </c:pt>
                  <c:pt idx="1744">
                    <c:v>1744</c:v>
                  </c:pt>
                  <c:pt idx="1745">
                    <c:v>1745</c:v>
                  </c:pt>
                  <c:pt idx="1746">
                    <c:v>1746</c:v>
                  </c:pt>
                  <c:pt idx="1747">
                    <c:v>1747</c:v>
                  </c:pt>
                  <c:pt idx="1748">
                    <c:v>1748</c:v>
                  </c:pt>
                  <c:pt idx="1749">
                    <c:v>1749</c:v>
                  </c:pt>
                  <c:pt idx="1750">
                    <c:v>1750</c:v>
                  </c:pt>
                  <c:pt idx="1751">
                    <c:v>1751</c:v>
                  </c:pt>
                  <c:pt idx="1752">
                    <c:v>1752</c:v>
                  </c:pt>
                  <c:pt idx="1753">
                    <c:v>1753</c:v>
                  </c:pt>
                  <c:pt idx="1754">
                    <c:v>1754</c:v>
                  </c:pt>
                  <c:pt idx="1755">
                    <c:v>1755</c:v>
                  </c:pt>
                  <c:pt idx="1756">
                    <c:v>1756</c:v>
                  </c:pt>
                  <c:pt idx="1757">
                    <c:v>1757</c:v>
                  </c:pt>
                  <c:pt idx="1758">
                    <c:v>1758</c:v>
                  </c:pt>
                  <c:pt idx="1759">
                    <c:v>1759</c:v>
                  </c:pt>
                  <c:pt idx="1760">
                    <c:v>1760</c:v>
                  </c:pt>
                  <c:pt idx="1761">
                    <c:v>1761</c:v>
                  </c:pt>
                  <c:pt idx="1762">
                    <c:v>1762</c:v>
                  </c:pt>
                  <c:pt idx="1763">
                    <c:v>1763</c:v>
                  </c:pt>
                  <c:pt idx="1764">
                    <c:v>1764</c:v>
                  </c:pt>
                  <c:pt idx="1765">
                    <c:v>1765</c:v>
                  </c:pt>
                  <c:pt idx="1766">
                    <c:v>1766</c:v>
                  </c:pt>
                  <c:pt idx="1767">
                    <c:v>1767</c:v>
                  </c:pt>
                  <c:pt idx="1768">
                    <c:v>1768</c:v>
                  </c:pt>
                  <c:pt idx="1769">
                    <c:v>1769</c:v>
                  </c:pt>
                  <c:pt idx="1770">
                    <c:v>1770</c:v>
                  </c:pt>
                  <c:pt idx="1771">
                    <c:v>1771</c:v>
                  </c:pt>
                  <c:pt idx="1772">
                    <c:v>1772</c:v>
                  </c:pt>
                  <c:pt idx="1773">
                    <c:v>1773</c:v>
                  </c:pt>
                  <c:pt idx="1774">
                    <c:v>1774</c:v>
                  </c:pt>
                  <c:pt idx="1775">
                    <c:v>1775</c:v>
                  </c:pt>
                  <c:pt idx="1776">
                    <c:v>1776</c:v>
                  </c:pt>
                  <c:pt idx="1777">
                    <c:v>1777</c:v>
                  </c:pt>
                  <c:pt idx="1778">
                    <c:v>1778</c:v>
                  </c:pt>
                  <c:pt idx="1779">
                    <c:v>1779</c:v>
                  </c:pt>
                  <c:pt idx="1780">
                    <c:v>1780</c:v>
                  </c:pt>
                  <c:pt idx="1781">
                    <c:v>1781</c:v>
                  </c:pt>
                  <c:pt idx="1782">
                    <c:v>1782</c:v>
                  </c:pt>
                  <c:pt idx="1783">
                    <c:v>1783</c:v>
                  </c:pt>
                  <c:pt idx="1784">
                    <c:v>1784</c:v>
                  </c:pt>
                  <c:pt idx="1785">
                    <c:v>1785</c:v>
                  </c:pt>
                  <c:pt idx="1786">
                    <c:v>1786</c:v>
                  </c:pt>
                  <c:pt idx="1787">
                    <c:v>1787</c:v>
                  </c:pt>
                  <c:pt idx="1788">
                    <c:v>1788</c:v>
                  </c:pt>
                  <c:pt idx="1789">
                    <c:v>1789</c:v>
                  </c:pt>
                  <c:pt idx="1790">
                    <c:v>1790</c:v>
                  </c:pt>
                  <c:pt idx="1791">
                    <c:v>1791</c:v>
                  </c:pt>
                  <c:pt idx="1792">
                    <c:v>1792</c:v>
                  </c:pt>
                  <c:pt idx="1793">
                    <c:v>1793</c:v>
                  </c:pt>
                  <c:pt idx="1794">
                    <c:v>1794</c:v>
                  </c:pt>
                  <c:pt idx="1795">
                    <c:v>1795</c:v>
                  </c:pt>
                  <c:pt idx="1796">
                    <c:v>1796</c:v>
                  </c:pt>
                  <c:pt idx="1797">
                    <c:v>1797</c:v>
                  </c:pt>
                  <c:pt idx="1798">
                    <c:v>1798</c:v>
                  </c:pt>
                  <c:pt idx="1799">
                    <c:v>1799</c:v>
                  </c:pt>
                  <c:pt idx="1800">
                    <c:v>1800</c:v>
                  </c:pt>
                </c:lvl>
              </c:multiLvlStrCache>
            </c:multiLvlStrRef>
          </c:xVal>
          <c:yVal>
            <c:numRef>
              <c:f>WLTC_class_3!$L$6:$L$1806</c:f>
              <c:numCache>
                <c:formatCode>General</c:formatCode>
                <c:ptCount val="1801"/>
                <c:pt idx="0">
                  <c:v>112.815</c:v>
                </c:pt>
                <c:pt idx="1">
                  <c:v>112.815</c:v>
                </c:pt>
                <c:pt idx="2">
                  <c:v>112.815</c:v>
                </c:pt>
                <c:pt idx="3">
                  <c:v>112.815</c:v>
                </c:pt>
                <c:pt idx="4">
                  <c:v>112.815</c:v>
                </c:pt>
                <c:pt idx="5">
                  <c:v>112.815</c:v>
                </c:pt>
                <c:pt idx="6">
                  <c:v>112.815</c:v>
                </c:pt>
                <c:pt idx="7">
                  <c:v>112.815</c:v>
                </c:pt>
                <c:pt idx="8">
                  <c:v>112.815</c:v>
                </c:pt>
                <c:pt idx="9">
                  <c:v>112.815</c:v>
                </c:pt>
                <c:pt idx="10">
                  <c:v>112.815</c:v>
                </c:pt>
                <c:pt idx="11">
                  <c:v>112.815</c:v>
                </c:pt>
                <c:pt idx="12">
                  <c:v>112.815</c:v>
                </c:pt>
                <c:pt idx="13">
                  <c:v>112.815</c:v>
                </c:pt>
                <c:pt idx="14">
                  <c:v>112.815</c:v>
                </c:pt>
                <c:pt idx="15">
                  <c:v>112.815</c:v>
                </c:pt>
                <c:pt idx="16">
                  <c:v>112.815</c:v>
                </c:pt>
                <c:pt idx="17">
                  <c:v>112.815</c:v>
                </c:pt>
                <c:pt idx="18">
                  <c:v>112.815</c:v>
                </c:pt>
                <c:pt idx="19">
                  <c:v>112.815</c:v>
                </c:pt>
                <c:pt idx="20">
                  <c:v>112.815</c:v>
                </c:pt>
                <c:pt idx="21">
                  <c:v>112.815</c:v>
                </c:pt>
                <c:pt idx="22">
                  <c:v>112.815</c:v>
                </c:pt>
                <c:pt idx="23">
                  <c:v>112.815</c:v>
                </c:pt>
                <c:pt idx="24">
                  <c:v>112.815</c:v>
                </c:pt>
                <c:pt idx="25">
                  <c:v>112.815</c:v>
                </c:pt>
                <c:pt idx="26">
                  <c:v>112.815</c:v>
                </c:pt>
                <c:pt idx="27">
                  <c:v>112.815</c:v>
                </c:pt>
                <c:pt idx="28">
                  <c:v>112.815</c:v>
                </c:pt>
                <c:pt idx="29">
                  <c:v>112.815</c:v>
                </c:pt>
                <c:pt idx="30">
                  <c:v>112.815</c:v>
                </c:pt>
                <c:pt idx="31">
                  <c:v>112.815</c:v>
                </c:pt>
                <c:pt idx="32">
                  <c:v>112.815</c:v>
                </c:pt>
                <c:pt idx="33">
                  <c:v>112.815</c:v>
                </c:pt>
                <c:pt idx="34">
                  <c:v>112.815</c:v>
                </c:pt>
                <c:pt idx="35">
                  <c:v>112.815</c:v>
                </c:pt>
                <c:pt idx="36">
                  <c:v>112.815</c:v>
                </c:pt>
                <c:pt idx="37">
                  <c:v>112.815</c:v>
                </c:pt>
                <c:pt idx="38">
                  <c:v>112.815</c:v>
                </c:pt>
                <c:pt idx="39">
                  <c:v>112.815</c:v>
                </c:pt>
                <c:pt idx="40">
                  <c:v>112.815</c:v>
                </c:pt>
                <c:pt idx="41">
                  <c:v>112.815</c:v>
                </c:pt>
                <c:pt idx="42">
                  <c:v>112.815</c:v>
                </c:pt>
                <c:pt idx="43">
                  <c:v>112.815</c:v>
                </c:pt>
                <c:pt idx="44">
                  <c:v>112.815</c:v>
                </c:pt>
                <c:pt idx="45">
                  <c:v>112.815</c:v>
                </c:pt>
                <c:pt idx="46">
                  <c:v>112.815</c:v>
                </c:pt>
                <c:pt idx="47">
                  <c:v>112.815</c:v>
                </c:pt>
                <c:pt idx="48">
                  <c:v>112.815</c:v>
                </c:pt>
                <c:pt idx="49">
                  <c:v>112.815</c:v>
                </c:pt>
                <c:pt idx="50">
                  <c:v>112.815</c:v>
                </c:pt>
                <c:pt idx="51">
                  <c:v>112.815</c:v>
                </c:pt>
                <c:pt idx="52">
                  <c:v>112.815</c:v>
                </c:pt>
                <c:pt idx="53">
                  <c:v>112.815</c:v>
                </c:pt>
                <c:pt idx="54">
                  <c:v>112.815</c:v>
                </c:pt>
                <c:pt idx="55">
                  <c:v>112.815</c:v>
                </c:pt>
                <c:pt idx="56">
                  <c:v>112.815</c:v>
                </c:pt>
                <c:pt idx="57">
                  <c:v>112.815</c:v>
                </c:pt>
                <c:pt idx="58">
                  <c:v>112.815</c:v>
                </c:pt>
                <c:pt idx="59">
                  <c:v>112.815</c:v>
                </c:pt>
                <c:pt idx="60">
                  <c:v>112.815</c:v>
                </c:pt>
                <c:pt idx="61">
                  <c:v>112.815</c:v>
                </c:pt>
                <c:pt idx="62">
                  <c:v>112.815</c:v>
                </c:pt>
                <c:pt idx="63">
                  <c:v>112.815</c:v>
                </c:pt>
                <c:pt idx="64">
                  <c:v>112.815</c:v>
                </c:pt>
                <c:pt idx="65">
                  <c:v>112.815</c:v>
                </c:pt>
                <c:pt idx="66">
                  <c:v>112.815</c:v>
                </c:pt>
                <c:pt idx="67">
                  <c:v>112.815</c:v>
                </c:pt>
                <c:pt idx="68">
                  <c:v>112.815</c:v>
                </c:pt>
                <c:pt idx="69">
                  <c:v>112.815</c:v>
                </c:pt>
                <c:pt idx="70">
                  <c:v>112.815</c:v>
                </c:pt>
                <c:pt idx="71">
                  <c:v>112.815</c:v>
                </c:pt>
                <c:pt idx="72">
                  <c:v>112.815</c:v>
                </c:pt>
                <c:pt idx="73">
                  <c:v>112.815</c:v>
                </c:pt>
                <c:pt idx="74">
                  <c:v>112.815</c:v>
                </c:pt>
                <c:pt idx="75">
                  <c:v>112.815</c:v>
                </c:pt>
                <c:pt idx="76">
                  <c:v>112.815</c:v>
                </c:pt>
                <c:pt idx="77">
                  <c:v>112.815</c:v>
                </c:pt>
                <c:pt idx="78">
                  <c:v>112.815</c:v>
                </c:pt>
                <c:pt idx="79">
                  <c:v>112.815</c:v>
                </c:pt>
                <c:pt idx="80">
                  <c:v>112.815</c:v>
                </c:pt>
                <c:pt idx="81">
                  <c:v>112.815</c:v>
                </c:pt>
                <c:pt idx="82">
                  <c:v>112.815</c:v>
                </c:pt>
                <c:pt idx="83">
                  <c:v>112.815</c:v>
                </c:pt>
                <c:pt idx="84">
                  <c:v>112.815</c:v>
                </c:pt>
                <c:pt idx="85">
                  <c:v>112.815</c:v>
                </c:pt>
                <c:pt idx="86">
                  <c:v>112.815</c:v>
                </c:pt>
                <c:pt idx="87">
                  <c:v>112.815</c:v>
                </c:pt>
                <c:pt idx="88">
                  <c:v>112.815</c:v>
                </c:pt>
                <c:pt idx="89">
                  <c:v>112.815</c:v>
                </c:pt>
                <c:pt idx="90">
                  <c:v>112.815</c:v>
                </c:pt>
                <c:pt idx="91">
                  <c:v>112.815</c:v>
                </c:pt>
                <c:pt idx="92">
                  <c:v>112.815</c:v>
                </c:pt>
                <c:pt idx="93">
                  <c:v>112.815</c:v>
                </c:pt>
                <c:pt idx="94">
                  <c:v>112.815</c:v>
                </c:pt>
                <c:pt idx="95">
                  <c:v>112.815</c:v>
                </c:pt>
                <c:pt idx="96">
                  <c:v>112.815</c:v>
                </c:pt>
                <c:pt idx="97">
                  <c:v>112.815</c:v>
                </c:pt>
                <c:pt idx="98">
                  <c:v>112.815</c:v>
                </c:pt>
                <c:pt idx="99">
                  <c:v>112.815</c:v>
                </c:pt>
                <c:pt idx="100">
                  <c:v>112.815</c:v>
                </c:pt>
                <c:pt idx="101">
                  <c:v>112.815</c:v>
                </c:pt>
                <c:pt idx="102">
                  <c:v>112.815</c:v>
                </c:pt>
                <c:pt idx="103">
                  <c:v>112.815</c:v>
                </c:pt>
                <c:pt idx="104">
                  <c:v>112.815</c:v>
                </c:pt>
                <c:pt idx="105">
                  <c:v>112.815</c:v>
                </c:pt>
                <c:pt idx="106">
                  <c:v>112.815</c:v>
                </c:pt>
                <c:pt idx="107">
                  <c:v>112.815</c:v>
                </c:pt>
                <c:pt idx="108">
                  <c:v>112.815</c:v>
                </c:pt>
                <c:pt idx="109">
                  <c:v>112.815</c:v>
                </c:pt>
                <c:pt idx="110">
                  <c:v>112.815</c:v>
                </c:pt>
                <c:pt idx="111">
                  <c:v>112.815</c:v>
                </c:pt>
                <c:pt idx="112">
                  <c:v>112.815</c:v>
                </c:pt>
                <c:pt idx="113">
                  <c:v>112.815</c:v>
                </c:pt>
                <c:pt idx="114">
                  <c:v>112.815</c:v>
                </c:pt>
                <c:pt idx="115">
                  <c:v>112.815</c:v>
                </c:pt>
                <c:pt idx="116">
                  <c:v>112.815</c:v>
                </c:pt>
                <c:pt idx="117">
                  <c:v>112.815</c:v>
                </c:pt>
                <c:pt idx="118">
                  <c:v>112.815</c:v>
                </c:pt>
                <c:pt idx="119">
                  <c:v>112.815</c:v>
                </c:pt>
                <c:pt idx="120">
                  <c:v>112.815</c:v>
                </c:pt>
                <c:pt idx="121">
                  <c:v>112.815</c:v>
                </c:pt>
                <c:pt idx="122">
                  <c:v>112.815</c:v>
                </c:pt>
                <c:pt idx="123">
                  <c:v>112.815</c:v>
                </c:pt>
                <c:pt idx="124">
                  <c:v>112.815</c:v>
                </c:pt>
                <c:pt idx="125">
                  <c:v>112.815</c:v>
                </c:pt>
                <c:pt idx="126">
                  <c:v>112.815</c:v>
                </c:pt>
                <c:pt idx="127">
                  <c:v>112.815</c:v>
                </c:pt>
                <c:pt idx="128">
                  <c:v>112.815</c:v>
                </c:pt>
                <c:pt idx="129">
                  <c:v>112.815</c:v>
                </c:pt>
                <c:pt idx="130">
                  <c:v>112.815</c:v>
                </c:pt>
                <c:pt idx="131">
                  <c:v>112.815</c:v>
                </c:pt>
                <c:pt idx="132">
                  <c:v>112.815</c:v>
                </c:pt>
                <c:pt idx="133">
                  <c:v>112.815</c:v>
                </c:pt>
                <c:pt idx="134">
                  <c:v>112.815</c:v>
                </c:pt>
                <c:pt idx="135">
                  <c:v>112.815</c:v>
                </c:pt>
                <c:pt idx="136">
                  <c:v>112.815</c:v>
                </c:pt>
                <c:pt idx="137">
                  <c:v>112.815</c:v>
                </c:pt>
                <c:pt idx="138">
                  <c:v>112.815</c:v>
                </c:pt>
                <c:pt idx="139">
                  <c:v>112.815</c:v>
                </c:pt>
                <c:pt idx="140">
                  <c:v>112.815</c:v>
                </c:pt>
                <c:pt idx="141">
                  <c:v>112.815</c:v>
                </c:pt>
                <c:pt idx="142">
                  <c:v>112.815</c:v>
                </c:pt>
                <c:pt idx="143">
                  <c:v>112.815</c:v>
                </c:pt>
                <c:pt idx="144">
                  <c:v>112.815</c:v>
                </c:pt>
                <c:pt idx="145">
                  <c:v>112.815</c:v>
                </c:pt>
                <c:pt idx="146">
                  <c:v>112.815</c:v>
                </c:pt>
                <c:pt idx="147">
                  <c:v>112.815</c:v>
                </c:pt>
                <c:pt idx="148">
                  <c:v>112.815</c:v>
                </c:pt>
                <c:pt idx="149">
                  <c:v>112.815</c:v>
                </c:pt>
                <c:pt idx="150">
                  <c:v>112.815</c:v>
                </c:pt>
                <c:pt idx="151">
                  <c:v>112.815</c:v>
                </c:pt>
                <c:pt idx="152">
                  <c:v>112.815</c:v>
                </c:pt>
                <c:pt idx="153">
                  <c:v>112.815</c:v>
                </c:pt>
                <c:pt idx="154">
                  <c:v>112.815</c:v>
                </c:pt>
                <c:pt idx="155">
                  <c:v>112.815</c:v>
                </c:pt>
                <c:pt idx="156">
                  <c:v>112.815</c:v>
                </c:pt>
                <c:pt idx="157">
                  <c:v>112.815</c:v>
                </c:pt>
                <c:pt idx="158">
                  <c:v>112.815</c:v>
                </c:pt>
                <c:pt idx="159">
                  <c:v>112.815</c:v>
                </c:pt>
                <c:pt idx="160">
                  <c:v>112.815</c:v>
                </c:pt>
                <c:pt idx="161">
                  <c:v>112.815</c:v>
                </c:pt>
                <c:pt idx="162">
                  <c:v>112.815</c:v>
                </c:pt>
                <c:pt idx="163">
                  <c:v>112.815</c:v>
                </c:pt>
                <c:pt idx="164">
                  <c:v>112.815</c:v>
                </c:pt>
                <c:pt idx="165">
                  <c:v>112.815</c:v>
                </c:pt>
                <c:pt idx="166">
                  <c:v>112.815</c:v>
                </c:pt>
                <c:pt idx="167">
                  <c:v>112.815</c:v>
                </c:pt>
                <c:pt idx="168">
                  <c:v>112.815</c:v>
                </c:pt>
                <c:pt idx="169">
                  <c:v>112.815</c:v>
                </c:pt>
                <c:pt idx="170">
                  <c:v>112.815</c:v>
                </c:pt>
                <c:pt idx="171">
                  <c:v>112.815</c:v>
                </c:pt>
                <c:pt idx="172">
                  <c:v>112.815</c:v>
                </c:pt>
                <c:pt idx="173">
                  <c:v>112.815</c:v>
                </c:pt>
                <c:pt idx="174">
                  <c:v>112.815</c:v>
                </c:pt>
                <c:pt idx="175">
                  <c:v>112.815</c:v>
                </c:pt>
                <c:pt idx="176">
                  <c:v>112.815</c:v>
                </c:pt>
                <c:pt idx="177">
                  <c:v>112.815</c:v>
                </c:pt>
                <c:pt idx="178">
                  <c:v>112.815</c:v>
                </c:pt>
                <c:pt idx="179">
                  <c:v>112.815</c:v>
                </c:pt>
                <c:pt idx="180">
                  <c:v>112.815</c:v>
                </c:pt>
                <c:pt idx="181">
                  <c:v>112.815</c:v>
                </c:pt>
                <c:pt idx="182">
                  <c:v>112.815</c:v>
                </c:pt>
                <c:pt idx="183">
                  <c:v>112.815</c:v>
                </c:pt>
                <c:pt idx="184">
                  <c:v>112.815</c:v>
                </c:pt>
                <c:pt idx="185">
                  <c:v>112.815</c:v>
                </c:pt>
                <c:pt idx="186">
                  <c:v>112.815</c:v>
                </c:pt>
                <c:pt idx="187">
                  <c:v>112.815</c:v>
                </c:pt>
                <c:pt idx="188">
                  <c:v>112.815</c:v>
                </c:pt>
                <c:pt idx="189">
                  <c:v>112.815</c:v>
                </c:pt>
                <c:pt idx="190">
                  <c:v>112.815</c:v>
                </c:pt>
                <c:pt idx="191">
                  <c:v>112.815</c:v>
                </c:pt>
                <c:pt idx="192">
                  <c:v>112.815</c:v>
                </c:pt>
                <c:pt idx="193">
                  <c:v>112.815</c:v>
                </c:pt>
                <c:pt idx="194">
                  <c:v>112.815</c:v>
                </c:pt>
                <c:pt idx="195">
                  <c:v>112.815</c:v>
                </c:pt>
                <c:pt idx="196">
                  <c:v>112.815</c:v>
                </c:pt>
                <c:pt idx="197">
                  <c:v>112.815</c:v>
                </c:pt>
                <c:pt idx="198">
                  <c:v>112.815</c:v>
                </c:pt>
                <c:pt idx="199">
                  <c:v>112.815</c:v>
                </c:pt>
                <c:pt idx="200">
                  <c:v>112.815</c:v>
                </c:pt>
                <c:pt idx="201">
                  <c:v>112.815</c:v>
                </c:pt>
                <c:pt idx="202">
                  <c:v>112.815</c:v>
                </c:pt>
                <c:pt idx="203">
                  <c:v>112.815</c:v>
                </c:pt>
                <c:pt idx="204">
                  <c:v>112.815</c:v>
                </c:pt>
                <c:pt idx="205">
                  <c:v>112.815</c:v>
                </c:pt>
                <c:pt idx="206">
                  <c:v>112.815</c:v>
                </c:pt>
                <c:pt idx="207">
                  <c:v>112.815</c:v>
                </c:pt>
                <c:pt idx="208">
                  <c:v>112.815</c:v>
                </c:pt>
                <c:pt idx="209">
                  <c:v>112.815</c:v>
                </c:pt>
                <c:pt idx="210">
                  <c:v>112.815</c:v>
                </c:pt>
                <c:pt idx="211">
                  <c:v>112.815</c:v>
                </c:pt>
                <c:pt idx="212">
                  <c:v>112.815</c:v>
                </c:pt>
                <c:pt idx="213">
                  <c:v>112.815</c:v>
                </c:pt>
                <c:pt idx="214">
                  <c:v>112.815</c:v>
                </c:pt>
                <c:pt idx="215">
                  <c:v>112.815</c:v>
                </c:pt>
                <c:pt idx="216">
                  <c:v>112.815</c:v>
                </c:pt>
                <c:pt idx="217">
                  <c:v>112.815</c:v>
                </c:pt>
                <c:pt idx="218">
                  <c:v>112.815</c:v>
                </c:pt>
                <c:pt idx="219">
                  <c:v>112.815</c:v>
                </c:pt>
                <c:pt idx="220">
                  <c:v>112.815</c:v>
                </c:pt>
                <c:pt idx="221">
                  <c:v>112.815</c:v>
                </c:pt>
                <c:pt idx="222">
                  <c:v>112.815</c:v>
                </c:pt>
                <c:pt idx="223">
                  <c:v>112.815</c:v>
                </c:pt>
                <c:pt idx="224">
                  <c:v>112.815</c:v>
                </c:pt>
                <c:pt idx="225">
                  <c:v>112.815</c:v>
                </c:pt>
                <c:pt idx="226">
                  <c:v>112.815</c:v>
                </c:pt>
                <c:pt idx="227">
                  <c:v>112.815</c:v>
                </c:pt>
                <c:pt idx="228">
                  <c:v>112.815</c:v>
                </c:pt>
                <c:pt idx="229">
                  <c:v>112.815</c:v>
                </c:pt>
                <c:pt idx="230">
                  <c:v>112.815</c:v>
                </c:pt>
                <c:pt idx="231">
                  <c:v>112.815</c:v>
                </c:pt>
                <c:pt idx="232">
                  <c:v>112.815</c:v>
                </c:pt>
                <c:pt idx="233">
                  <c:v>112.815</c:v>
                </c:pt>
                <c:pt idx="234">
                  <c:v>112.815</c:v>
                </c:pt>
                <c:pt idx="235">
                  <c:v>112.815</c:v>
                </c:pt>
                <c:pt idx="236">
                  <c:v>112.815</c:v>
                </c:pt>
                <c:pt idx="237">
                  <c:v>112.815</c:v>
                </c:pt>
                <c:pt idx="238">
                  <c:v>112.815</c:v>
                </c:pt>
                <c:pt idx="239">
                  <c:v>112.815</c:v>
                </c:pt>
                <c:pt idx="240">
                  <c:v>112.815</c:v>
                </c:pt>
                <c:pt idx="241">
                  <c:v>112.815</c:v>
                </c:pt>
                <c:pt idx="242">
                  <c:v>112.815</c:v>
                </c:pt>
                <c:pt idx="243">
                  <c:v>112.815</c:v>
                </c:pt>
                <c:pt idx="244">
                  <c:v>112.815</c:v>
                </c:pt>
                <c:pt idx="245">
                  <c:v>112.815</c:v>
                </c:pt>
                <c:pt idx="246">
                  <c:v>112.815</c:v>
                </c:pt>
                <c:pt idx="247">
                  <c:v>112.815</c:v>
                </c:pt>
                <c:pt idx="248">
                  <c:v>112.815</c:v>
                </c:pt>
                <c:pt idx="249">
                  <c:v>112.815</c:v>
                </c:pt>
                <c:pt idx="250">
                  <c:v>112.815</c:v>
                </c:pt>
                <c:pt idx="251">
                  <c:v>112.815</c:v>
                </c:pt>
                <c:pt idx="252">
                  <c:v>112.815</c:v>
                </c:pt>
                <c:pt idx="253">
                  <c:v>112.815</c:v>
                </c:pt>
                <c:pt idx="254">
                  <c:v>112.815</c:v>
                </c:pt>
                <c:pt idx="255">
                  <c:v>112.815</c:v>
                </c:pt>
                <c:pt idx="256">
                  <c:v>112.815</c:v>
                </c:pt>
                <c:pt idx="257">
                  <c:v>112.815</c:v>
                </c:pt>
                <c:pt idx="258">
                  <c:v>112.815</c:v>
                </c:pt>
                <c:pt idx="259">
                  <c:v>112.815</c:v>
                </c:pt>
                <c:pt idx="260">
                  <c:v>112.815</c:v>
                </c:pt>
                <c:pt idx="261">
                  <c:v>112.815</c:v>
                </c:pt>
                <c:pt idx="262">
                  <c:v>112.815</c:v>
                </c:pt>
                <c:pt idx="263">
                  <c:v>112.815</c:v>
                </c:pt>
                <c:pt idx="264">
                  <c:v>112.815</c:v>
                </c:pt>
                <c:pt idx="265">
                  <c:v>112.815</c:v>
                </c:pt>
                <c:pt idx="266">
                  <c:v>112.815</c:v>
                </c:pt>
                <c:pt idx="267">
                  <c:v>112.815</c:v>
                </c:pt>
                <c:pt idx="268">
                  <c:v>112.815</c:v>
                </c:pt>
                <c:pt idx="269">
                  <c:v>112.815</c:v>
                </c:pt>
                <c:pt idx="270">
                  <c:v>112.815</c:v>
                </c:pt>
                <c:pt idx="271">
                  <c:v>112.815</c:v>
                </c:pt>
                <c:pt idx="272">
                  <c:v>112.815</c:v>
                </c:pt>
                <c:pt idx="273">
                  <c:v>112.815</c:v>
                </c:pt>
                <c:pt idx="274">
                  <c:v>112.815</c:v>
                </c:pt>
                <c:pt idx="275">
                  <c:v>112.815</c:v>
                </c:pt>
                <c:pt idx="276">
                  <c:v>112.815</c:v>
                </c:pt>
                <c:pt idx="277">
                  <c:v>112.815</c:v>
                </c:pt>
                <c:pt idx="278">
                  <c:v>112.815</c:v>
                </c:pt>
                <c:pt idx="279">
                  <c:v>112.815</c:v>
                </c:pt>
                <c:pt idx="280">
                  <c:v>112.815</c:v>
                </c:pt>
                <c:pt idx="281">
                  <c:v>112.815</c:v>
                </c:pt>
                <c:pt idx="282">
                  <c:v>112.815</c:v>
                </c:pt>
                <c:pt idx="283">
                  <c:v>112.815</c:v>
                </c:pt>
                <c:pt idx="284">
                  <c:v>112.815</c:v>
                </c:pt>
                <c:pt idx="285">
                  <c:v>112.815</c:v>
                </c:pt>
                <c:pt idx="286">
                  <c:v>112.815</c:v>
                </c:pt>
                <c:pt idx="287">
                  <c:v>112.815</c:v>
                </c:pt>
                <c:pt idx="288">
                  <c:v>112.815</c:v>
                </c:pt>
                <c:pt idx="289">
                  <c:v>112.815</c:v>
                </c:pt>
                <c:pt idx="290">
                  <c:v>112.815</c:v>
                </c:pt>
                <c:pt idx="291">
                  <c:v>112.815</c:v>
                </c:pt>
                <c:pt idx="292">
                  <c:v>112.815</c:v>
                </c:pt>
                <c:pt idx="293">
                  <c:v>112.815</c:v>
                </c:pt>
                <c:pt idx="294">
                  <c:v>112.815</c:v>
                </c:pt>
                <c:pt idx="295">
                  <c:v>112.815</c:v>
                </c:pt>
                <c:pt idx="296">
                  <c:v>112.815</c:v>
                </c:pt>
                <c:pt idx="297">
                  <c:v>112.815</c:v>
                </c:pt>
                <c:pt idx="298">
                  <c:v>112.815</c:v>
                </c:pt>
                <c:pt idx="299">
                  <c:v>112.815</c:v>
                </c:pt>
                <c:pt idx="300">
                  <c:v>112.815</c:v>
                </c:pt>
                <c:pt idx="301">
                  <c:v>112.815</c:v>
                </c:pt>
                <c:pt idx="302">
                  <c:v>112.815</c:v>
                </c:pt>
                <c:pt idx="303">
                  <c:v>112.815</c:v>
                </c:pt>
                <c:pt idx="304">
                  <c:v>112.815</c:v>
                </c:pt>
                <c:pt idx="305">
                  <c:v>112.815</c:v>
                </c:pt>
                <c:pt idx="306">
                  <c:v>112.815</c:v>
                </c:pt>
                <c:pt idx="307">
                  <c:v>112.815</c:v>
                </c:pt>
                <c:pt idx="308">
                  <c:v>112.815</c:v>
                </c:pt>
                <c:pt idx="309">
                  <c:v>112.815</c:v>
                </c:pt>
                <c:pt idx="310">
                  <c:v>112.815</c:v>
                </c:pt>
                <c:pt idx="311">
                  <c:v>112.815</c:v>
                </c:pt>
                <c:pt idx="312">
                  <c:v>112.815</c:v>
                </c:pt>
                <c:pt idx="313">
                  <c:v>112.815</c:v>
                </c:pt>
                <c:pt idx="314">
                  <c:v>112.815</c:v>
                </c:pt>
                <c:pt idx="315">
                  <c:v>112.815</c:v>
                </c:pt>
                <c:pt idx="316">
                  <c:v>112.815</c:v>
                </c:pt>
                <c:pt idx="317">
                  <c:v>112.815</c:v>
                </c:pt>
                <c:pt idx="318">
                  <c:v>112.815</c:v>
                </c:pt>
                <c:pt idx="319">
                  <c:v>112.815</c:v>
                </c:pt>
                <c:pt idx="320">
                  <c:v>112.815</c:v>
                </c:pt>
                <c:pt idx="321">
                  <c:v>112.815</c:v>
                </c:pt>
                <c:pt idx="322">
                  <c:v>112.815</c:v>
                </c:pt>
                <c:pt idx="323">
                  <c:v>112.815</c:v>
                </c:pt>
                <c:pt idx="324">
                  <c:v>112.815</c:v>
                </c:pt>
                <c:pt idx="325">
                  <c:v>112.815</c:v>
                </c:pt>
                <c:pt idx="326">
                  <c:v>112.815</c:v>
                </c:pt>
                <c:pt idx="327">
                  <c:v>112.815</c:v>
                </c:pt>
                <c:pt idx="328">
                  <c:v>112.815</c:v>
                </c:pt>
                <c:pt idx="329">
                  <c:v>112.815</c:v>
                </c:pt>
                <c:pt idx="330">
                  <c:v>112.815</c:v>
                </c:pt>
                <c:pt idx="331">
                  <c:v>112.815</c:v>
                </c:pt>
                <c:pt idx="332">
                  <c:v>112.815</c:v>
                </c:pt>
                <c:pt idx="333">
                  <c:v>112.815</c:v>
                </c:pt>
                <c:pt idx="334">
                  <c:v>112.815</c:v>
                </c:pt>
                <c:pt idx="335">
                  <c:v>112.815</c:v>
                </c:pt>
                <c:pt idx="336">
                  <c:v>112.815</c:v>
                </c:pt>
                <c:pt idx="337">
                  <c:v>112.815</c:v>
                </c:pt>
                <c:pt idx="338">
                  <c:v>112.815</c:v>
                </c:pt>
                <c:pt idx="339">
                  <c:v>112.815</c:v>
                </c:pt>
                <c:pt idx="340">
                  <c:v>112.815</c:v>
                </c:pt>
                <c:pt idx="341">
                  <c:v>112.815</c:v>
                </c:pt>
                <c:pt idx="342">
                  <c:v>112.815</c:v>
                </c:pt>
                <c:pt idx="343">
                  <c:v>112.815</c:v>
                </c:pt>
                <c:pt idx="344">
                  <c:v>112.815</c:v>
                </c:pt>
                <c:pt idx="345">
                  <c:v>112.815</c:v>
                </c:pt>
                <c:pt idx="346">
                  <c:v>112.815</c:v>
                </c:pt>
                <c:pt idx="347">
                  <c:v>112.815</c:v>
                </c:pt>
                <c:pt idx="348">
                  <c:v>112.815</c:v>
                </c:pt>
                <c:pt idx="349">
                  <c:v>112.815</c:v>
                </c:pt>
                <c:pt idx="350">
                  <c:v>112.815</c:v>
                </c:pt>
                <c:pt idx="351">
                  <c:v>112.815</c:v>
                </c:pt>
                <c:pt idx="352">
                  <c:v>112.815</c:v>
                </c:pt>
                <c:pt idx="353">
                  <c:v>112.815</c:v>
                </c:pt>
                <c:pt idx="354">
                  <c:v>112.815</c:v>
                </c:pt>
                <c:pt idx="355">
                  <c:v>112.815</c:v>
                </c:pt>
                <c:pt idx="356">
                  <c:v>112.815</c:v>
                </c:pt>
                <c:pt idx="357">
                  <c:v>112.815</c:v>
                </c:pt>
                <c:pt idx="358">
                  <c:v>112.815</c:v>
                </c:pt>
                <c:pt idx="359">
                  <c:v>112.815</c:v>
                </c:pt>
                <c:pt idx="360">
                  <c:v>112.815</c:v>
                </c:pt>
                <c:pt idx="361">
                  <c:v>112.815</c:v>
                </c:pt>
                <c:pt idx="362">
                  <c:v>112.815</c:v>
                </c:pt>
                <c:pt idx="363">
                  <c:v>112.815</c:v>
                </c:pt>
                <c:pt idx="364">
                  <c:v>112.815</c:v>
                </c:pt>
                <c:pt idx="365">
                  <c:v>112.815</c:v>
                </c:pt>
                <c:pt idx="366">
                  <c:v>112.815</c:v>
                </c:pt>
                <c:pt idx="367">
                  <c:v>112.815</c:v>
                </c:pt>
                <c:pt idx="368">
                  <c:v>112.815</c:v>
                </c:pt>
                <c:pt idx="369">
                  <c:v>112.815</c:v>
                </c:pt>
                <c:pt idx="370">
                  <c:v>112.815</c:v>
                </c:pt>
                <c:pt idx="371">
                  <c:v>112.815</c:v>
                </c:pt>
                <c:pt idx="372">
                  <c:v>112.815</c:v>
                </c:pt>
                <c:pt idx="373">
                  <c:v>112.815</c:v>
                </c:pt>
                <c:pt idx="374">
                  <c:v>112.815</c:v>
                </c:pt>
                <c:pt idx="375">
                  <c:v>112.815</c:v>
                </c:pt>
                <c:pt idx="376">
                  <c:v>112.815</c:v>
                </c:pt>
                <c:pt idx="377">
                  <c:v>112.815</c:v>
                </c:pt>
                <c:pt idx="378">
                  <c:v>112.815</c:v>
                </c:pt>
                <c:pt idx="379">
                  <c:v>112.815</c:v>
                </c:pt>
                <c:pt idx="380">
                  <c:v>112.815</c:v>
                </c:pt>
                <c:pt idx="381">
                  <c:v>112.815</c:v>
                </c:pt>
                <c:pt idx="382">
                  <c:v>112.815</c:v>
                </c:pt>
                <c:pt idx="383">
                  <c:v>112.815</c:v>
                </c:pt>
                <c:pt idx="384">
                  <c:v>112.815</c:v>
                </c:pt>
                <c:pt idx="385">
                  <c:v>112.815</c:v>
                </c:pt>
                <c:pt idx="386">
                  <c:v>112.815</c:v>
                </c:pt>
                <c:pt idx="387">
                  <c:v>112.815</c:v>
                </c:pt>
                <c:pt idx="388">
                  <c:v>112.815</c:v>
                </c:pt>
                <c:pt idx="389">
                  <c:v>112.815</c:v>
                </c:pt>
                <c:pt idx="390">
                  <c:v>112.815</c:v>
                </c:pt>
                <c:pt idx="391">
                  <c:v>112.815</c:v>
                </c:pt>
                <c:pt idx="392">
                  <c:v>112.815</c:v>
                </c:pt>
                <c:pt idx="393">
                  <c:v>112.815</c:v>
                </c:pt>
                <c:pt idx="394">
                  <c:v>112.815</c:v>
                </c:pt>
                <c:pt idx="395">
                  <c:v>112.815</c:v>
                </c:pt>
                <c:pt idx="396">
                  <c:v>112.815</c:v>
                </c:pt>
                <c:pt idx="397">
                  <c:v>112.815</c:v>
                </c:pt>
                <c:pt idx="398">
                  <c:v>112.815</c:v>
                </c:pt>
                <c:pt idx="399">
                  <c:v>112.815</c:v>
                </c:pt>
                <c:pt idx="400">
                  <c:v>112.815</c:v>
                </c:pt>
                <c:pt idx="401">
                  <c:v>112.815</c:v>
                </c:pt>
                <c:pt idx="402">
                  <c:v>112.815</c:v>
                </c:pt>
                <c:pt idx="403">
                  <c:v>112.815</c:v>
                </c:pt>
                <c:pt idx="404">
                  <c:v>112.815</c:v>
                </c:pt>
                <c:pt idx="405">
                  <c:v>112.815</c:v>
                </c:pt>
                <c:pt idx="406">
                  <c:v>112.815</c:v>
                </c:pt>
                <c:pt idx="407">
                  <c:v>112.815</c:v>
                </c:pt>
                <c:pt idx="408">
                  <c:v>112.815</c:v>
                </c:pt>
                <c:pt idx="409">
                  <c:v>112.815</c:v>
                </c:pt>
                <c:pt idx="410">
                  <c:v>112.815</c:v>
                </c:pt>
                <c:pt idx="411">
                  <c:v>112.815</c:v>
                </c:pt>
                <c:pt idx="412">
                  <c:v>112.815</c:v>
                </c:pt>
                <c:pt idx="413">
                  <c:v>112.815</c:v>
                </c:pt>
                <c:pt idx="414">
                  <c:v>112.815</c:v>
                </c:pt>
                <c:pt idx="415">
                  <c:v>112.815</c:v>
                </c:pt>
                <c:pt idx="416">
                  <c:v>112.815</c:v>
                </c:pt>
                <c:pt idx="417">
                  <c:v>112.815</c:v>
                </c:pt>
                <c:pt idx="418">
                  <c:v>112.815</c:v>
                </c:pt>
                <c:pt idx="419">
                  <c:v>112.815</c:v>
                </c:pt>
                <c:pt idx="420">
                  <c:v>112.815</c:v>
                </c:pt>
                <c:pt idx="421">
                  <c:v>112.815</c:v>
                </c:pt>
                <c:pt idx="422">
                  <c:v>112.815</c:v>
                </c:pt>
                <c:pt idx="423">
                  <c:v>112.815</c:v>
                </c:pt>
                <c:pt idx="424">
                  <c:v>112.815</c:v>
                </c:pt>
                <c:pt idx="425">
                  <c:v>112.815</c:v>
                </c:pt>
                <c:pt idx="426">
                  <c:v>112.815</c:v>
                </c:pt>
                <c:pt idx="427">
                  <c:v>112.815</c:v>
                </c:pt>
                <c:pt idx="428">
                  <c:v>112.815</c:v>
                </c:pt>
                <c:pt idx="429">
                  <c:v>112.815</c:v>
                </c:pt>
                <c:pt idx="430">
                  <c:v>112.815</c:v>
                </c:pt>
                <c:pt idx="431">
                  <c:v>112.815</c:v>
                </c:pt>
                <c:pt idx="432">
                  <c:v>112.815</c:v>
                </c:pt>
                <c:pt idx="433">
                  <c:v>112.815</c:v>
                </c:pt>
                <c:pt idx="434">
                  <c:v>112.815</c:v>
                </c:pt>
                <c:pt idx="435">
                  <c:v>112.815</c:v>
                </c:pt>
                <c:pt idx="436">
                  <c:v>112.815</c:v>
                </c:pt>
                <c:pt idx="437">
                  <c:v>112.815</c:v>
                </c:pt>
                <c:pt idx="438">
                  <c:v>112.815</c:v>
                </c:pt>
                <c:pt idx="439">
                  <c:v>112.815</c:v>
                </c:pt>
                <c:pt idx="440">
                  <c:v>112.815</c:v>
                </c:pt>
                <c:pt idx="441">
                  <c:v>112.815</c:v>
                </c:pt>
                <c:pt idx="442">
                  <c:v>112.815</c:v>
                </c:pt>
                <c:pt idx="443">
                  <c:v>112.815</c:v>
                </c:pt>
                <c:pt idx="444">
                  <c:v>112.815</c:v>
                </c:pt>
                <c:pt idx="445">
                  <c:v>112.815</c:v>
                </c:pt>
                <c:pt idx="446">
                  <c:v>112.815</c:v>
                </c:pt>
                <c:pt idx="447">
                  <c:v>112.815</c:v>
                </c:pt>
                <c:pt idx="448">
                  <c:v>112.815</c:v>
                </c:pt>
                <c:pt idx="449">
                  <c:v>112.815</c:v>
                </c:pt>
                <c:pt idx="450">
                  <c:v>112.815</c:v>
                </c:pt>
                <c:pt idx="451">
                  <c:v>112.815</c:v>
                </c:pt>
                <c:pt idx="452">
                  <c:v>112.815</c:v>
                </c:pt>
                <c:pt idx="453">
                  <c:v>112.815</c:v>
                </c:pt>
                <c:pt idx="454">
                  <c:v>112.815</c:v>
                </c:pt>
                <c:pt idx="455">
                  <c:v>112.815</c:v>
                </c:pt>
                <c:pt idx="456">
                  <c:v>112.815</c:v>
                </c:pt>
                <c:pt idx="457">
                  <c:v>112.815</c:v>
                </c:pt>
                <c:pt idx="458">
                  <c:v>112.815</c:v>
                </c:pt>
                <c:pt idx="459">
                  <c:v>112.815</c:v>
                </c:pt>
                <c:pt idx="460">
                  <c:v>112.815</c:v>
                </c:pt>
                <c:pt idx="461">
                  <c:v>112.815</c:v>
                </c:pt>
                <c:pt idx="462">
                  <c:v>112.815</c:v>
                </c:pt>
                <c:pt idx="463">
                  <c:v>112.815</c:v>
                </c:pt>
                <c:pt idx="464">
                  <c:v>112.815</c:v>
                </c:pt>
                <c:pt idx="465">
                  <c:v>112.815</c:v>
                </c:pt>
                <c:pt idx="466">
                  <c:v>112.815</c:v>
                </c:pt>
                <c:pt idx="467">
                  <c:v>112.815</c:v>
                </c:pt>
                <c:pt idx="468">
                  <c:v>112.815</c:v>
                </c:pt>
                <c:pt idx="469">
                  <c:v>112.815</c:v>
                </c:pt>
                <c:pt idx="470">
                  <c:v>112.815</c:v>
                </c:pt>
                <c:pt idx="471">
                  <c:v>112.815</c:v>
                </c:pt>
                <c:pt idx="472">
                  <c:v>112.815</c:v>
                </c:pt>
                <c:pt idx="473">
                  <c:v>112.815</c:v>
                </c:pt>
                <c:pt idx="474">
                  <c:v>112.815</c:v>
                </c:pt>
                <c:pt idx="475">
                  <c:v>112.815</c:v>
                </c:pt>
                <c:pt idx="476">
                  <c:v>112.815</c:v>
                </c:pt>
                <c:pt idx="477">
                  <c:v>112.815</c:v>
                </c:pt>
                <c:pt idx="478">
                  <c:v>112.815</c:v>
                </c:pt>
                <c:pt idx="479">
                  <c:v>112.815</c:v>
                </c:pt>
                <c:pt idx="480">
                  <c:v>112.815</c:v>
                </c:pt>
                <c:pt idx="481">
                  <c:v>112.815</c:v>
                </c:pt>
                <c:pt idx="482">
                  <c:v>112.815</c:v>
                </c:pt>
                <c:pt idx="483">
                  <c:v>112.815</c:v>
                </c:pt>
                <c:pt idx="484">
                  <c:v>112.815</c:v>
                </c:pt>
                <c:pt idx="485">
                  <c:v>112.815</c:v>
                </c:pt>
                <c:pt idx="486">
                  <c:v>112.815</c:v>
                </c:pt>
                <c:pt idx="487">
                  <c:v>112.815</c:v>
                </c:pt>
                <c:pt idx="488">
                  <c:v>112.815</c:v>
                </c:pt>
                <c:pt idx="489">
                  <c:v>112.815</c:v>
                </c:pt>
                <c:pt idx="490">
                  <c:v>112.815</c:v>
                </c:pt>
                <c:pt idx="491">
                  <c:v>112.815</c:v>
                </c:pt>
                <c:pt idx="492">
                  <c:v>112.815</c:v>
                </c:pt>
                <c:pt idx="493">
                  <c:v>112.815</c:v>
                </c:pt>
                <c:pt idx="494">
                  <c:v>112.815</c:v>
                </c:pt>
                <c:pt idx="495">
                  <c:v>112.815</c:v>
                </c:pt>
                <c:pt idx="496">
                  <c:v>112.815</c:v>
                </c:pt>
                <c:pt idx="497">
                  <c:v>112.815</c:v>
                </c:pt>
                <c:pt idx="498">
                  <c:v>112.815</c:v>
                </c:pt>
                <c:pt idx="499">
                  <c:v>112.815</c:v>
                </c:pt>
                <c:pt idx="500">
                  <c:v>112.815</c:v>
                </c:pt>
                <c:pt idx="501">
                  <c:v>112.815</c:v>
                </c:pt>
                <c:pt idx="502">
                  <c:v>112.815</c:v>
                </c:pt>
                <c:pt idx="503">
                  <c:v>112.815</c:v>
                </c:pt>
                <c:pt idx="504">
                  <c:v>112.815</c:v>
                </c:pt>
                <c:pt idx="505">
                  <c:v>112.815</c:v>
                </c:pt>
                <c:pt idx="506">
                  <c:v>112.815</c:v>
                </c:pt>
                <c:pt idx="507">
                  <c:v>112.815</c:v>
                </c:pt>
                <c:pt idx="508">
                  <c:v>112.815</c:v>
                </c:pt>
                <c:pt idx="509">
                  <c:v>112.815</c:v>
                </c:pt>
                <c:pt idx="510">
                  <c:v>112.815</c:v>
                </c:pt>
                <c:pt idx="511">
                  <c:v>112.815</c:v>
                </c:pt>
                <c:pt idx="512">
                  <c:v>112.815</c:v>
                </c:pt>
                <c:pt idx="513">
                  <c:v>112.815</c:v>
                </c:pt>
                <c:pt idx="514">
                  <c:v>112.815</c:v>
                </c:pt>
                <c:pt idx="515">
                  <c:v>112.815</c:v>
                </c:pt>
                <c:pt idx="516">
                  <c:v>112.815</c:v>
                </c:pt>
                <c:pt idx="517">
                  <c:v>112.815</c:v>
                </c:pt>
                <c:pt idx="518">
                  <c:v>112.815</c:v>
                </c:pt>
                <c:pt idx="519">
                  <c:v>112.815</c:v>
                </c:pt>
                <c:pt idx="520">
                  <c:v>112.815</c:v>
                </c:pt>
                <c:pt idx="521">
                  <c:v>112.815</c:v>
                </c:pt>
                <c:pt idx="522">
                  <c:v>112.815</c:v>
                </c:pt>
                <c:pt idx="523">
                  <c:v>112.815</c:v>
                </c:pt>
                <c:pt idx="524">
                  <c:v>112.815</c:v>
                </c:pt>
                <c:pt idx="525">
                  <c:v>112.815</c:v>
                </c:pt>
                <c:pt idx="526">
                  <c:v>112.815</c:v>
                </c:pt>
                <c:pt idx="527">
                  <c:v>112.815</c:v>
                </c:pt>
                <c:pt idx="528">
                  <c:v>112.815</c:v>
                </c:pt>
                <c:pt idx="529">
                  <c:v>112.815</c:v>
                </c:pt>
                <c:pt idx="530">
                  <c:v>112.815</c:v>
                </c:pt>
                <c:pt idx="531">
                  <c:v>112.815</c:v>
                </c:pt>
                <c:pt idx="532">
                  <c:v>112.815</c:v>
                </c:pt>
                <c:pt idx="533">
                  <c:v>112.815</c:v>
                </c:pt>
                <c:pt idx="534">
                  <c:v>112.815</c:v>
                </c:pt>
                <c:pt idx="535">
                  <c:v>112.815</c:v>
                </c:pt>
                <c:pt idx="536">
                  <c:v>112.815</c:v>
                </c:pt>
                <c:pt idx="537">
                  <c:v>112.815</c:v>
                </c:pt>
                <c:pt idx="538">
                  <c:v>112.815</c:v>
                </c:pt>
                <c:pt idx="539">
                  <c:v>112.815</c:v>
                </c:pt>
                <c:pt idx="540">
                  <c:v>112.815</c:v>
                </c:pt>
                <c:pt idx="541">
                  <c:v>112.815</c:v>
                </c:pt>
                <c:pt idx="542">
                  <c:v>112.815</c:v>
                </c:pt>
                <c:pt idx="543">
                  <c:v>112.815</c:v>
                </c:pt>
                <c:pt idx="544">
                  <c:v>112.815</c:v>
                </c:pt>
                <c:pt idx="545">
                  <c:v>112.815</c:v>
                </c:pt>
                <c:pt idx="546">
                  <c:v>112.815</c:v>
                </c:pt>
                <c:pt idx="547">
                  <c:v>112.815</c:v>
                </c:pt>
                <c:pt idx="548">
                  <c:v>112.815</c:v>
                </c:pt>
                <c:pt idx="549">
                  <c:v>112.815</c:v>
                </c:pt>
                <c:pt idx="550">
                  <c:v>112.815</c:v>
                </c:pt>
                <c:pt idx="551">
                  <c:v>112.815</c:v>
                </c:pt>
                <c:pt idx="552">
                  <c:v>112.815</c:v>
                </c:pt>
                <c:pt idx="553">
                  <c:v>112.815</c:v>
                </c:pt>
                <c:pt idx="554">
                  <c:v>112.815</c:v>
                </c:pt>
                <c:pt idx="555">
                  <c:v>112.815</c:v>
                </c:pt>
                <c:pt idx="556">
                  <c:v>112.815</c:v>
                </c:pt>
                <c:pt idx="557">
                  <c:v>112.815</c:v>
                </c:pt>
                <c:pt idx="558">
                  <c:v>112.815</c:v>
                </c:pt>
                <c:pt idx="559">
                  <c:v>112.815</c:v>
                </c:pt>
                <c:pt idx="560">
                  <c:v>112.815</c:v>
                </c:pt>
                <c:pt idx="561">
                  <c:v>112.815</c:v>
                </c:pt>
                <c:pt idx="562">
                  <c:v>112.815</c:v>
                </c:pt>
                <c:pt idx="563">
                  <c:v>112.815</c:v>
                </c:pt>
                <c:pt idx="564">
                  <c:v>112.815</c:v>
                </c:pt>
                <c:pt idx="565">
                  <c:v>112.815</c:v>
                </c:pt>
                <c:pt idx="566">
                  <c:v>112.815</c:v>
                </c:pt>
                <c:pt idx="567">
                  <c:v>112.815</c:v>
                </c:pt>
                <c:pt idx="568">
                  <c:v>112.815</c:v>
                </c:pt>
                <c:pt idx="569">
                  <c:v>112.815</c:v>
                </c:pt>
                <c:pt idx="570">
                  <c:v>112.815</c:v>
                </c:pt>
                <c:pt idx="571">
                  <c:v>112.815</c:v>
                </c:pt>
                <c:pt idx="572">
                  <c:v>112.815</c:v>
                </c:pt>
                <c:pt idx="573">
                  <c:v>112.815</c:v>
                </c:pt>
                <c:pt idx="574">
                  <c:v>112.815</c:v>
                </c:pt>
                <c:pt idx="575">
                  <c:v>112.815</c:v>
                </c:pt>
                <c:pt idx="576">
                  <c:v>112.815</c:v>
                </c:pt>
                <c:pt idx="577">
                  <c:v>112.815</c:v>
                </c:pt>
                <c:pt idx="578">
                  <c:v>112.815</c:v>
                </c:pt>
                <c:pt idx="579">
                  <c:v>112.815</c:v>
                </c:pt>
                <c:pt idx="580">
                  <c:v>112.815</c:v>
                </c:pt>
                <c:pt idx="581">
                  <c:v>112.815</c:v>
                </c:pt>
                <c:pt idx="582">
                  <c:v>112.815</c:v>
                </c:pt>
                <c:pt idx="583">
                  <c:v>112.815</c:v>
                </c:pt>
                <c:pt idx="584">
                  <c:v>112.815</c:v>
                </c:pt>
                <c:pt idx="585">
                  <c:v>112.815</c:v>
                </c:pt>
                <c:pt idx="586">
                  <c:v>112.815</c:v>
                </c:pt>
                <c:pt idx="587">
                  <c:v>112.815</c:v>
                </c:pt>
                <c:pt idx="588">
                  <c:v>112.815</c:v>
                </c:pt>
                <c:pt idx="589">
                  <c:v>112.815</c:v>
                </c:pt>
                <c:pt idx="590">
                  <c:v>112.815</c:v>
                </c:pt>
                <c:pt idx="591">
                  <c:v>112.815</c:v>
                </c:pt>
                <c:pt idx="592">
                  <c:v>112.815</c:v>
                </c:pt>
                <c:pt idx="593">
                  <c:v>112.815</c:v>
                </c:pt>
                <c:pt idx="594">
                  <c:v>112.815</c:v>
                </c:pt>
                <c:pt idx="595">
                  <c:v>112.815</c:v>
                </c:pt>
                <c:pt idx="596">
                  <c:v>112.815</c:v>
                </c:pt>
                <c:pt idx="597">
                  <c:v>112.815</c:v>
                </c:pt>
                <c:pt idx="598">
                  <c:v>112.815</c:v>
                </c:pt>
                <c:pt idx="599">
                  <c:v>112.815</c:v>
                </c:pt>
                <c:pt idx="600">
                  <c:v>112.815</c:v>
                </c:pt>
                <c:pt idx="601">
                  <c:v>112.815</c:v>
                </c:pt>
                <c:pt idx="602">
                  <c:v>112.815</c:v>
                </c:pt>
                <c:pt idx="603">
                  <c:v>112.815</c:v>
                </c:pt>
                <c:pt idx="604">
                  <c:v>112.815</c:v>
                </c:pt>
                <c:pt idx="605">
                  <c:v>112.815</c:v>
                </c:pt>
                <c:pt idx="606">
                  <c:v>112.815</c:v>
                </c:pt>
                <c:pt idx="607">
                  <c:v>112.815</c:v>
                </c:pt>
                <c:pt idx="608">
                  <c:v>112.815</c:v>
                </c:pt>
                <c:pt idx="609">
                  <c:v>112.815</c:v>
                </c:pt>
                <c:pt idx="610">
                  <c:v>112.815</c:v>
                </c:pt>
                <c:pt idx="611">
                  <c:v>112.815</c:v>
                </c:pt>
                <c:pt idx="612">
                  <c:v>112.815</c:v>
                </c:pt>
                <c:pt idx="613">
                  <c:v>112.815</c:v>
                </c:pt>
                <c:pt idx="614">
                  <c:v>112.815</c:v>
                </c:pt>
                <c:pt idx="615">
                  <c:v>112.815</c:v>
                </c:pt>
                <c:pt idx="616">
                  <c:v>112.815</c:v>
                </c:pt>
                <c:pt idx="617">
                  <c:v>112.815</c:v>
                </c:pt>
                <c:pt idx="618">
                  <c:v>112.815</c:v>
                </c:pt>
                <c:pt idx="619">
                  <c:v>112.815</c:v>
                </c:pt>
                <c:pt idx="620">
                  <c:v>112.815</c:v>
                </c:pt>
                <c:pt idx="621">
                  <c:v>112.815</c:v>
                </c:pt>
                <c:pt idx="622">
                  <c:v>112.815</c:v>
                </c:pt>
                <c:pt idx="623">
                  <c:v>112.815</c:v>
                </c:pt>
                <c:pt idx="624">
                  <c:v>112.815</c:v>
                </c:pt>
                <c:pt idx="625">
                  <c:v>112.815</c:v>
                </c:pt>
                <c:pt idx="626">
                  <c:v>112.815</c:v>
                </c:pt>
                <c:pt idx="627">
                  <c:v>112.815</c:v>
                </c:pt>
                <c:pt idx="628">
                  <c:v>112.815</c:v>
                </c:pt>
                <c:pt idx="629">
                  <c:v>112.815</c:v>
                </c:pt>
                <c:pt idx="630">
                  <c:v>112.815</c:v>
                </c:pt>
                <c:pt idx="631">
                  <c:v>112.815</c:v>
                </c:pt>
                <c:pt idx="632">
                  <c:v>112.815</c:v>
                </c:pt>
                <c:pt idx="633">
                  <c:v>112.815</c:v>
                </c:pt>
                <c:pt idx="634">
                  <c:v>112.815</c:v>
                </c:pt>
                <c:pt idx="635">
                  <c:v>112.815</c:v>
                </c:pt>
                <c:pt idx="636">
                  <c:v>112.815</c:v>
                </c:pt>
                <c:pt idx="637">
                  <c:v>112.815</c:v>
                </c:pt>
                <c:pt idx="638">
                  <c:v>112.815</c:v>
                </c:pt>
                <c:pt idx="639">
                  <c:v>112.815</c:v>
                </c:pt>
                <c:pt idx="640">
                  <c:v>112.815</c:v>
                </c:pt>
                <c:pt idx="641">
                  <c:v>112.815</c:v>
                </c:pt>
                <c:pt idx="642">
                  <c:v>112.815</c:v>
                </c:pt>
                <c:pt idx="643">
                  <c:v>112.815</c:v>
                </c:pt>
                <c:pt idx="644">
                  <c:v>112.815</c:v>
                </c:pt>
                <c:pt idx="645">
                  <c:v>112.815</c:v>
                </c:pt>
                <c:pt idx="646">
                  <c:v>112.815</c:v>
                </c:pt>
                <c:pt idx="647">
                  <c:v>112.815</c:v>
                </c:pt>
                <c:pt idx="648">
                  <c:v>112.815</c:v>
                </c:pt>
                <c:pt idx="649">
                  <c:v>112.815</c:v>
                </c:pt>
                <c:pt idx="650">
                  <c:v>112.815</c:v>
                </c:pt>
                <c:pt idx="651">
                  <c:v>112.815</c:v>
                </c:pt>
                <c:pt idx="652">
                  <c:v>112.815</c:v>
                </c:pt>
                <c:pt idx="653">
                  <c:v>112.815</c:v>
                </c:pt>
                <c:pt idx="654">
                  <c:v>112.815</c:v>
                </c:pt>
                <c:pt idx="655">
                  <c:v>112.815</c:v>
                </c:pt>
                <c:pt idx="656">
                  <c:v>112.815</c:v>
                </c:pt>
                <c:pt idx="657">
                  <c:v>112.815</c:v>
                </c:pt>
                <c:pt idx="658">
                  <c:v>112.815</c:v>
                </c:pt>
                <c:pt idx="659">
                  <c:v>112.815</c:v>
                </c:pt>
                <c:pt idx="660">
                  <c:v>112.815</c:v>
                </c:pt>
                <c:pt idx="661">
                  <c:v>112.815</c:v>
                </c:pt>
                <c:pt idx="662">
                  <c:v>112.815</c:v>
                </c:pt>
                <c:pt idx="663">
                  <c:v>112.815</c:v>
                </c:pt>
                <c:pt idx="664">
                  <c:v>112.815</c:v>
                </c:pt>
                <c:pt idx="665">
                  <c:v>112.815</c:v>
                </c:pt>
                <c:pt idx="666">
                  <c:v>112.815</c:v>
                </c:pt>
                <c:pt idx="667">
                  <c:v>112.815</c:v>
                </c:pt>
                <c:pt idx="668">
                  <c:v>112.815</c:v>
                </c:pt>
                <c:pt idx="669">
                  <c:v>112.815</c:v>
                </c:pt>
                <c:pt idx="670">
                  <c:v>112.815</c:v>
                </c:pt>
                <c:pt idx="671">
                  <c:v>112.815</c:v>
                </c:pt>
                <c:pt idx="672">
                  <c:v>112.815</c:v>
                </c:pt>
                <c:pt idx="673">
                  <c:v>112.815</c:v>
                </c:pt>
                <c:pt idx="674">
                  <c:v>112.815</c:v>
                </c:pt>
                <c:pt idx="675">
                  <c:v>112.815</c:v>
                </c:pt>
                <c:pt idx="676">
                  <c:v>112.815</c:v>
                </c:pt>
                <c:pt idx="677">
                  <c:v>112.815</c:v>
                </c:pt>
                <c:pt idx="678">
                  <c:v>112.815</c:v>
                </c:pt>
                <c:pt idx="679">
                  <c:v>112.815</c:v>
                </c:pt>
                <c:pt idx="680">
                  <c:v>112.815</c:v>
                </c:pt>
                <c:pt idx="681">
                  <c:v>112.815</c:v>
                </c:pt>
                <c:pt idx="682">
                  <c:v>112.815</c:v>
                </c:pt>
                <c:pt idx="683">
                  <c:v>112.815</c:v>
                </c:pt>
                <c:pt idx="684">
                  <c:v>112.815</c:v>
                </c:pt>
                <c:pt idx="685">
                  <c:v>112.815</c:v>
                </c:pt>
                <c:pt idx="686">
                  <c:v>112.815</c:v>
                </c:pt>
                <c:pt idx="687">
                  <c:v>112.815</c:v>
                </c:pt>
                <c:pt idx="688">
                  <c:v>112.815</c:v>
                </c:pt>
                <c:pt idx="689">
                  <c:v>112.815</c:v>
                </c:pt>
                <c:pt idx="690">
                  <c:v>112.815</c:v>
                </c:pt>
                <c:pt idx="691">
                  <c:v>112.815</c:v>
                </c:pt>
                <c:pt idx="692">
                  <c:v>112.815</c:v>
                </c:pt>
                <c:pt idx="693">
                  <c:v>112.815</c:v>
                </c:pt>
                <c:pt idx="694">
                  <c:v>112.815</c:v>
                </c:pt>
                <c:pt idx="695">
                  <c:v>112.815</c:v>
                </c:pt>
                <c:pt idx="696">
                  <c:v>112.815</c:v>
                </c:pt>
                <c:pt idx="697">
                  <c:v>112.815</c:v>
                </c:pt>
                <c:pt idx="698">
                  <c:v>112.815</c:v>
                </c:pt>
                <c:pt idx="699">
                  <c:v>112.815</c:v>
                </c:pt>
                <c:pt idx="700">
                  <c:v>112.815</c:v>
                </c:pt>
                <c:pt idx="701">
                  <c:v>112.815</c:v>
                </c:pt>
                <c:pt idx="702">
                  <c:v>112.815</c:v>
                </c:pt>
                <c:pt idx="703">
                  <c:v>112.815</c:v>
                </c:pt>
                <c:pt idx="704">
                  <c:v>112.815</c:v>
                </c:pt>
                <c:pt idx="705">
                  <c:v>112.815</c:v>
                </c:pt>
                <c:pt idx="706">
                  <c:v>112.815</c:v>
                </c:pt>
                <c:pt idx="707">
                  <c:v>112.815</c:v>
                </c:pt>
                <c:pt idx="708">
                  <c:v>112.815</c:v>
                </c:pt>
                <c:pt idx="709">
                  <c:v>112.815</c:v>
                </c:pt>
                <c:pt idx="710">
                  <c:v>112.815</c:v>
                </c:pt>
                <c:pt idx="711">
                  <c:v>112.815</c:v>
                </c:pt>
                <c:pt idx="712">
                  <c:v>112.815</c:v>
                </c:pt>
                <c:pt idx="713">
                  <c:v>112.815</c:v>
                </c:pt>
                <c:pt idx="714">
                  <c:v>112.815</c:v>
                </c:pt>
                <c:pt idx="715">
                  <c:v>112.815</c:v>
                </c:pt>
                <c:pt idx="716">
                  <c:v>112.815</c:v>
                </c:pt>
                <c:pt idx="717">
                  <c:v>112.815</c:v>
                </c:pt>
                <c:pt idx="718">
                  <c:v>112.815</c:v>
                </c:pt>
                <c:pt idx="719">
                  <c:v>112.815</c:v>
                </c:pt>
                <c:pt idx="720">
                  <c:v>112.815</c:v>
                </c:pt>
                <c:pt idx="721">
                  <c:v>112.815</c:v>
                </c:pt>
                <c:pt idx="722">
                  <c:v>112.815</c:v>
                </c:pt>
                <c:pt idx="723">
                  <c:v>112.815</c:v>
                </c:pt>
                <c:pt idx="724">
                  <c:v>112.815</c:v>
                </c:pt>
                <c:pt idx="725">
                  <c:v>112.815</c:v>
                </c:pt>
                <c:pt idx="726">
                  <c:v>112.815</c:v>
                </c:pt>
                <c:pt idx="727">
                  <c:v>112.815</c:v>
                </c:pt>
                <c:pt idx="728">
                  <c:v>112.815</c:v>
                </c:pt>
                <c:pt idx="729">
                  <c:v>112.815</c:v>
                </c:pt>
                <c:pt idx="730">
                  <c:v>112.815</c:v>
                </c:pt>
                <c:pt idx="731">
                  <c:v>112.815</c:v>
                </c:pt>
                <c:pt idx="732">
                  <c:v>112.815</c:v>
                </c:pt>
                <c:pt idx="733">
                  <c:v>112.815</c:v>
                </c:pt>
                <c:pt idx="734">
                  <c:v>112.815</c:v>
                </c:pt>
                <c:pt idx="735">
                  <c:v>112.815</c:v>
                </c:pt>
                <c:pt idx="736">
                  <c:v>112.815</c:v>
                </c:pt>
                <c:pt idx="737">
                  <c:v>112.815</c:v>
                </c:pt>
                <c:pt idx="738">
                  <c:v>112.815</c:v>
                </c:pt>
                <c:pt idx="739">
                  <c:v>112.815</c:v>
                </c:pt>
                <c:pt idx="740">
                  <c:v>112.815</c:v>
                </c:pt>
                <c:pt idx="741">
                  <c:v>112.815</c:v>
                </c:pt>
                <c:pt idx="742">
                  <c:v>112.815</c:v>
                </c:pt>
                <c:pt idx="743">
                  <c:v>112.815</c:v>
                </c:pt>
                <c:pt idx="744">
                  <c:v>112.815</c:v>
                </c:pt>
                <c:pt idx="745">
                  <c:v>112.815</c:v>
                </c:pt>
                <c:pt idx="746">
                  <c:v>112.815</c:v>
                </c:pt>
                <c:pt idx="747">
                  <c:v>112.815</c:v>
                </c:pt>
                <c:pt idx="748">
                  <c:v>112.815</c:v>
                </c:pt>
                <c:pt idx="749">
                  <c:v>112.815</c:v>
                </c:pt>
                <c:pt idx="750">
                  <c:v>112.815</c:v>
                </c:pt>
                <c:pt idx="751">
                  <c:v>112.815</c:v>
                </c:pt>
                <c:pt idx="752">
                  <c:v>112.815</c:v>
                </c:pt>
                <c:pt idx="753">
                  <c:v>112.815</c:v>
                </c:pt>
                <c:pt idx="754">
                  <c:v>112.815</c:v>
                </c:pt>
                <c:pt idx="755">
                  <c:v>112.815</c:v>
                </c:pt>
                <c:pt idx="756">
                  <c:v>112.815</c:v>
                </c:pt>
                <c:pt idx="757">
                  <c:v>112.815</c:v>
                </c:pt>
                <c:pt idx="758">
                  <c:v>112.815</c:v>
                </c:pt>
                <c:pt idx="759">
                  <c:v>112.815</c:v>
                </c:pt>
                <c:pt idx="760">
                  <c:v>112.815</c:v>
                </c:pt>
                <c:pt idx="761">
                  <c:v>112.815</c:v>
                </c:pt>
                <c:pt idx="762">
                  <c:v>112.815</c:v>
                </c:pt>
                <c:pt idx="763">
                  <c:v>112.815</c:v>
                </c:pt>
                <c:pt idx="764">
                  <c:v>112.815</c:v>
                </c:pt>
                <c:pt idx="765">
                  <c:v>112.815</c:v>
                </c:pt>
                <c:pt idx="766">
                  <c:v>112.815</c:v>
                </c:pt>
                <c:pt idx="767">
                  <c:v>112.815</c:v>
                </c:pt>
                <c:pt idx="768">
                  <c:v>112.815</c:v>
                </c:pt>
                <c:pt idx="769">
                  <c:v>112.815</c:v>
                </c:pt>
                <c:pt idx="770">
                  <c:v>112.815</c:v>
                </c:pt>
                <c:pt idx="771">
                  <c:v>112.815</c:v>
                </c:pt>
                <c:pt idx="772">
                  <c:v>112.815</c:v>
                </c:pt>
                <c:pt idx="773">
                  <c:v>112.815</c:v>
                </c:pt>
                <c:pt idx="774">
                  <c:v>112.815</c:v>
                </c:pt>
                <c:pt idx="775">
                  <c:v>112.815</c:v>
                </c:pt>
                <c:pt idx="776">
                  <c:v>112.815</c:v>
                </c:pt>
                <c:pt idx="777">
                  <c:v>112.815</c:v>
                </c:pt>
                <c:pt idx="778">
                  <c:v>112.815</c:v>
                </c:pt>
                <c:pt idx="779">
                  <c:v>112.815</c:v>
                </c:pt>
                <c:pt idx="780">
                  <c:v>112.815</c:v>
                </c:pt>
                <c:pt idx="781">
                  <c:v>112.815</c:v>
                </c:pt>
                <c:pt idx="782">
                  <c:v>112.815</c:v>
                </c:pt>
                <c:pt idx="783">
                  <c:v>112.815</c:v>
                </c:pt>
                <c:pt idx="784">
                  <c:v>112.815</c:v>
                </c:pt>
                <c:pt idx="785">
                  <c:v>112.815</c:v>
                </c:pt>
                <c:pt idx="786">
                  <c:v>112.815</c:v>
                </c:pt>
                <c:pt idx="787">
                  <c:v>112.815</c:v>
                </c:pt>
                <c:pt idx="788">
                  <c:v>112.815</c:v>
                </c:pt>
                <c:pt idx="789">
                  <c:v>112.815</c:v>
                </c:pt>
                <c:pt idx="790">
                  <c:v>112.815</c:v>
                </c:pt>
                <c:pt idx="791">
                  <c:v>112.815</c:v>
                </c:pt>
                <c:pt idx="792">
                  <c:v>112.815</c:v>
                </c:pt>
                <c:pt idx="793">
                  <c:v>112.815</c:v>
                </c:pt>
                <c:pt idx="794">
                  <c:v>112.815</c:v>
                </c:pt>
                <c:pt idx="795">
                  <c:v>112.815</c:v>
                </c:pt>
                <c:pt idx="796">
                  <c:v>112.815</c:v>
                </c:pt>
                <c:pt idx="797">
                  <c:v>112.815</c:v>
                </c:pt>
                <c:pt idx="798">
                  <c:v>112.815</c:v>
                </c:pt>
                <c:pt idx="799">
                  <c:v>112.815</c:v>
                </c:pt>
                <c:pt idx="800">
                  <c:v>112.815</c:v>
                </c:pt>
                <c:pt idx="801">
                  <c:v>112.815</c:v>
                </c:pt>
                <c:pt idx="802">
                  <c:v>112.815</c:v>
                </c:pt>
                <c:pt idx="803">
                  <c:v>112.815</c:v>
                </c:pt>
                <c:pt idx="804">
                  <c:v>112.815</c:v>
                </c:pt>
                <c:pt idx="805">
                  <c:v>112.815</c:v>
                </c:pt>
                <c:pt idx="806">
                  <c:v>112.815</c:v>
                </c:pt>
                <c:pt idx="807">
                  <c:v>112.815</c:v>
                </c:pt>
                <c:pt idx="808">
                  <c:v>112.815</c:v>
                </c:pt>
                <c:pt idx="809">
                  <c:v>112.815</c:v>
                </c:pt>
                <c:pt idx="810">
                  <c:v>112.815</c:v>
                </c:pt>
                <c:pt idx="811">
                  <c:v>112.815</c:v>
                </c:pt>
                <c:pt idx="812">
                  <c:v>112.815</c:v>
                </c:pt>
                <c:pt idx="813">
                  <c:v>112.815</c:v>
                </c:pt>
                <c:pt idx="814">
                  <c:v>112.815</c:v>
                </c:pt>
                <c:pt idx="815">
                  <c:v>112.815</c:v>
                </c:pt>
                <c:pt idx="816">
                  <c:v>112.815</c:v>
                </c:pt>
                <c:pt idx="817">
                  <c:v>112.815</c:v>
                </c:pt>
                <c:pt idx="818">
                  <c:v>112.815</c:v>
                </c:pt>
                <c:pt idx="819">
                  <c:v>112.815</c:v>
                </c:pt>
                <c:pt idx="820">
                  <c:v>112.815</c:v>
                </c:pt>
                <c:pt idx="821">
                  <c:v>112.815</c:v>
                </c:pt>
                <c:pt idx="822">
                  <c:v>112.815</c:v>
                </c:pt>
                <c:pt idx="823">
                  <c:v>112.815</c:v>
                </c:pt>
                <c:pt idx="824">
                  <c:v>112.815</c:v>
                </c:pt>
                <c:pt idx="825">
                  <c:v>112.815</c:v>
                </c:pt>
                <c:pt idx="826">
                  <c:v>112.815</c:v>
                </c:pt>
                <c:pt idx="827">
                  <c:v>112.815</c:v>
                </c:pt>
                <c:pt idx="828">
                  <c:v>112.815</c:v>
                </c:pt>
                <c:pt idx="829">
                  <c:v>112.815</c:v>
                </c:pt>
                <c:pt idx="830">
                  <c:v>112.815</c:v>
                </c:pt>
                <c:pt idx="831">
                  <c:v>112.815</c:v>
                </c:pt>
                <c:pt idx="832">
                  <c:v>112.815</c:v>
                </c:pt>
                <c:pt idx="833">
                  <c:v>112.815</c:v>
                </c:pt>
                <c:pt idx="834">
                  <c:v>112.815</c:v>
                </c:pt>
                <c:pt idx="835">
                  <c:v>112.815</c:v>
                </c:pt>
                <c:pt idx="836">
                  <c:v>112.815</c:v>
                </c:pt>
                <c:pt idx="837">
                  <c:v>112.815</c:v>
                </c:pt>
                <c:pt idx="838">
                  <c:v>112.815</c:v>
                </c:pt>
                <c:pt idx="839">
                  <c:v>112.815</c:v>
                </c:pt>
                <c:pt idx="840">
                  <c:v>112.815</c:v>
                </c:pt>
                <c:pt idx="841">
                  <c:v>112.815</c:v>
                </c:pt>
                <c:pt idx="842">
                  <c:v>112.815</c:v>
                </c:pt>
                <c:pt idx="843">
                  <c:v>112.815</c:v>
                </c:pt>
                <c:pt idx="844">
                  <c:v>112.815</c:v>
                </c:pt>
                <c:pt idx="845">
                  <c:v>112.815</c:v>
                </c:pt>
                <c:pt idx="846">
                  <c:v>112.815</c:v>
                </c:pt>
                <c:pt idx="847">
                  <c:v>112.815</c:v>
                </c:pt>
                <c:pt idx="848">
                  <c:v>112.815</c:v>
                </c:pt>
                <c:pt idx="849">
                  <c:v>112.815</c:v>
                </c:pt>
                <c:pt idx="850">
                  <c:v>112.815</c:v>
                </c:pt>
                <c:pt idx="851">
                  <c:v>112.815</c:v>
                </c:pt>
                <c:pt idx="852">
                  <c:v>112.815</c:v>
                </c:pt>
                <c:pt idx="853">
                  <c:v>112.815</c:v>
                </c:pt>
                <c:pt idx="854">
                  <c:v>112.815</c:v>
                </c:pt>
                <c:pt idx="855">
                  <c:v>112.815</c:v>
                </c:pt>
                <c:pt idx="856">
                  <c:v>112.815</c:v>
                </c:pt>
                <c:pt idx="857">
                  <c:v>112.815</c:v>
                </c:pt>
                <c:pt idx="858">
                  <c:v>112.815</c:v>
                </c:pt>
                <c:pt idx="859">
                  <c:v>112.815</c:v>
                </c:pt>
                <c:pt idx="860">
                  <c:v>112.815</c:v>
                </c:pt>
                <c:pt idx="861">
                  <c:v>112.815</c:v>
                </c:pt>
                <c:pt idx="862">
                  <c:v>112.815</c:v>
                </c:pt>
                <c:pt idx="863">
                  <c:v>112.815</c:v>
                </c:pt>
                <c:pt idx="864">
                  <c:v>112.815</c:v>
                </c:pt>
                <c:pt idx="865">
                  <c:v>112.815</c:v>
                </c:pt>
                <c:pt idx="866">
                  <c:v>112.815</c:v>
                </c:pt>
                <c:pt idx="867">
                  <c:v>112.815</c:v>
                </c:pt>
                <c:pt idx="868">
                  <c:v>112.815</c:v>
                </c:pt>
                <c:pt idx="869">
                  <c:v>112.815</c:v>
                </c:pt>
                <c:pt idx="870">
                  <c:v>112.815</c:v>
                </c:pt>
                <c:pt idx="871">
                  <c:v>112.815</c:v>
                </c:pt>
                <c:pt idx="872">
                  <c:v>112.815</c:v>
                </c:pt>
                <c:pt idx="873">
                  <c:v>112.815</c:v>
                </c:pt>
                <c:pt idx="874">
                  <c:v>112.815</c:v>
                </c:pt>
                <c:pt idx="875">
                  <c:v>112.815</c:v>
                </c:pt>
                <c:pt idx="876">
                  <c:v>112.815</c:v>
                </c:pt>
                <c:pt idx="877">
                  <c:v>112.815</c:v>
                </c:pt>
                <c:pt idx="878">
                  <c:v>112.815</c:v>
                </c:pt>
                <c:pt idx="879">
                  <c:v>112.815</c:v>
                </c:pt>
                <c:pt idx="880">
                  <c:v>112.815</c:v>
                </c:pt>
                <c:pt idx="881">
                  <c:v>112.815</c:v>
                </c:pt>
                <c:pt idx="882">
                  <c:v>112.815</c:v>
                </c:pt>
                <c:pt idx="883">
                  <c:v>112.815</c:v>
                </c:pt>
                <c:pt idx="884">
                  <c:v>112.815</c:v>
                </c:pt>
                <c:pt idx="885">
                  <c:v>112.815</c:v>
                </c:pt>
                <c:pt idx="886">
                  <c:v>112.815</c:v>
                </c:pt>
                <c:pt idx="887">
                  <c:v>112.815</c:v>
                </c:pt>
                <c:pt idx="888">
                  <c:v>112.815</c:v>
                </c:pt>
                <c:pt idx="889">
                  <c:v>112.815</c:v>
                </c:pt>
                <c:pt idx="890">
                  <c:v>112.815</c:v>
                </c:pt>
                <c:pt idx="891">
                  <c:v>112.815</c:v>
                </c:pt>
                <c:pt idx="892">
                  <c:v>112.815</c:v>
                </c:pt>
                <c:pt idx="893">
                  <c:v>112.815</c:v>
                </c:pt>
                <c:pt idx="894">
                  <c:v>112.815</c:v>
                </c:pt>
                <c:pt idx="895">
                  <c:v>112.815</c:v>
                </c:pt>
                <c:pt idx="896">
                  <c:v>112.815</c:v>
                </c:pt>
                <c:pt idx="897">
                  <c:v>112.815</c:v>
                </c:pt>
                <c:pt idx="898">
                  <c:v>112.815</c:v>
                </c:pt>
                <c:pt idx="899">
                  <c:v>112.815</c:v>
                </c:pt>
                <c:pt idx="900">
                  <c:v>112.815</c:v>
                </c:pt>
                <c:pt idx="901">
                  <c:v>112.815</c:v>
                </c:pt>
                <c:pt idx="902">
                  <c:v>112.815</c:v>
                </c:pt>
                <c:pt idx="903">
                  <c:v>112.815</c:v>
                </c:pt>
                <c:pt idx="904">
                  <c:v>112.815</c:v>
                </c:pt>
                <c:pt idx="905">
                  <c:v>112.815</c:v>
                </c:pt>
                <c:pt idx="906">
                  <c:v>112.815</c:v>
                </c:pt>
                <c:pt idx="907">
                  <c:v>112.815</c:v>
                </c:pt>
                <c:pt idx="908">
                  <c:v>112.815</c:v>
                </c:pt>
                <c:pt idx="909">
                  <c:v>112.815</c:v>
                </c:pt>
                <c:pt idx="910">
                  <c:v>112.815</c:v>
                </c:pt>
                <c:pt idx="911">
                  <c:v>112.815</c:v>
                </c:pt>
                <c:pt idx="912">
                  <c:v>112.815</c:v>
                </c:pt>
                <c:pt idx="913">
                  <c:v>112.815</c:v>
                </c:pt>
                <c:pt idx="914">
                  <c:v>112.815</c:v>
                </c:pt>
                <c:pt idx="915">
                  <c:v>112.815</c:v>
                </c:pt>
                <c:pt idx="916">
                  <c:v>112.815</c:v>
                </c:pt>
                <c:pt idx="917">
                  <c:v>112.815</c:v>
                </c:pt>
                <c:pt idx="918">
                  <c:v>112.815</c:v>
                </c:pt>
                <c:pt idx="919">
                  <c:v>112.815</c:v>
                </c:pt>
                <c:pt idx="920">
                  <c:v>112.815</c:v>
                </c:pt>
                <c:pt idx="921">
                  <c:v>112.815</c:v>
                </c:pt>
                <c:pt idx="922">
                  <c:v>112.815</c:v>
                </c:pt>
                <c:pt idx="923">
                  <c:v>112.815</c:v>
                </c:pt>
                <c:pt idx="924">
                  <c:v>112.815</c:v>
                </c:pt>
                <c:pt idx="925">
                  <c:v>112.815</c:v>
                </c:pt>
                <c:pt idx="926">
                  <c:v>112.815</c:v>
                </c:pt>
                <c:pt idx="927">
                  <c:v>112.815</c:v>
                </c:pt>
                <c:pt idx="928">
                  <c:v>112.815</c:v>
                </c:pt>
                <c:pt idx="929">
                  <c:v>112.815</c:v>
                </c:pt>
                <c:pt idx="930">
                  <c:v>112.815</c:v>
                </c:pt>
                <c:pt idx="931">
                  <c:v>112.815</c:v>
                </c:pt>
                <c:pt idx="932">
                  <c:v>112.815</c:v>
                </c:pt>
                <c:pt idx="933">
                  <c:v>112.815</c:v>
                </c:pt>
                <c:pt idx="934">
                  <c:v>112.815</c:v>
                </c:pt>
                <c:pt idx="935">
                  <c:v>112.815</c:v>
                </c:pt>
                <c:pt idx="936">
                  <c:v>112.815</c:v>
                </c:pt>
                <c:pt idx="937">
                  <c:v>112.815</c:v>
                </c:pt>
                <c:pt idx="938">
                  <c:v>112.815</c:v>
                </c:pt>
                <c:pt idx="939">
                  <c:v>112.815</c:v>
                </c:pt>
                <c:pt idx="940">
                  <c:v>112.815</c:v>
                </c:pt>
                <c:pt idx="941">
                  <c:v>112.815</c:v>
                </c:pt>
                <c:pt idx="942">
                  <c:v>112.815</c:v>
                </c:pt>
                <c:pt idx="943">
                  <c:v>112.815</c:v>
                </c:pt>
                <c:pt idx="944">
                  <c:v>112.815</c:v>
                </c:pt>
                <c:pt idx="945">
                  <c:v>112.815</c:v>
                </c:pt>
                <c:pt idx="946">
                  <c:v>112.815</c:v>
                </c:pt>
                <c:pt idx="947">
                  <c:v>112.815</c:v>
                </c:pt>
                <c:pt idx="948">
                  <c:v>112.815</c:v>
                </c:pt>
                <c:pt idx="949">
                  <c:v>112.815</c:v>
                </c:pt>
                <c:pt idx="950">
                  <c:v>112.815</c:v>
                </c:pt>
                <c:pt idx="951">
                  <c:v>112.815</c:v>
                </c:pt>
                <c:pt idx="952">
                  <c:v>112.815</c:v>
                </c:pt>
                <c:pt idx="953">
                  <c:v>112.815</c:v>
                </c:pt>
                <c:pt idx="954">
                  <c:v>112.815</c:v>
                </c:pt>
                <c:pt idx="955">
                  <c:v>112.815</c:v>
                </c:pt>
                <c:pt idx="956">
                  <c:v>112.815</c:v>
                </c:pt>
                <c:pt idx="957">
                  <c:v>112.815</c:v>
                </c:pt>
                <c:pt idx="958">
                  <c:v>112.815</c:v>
                </c:pt>
                <c:pt idx="959">
                  <c:v>112.815</c:v>
                </c:pt>
                <c:pt idx="960">
                  <c:v>112.815</c:v>
                </c:pt>
                <c:pt idx="961">
                  <c:v>112.815</c:v>
                </c:pt>
                <c:pt idx="962">
                  <c:v>112.815</c:v>
                </c:pt>
                <c:pt idx="963">
                  <c:v>112.815</c:v>
                </c:pt>
                <c:pt idx="964">
                  <c:v>112.815</c:v>
                </c:pt>
                <c:pt idx="965">
                  <c:v>112.815</c:v>
                </c:pt>
                <c:pt idx="966">
                  <c:v>112.815</c:v>
                </c:pt>
                <c:pt idx="967">
                  <c:v>112.815</c:v>
                </c:pt>
                <c:pt idx="968">
                  <c:v>112.815</c:v>
                </c:pt>
                <c:pt idx="969">
                  <c:v>112.815</c:v>
                </c:pt>
                <c:pt idx="970">
                  <c:v>112.815</c:v>
                </c:pt>
                <c:pt idx="971">
                  <c:v>112.815</c:v>
                </c:pt>
                <c:pt idx="972">
                  <c:v>112.815</c:v>
                </c:pt>
                <c:pt idx="973">
                  <c:v>112.815</c:v>
                </c:pt>
                <c:pt idx="974">
                  <c:v>112.815</c:v>
                </c:pt>
                <c:pt idx="975">
                  <c:v>112.815</c:v>
                </c:pt>
                <c:pt idx="976">
                  <c:v>112.815</c:v>
                </c:pt>
                <c:pt idx="977">
                  <c:v>112.815</c:v>
                </c:pt>
                <c:pt idx="978">
                  <c:v>112.815</c:v>
                </c:pt>
                <c:pt idx="979">
                  <c:v>112.815</c:v>
                </c:pt>
                <c:pt idx="980">
                  <c:v>112.815</c:v>
                </c:pt>
                <c:pt idx="981">
                  <c:v>112.815</c:v>
                </c:pt>
                <c:pt idx="982">
                  <c:v>112.815</c:v>
                </c:pt>
                <c:pt idx="983">
                  <c:v>112.815</c:v>
                </c:pt>
                <c:pt idx="984">
                  <c:v>112.815</c:v>
                </c:pt>
                <c:pt idx="985">
                  <c:v>112.815</c:v>
                </c:pt>
                <c:pt idx="986">
                  <c:v>112.815</c:v>
                </c:pt>
                <c:pt idx="987">
                  <c:v>112.815</c:v>
                </c:pt>
                <c:pt idx="988">
                  <c:v>112.815</c:v>
                </c:pt>
                <c:pt idx="989">
                  <c:v>112.815</c:v>
                </c:pt>
                <c:pt idx="990">
                  <c:v>112.815</c:v>
                </c:pt>
                <c:pt idx="991">
                  <c:v>112.815</c:v>
                </c:pt>
                <c:pt idx="992">
                  <c:v>112.815</c:v>
                </c:pt>
                <c:pt idx="993">
                  <c:v>112.815</c:v>
                </c:pt>
                <c:pt idx="994">
                  <c:v>112.815</c:v>
                </c:pt>
                <c:pt idx="995">
                  <c:v>112.815</c:v>
                </c:pt>
                <c:pt idx="996">
                  <c:v>112.815</c:v>
                </c:pt>
                <c:pt idx="997">
                  <c:v>112.815</c:v>
                </c:pt>
                <c:pt idx="998">
                  <c:v>112.815</c:v>
                </c:pt>
                <c:pt idx="999">
                  <c:v>112.815</c:v>
                </c:pt>
                <c:pt idx="1000">
                  <c:v>112.815</c:v>
                </c:pt>
                <c:pt idx="1001">
                  <c:v>112.815</c:v>
                </c:pt>
                <c:pt idx="1002">
                  <c:v>112.815</c:v>
                </c:pt>
                <c:pt idx="1003">
                  <c:v>112.815</c:v>
                </c:pt>
                <c:pt idx="1004">
                  <c:v>112.815</c:v>
                </c:pt>
                <c:pt idx="1005">
                  <c:v>112.815</c:v>
                </c:pt>
                <c:pt idx="1006">
                  <c:v>112.815</c:v>
                </c:pt>
                <c:pt idx="1007">
                  <c:v>112.815</c:v>
                </c:pt>
                <c:pt idx="1008">
                  <c:v>112.815</c:v>
                </c:pt>
                <c:pt idx="1009">
                  <c:v>112.815</c:v>
                </c:pt>
                <c:pt idx="1010">
                  <c:v>112.815</c:v>
                </c:pt>
                <c:pt idx="1011">
                  <c:v>112.815</c:v>
                </c:pt>
                <c:pt idx="1012">
                  <c:v>112.815</c:v>
                </c:pt>
                <c:pt idx="1013">
                  <c:v>112.815</c:v>
                </c:pt>
                <c:pt idx="1014">
                  <c:v>112.815</c:v>
                </c:pt>
                <c:pt idx="1015">
                  <c:v>112.815</c:v>
                </c:pt>
                <c:pt idx="1016">
                  <c:v>112.815</c:v>
                </c:pt>
                <c:pt idx="1017">
                  <c:v>112.815</c:v>
                </c:pt>
                <c:pt idx="1018">
                  <c:v>112.815</c:v>
                </c:pt>
                <c:pt idx="1019">
                  <c:v>112.815</c:v>
                </c:pt>
                <c:pt idx="1020">
                  <c:v>112.815</c:v>
                </c:pt>
                <c:pt idx="1021">
                  <c:v>112.815</c:v>
                </c:pt>
                <c:pt idx="1022">
                  <c:v>112.815</c:v>
                </c:pt>
                <c:pt idx="1023">
                  <c:v>112.815</c:v>
                </c:pt>
                <c:pt idx="1024">
                  <c:v>112.815</c:v>
                </c:pt>
                <c:pt idx="1025">
                  <c:v>112.815</c:v>
                </c:pt>
                <c:pt idx="1026">
                  <c:v>112.815</c:v>
                </c:pt>
                <c:pt idx="1027">
                  <c:v>112.815</c:v>
                </c:pt>
                <c:pt idx="1028">
                  <c:v>112.815</c:v>
                </c:pt>
                <c:pt idx="1029">
                  <c:v>112.815</c:v>
                </c:pt>
                <c:pt idx="1030">
                  <c:v>112.815</c:v>
                </c:pt>
                <c:pt idx="1031">
                  <c:v>112.815</c:v>
                </c:pt>
                <c:pt idx="1032">
                  <c:v>112.815</c:v>
                </c:pt>
                <c:pt idx="1033">
                  <c:v>112.815</c:v>
                </c:pt>
                <c:pt idx="1034">
                  <c:v>112.815</c:v>
                </c:pt>
                <c:pt idx="1035">
                  <c:v>112.815</c:v>
                </c:pt>
                <c:pt idx="1036">
                  <c:v>112.815</c:v>
                </c:pt>
                <c:pt idx="1037">
                  <c:v>112.815</c:v>
                </c:pt>
                <c:pt idx="1038">
                  <c:v>112.815</c:v>
                </c:pt>
                <c:pt idx="1039">
                  <c:v>112.815</c:v>
                </c:pt>
                <c:pt idx="1040">
                  <c:v>112.815</c:v>
                </c:pt>
                <c:pt idx="1041">
                  <c:v>112.815</c:v>
                </c:pt>
                <c:pt idx="1042">
                  <c:v>112.815</c:v>
                </c:pt>
                <c:pt idx="1043">
                  <c:v>112.815</c:v>
                </c:pt>
                <c:pt idx="1044">
                  <c:v>112.815</c:v>
                </c:pt>
                <c:pt idx="1045">
                  <c:v>112.815</c:v>
                </c:pt>
                <c:pt idx="1046">
                  <c:v>112.815</c:v>
                </c:pt>
                <c:pt idx="1047">
                  <c:v>112.815</c:v>
                </c:pt>
                <c:pt idx="1048">
                  <c:v>112.815</c:v>
                </c:pt>
                <c:pt idx="1049">
                  <c:v>112.815</c:v>
                </c:pt>
                <c:pt idx="1050">
                  <c:v>112.815</c:v>
                </c:pt>
                <c:pt idx="1051">
                  <c:v>112.815</c:v>
                </c:pt>
                <c:pt idx="1052">
                  <c:v>112.815</c:v>
                </c:pt>
                <c:pt idx="1053">
                  <c:v>112.815</c:v>
                </c:pt>
                <c:pt idx="1054">
                  <c:v>112.815</c:v>
                </c:pt>
                <c:pt idx="1055">
                  <c:v>112.815</c:v>
                </c:pt>
                <c:pt idx="1056">
                  <c:v>112.815</c:v>
                </c:pt>
                <c:pt idx="1057">
                  <c:v>112.815</c:v>
                </c:pt>
                <c:pt idx="1058">
                  <c:v>112.815</c:v>
                </c:pt>
                <c:pt idx="1059">
                  <c:v>112.815</c:v>
                </c:pt>
                <c:pt idx="1060">
                  <c:v>112.815</c:v>
                </c:pt>
                <c:pt idx="1061">
                  <c:v>112.815</c:v>
                </c:pt>
                <c:pt idx="1062">
                  <c:v>112.815</c:v>
                </c:pt>
                <c:pt idx="1063">
                  <c:v>112.815</c:v>
                </c:pt>
                <c:pt idx="1064">
                  <c:v>112.815</c:v>
                </c:pt>
                <c:pt idx="1065">
                  <c:v>112.815</c:v>
                </c:pt>
                <c:pt idx="1066">
                  <c:v>112.815</c:v>
                </c:pt>
                <c:pt idx="1067">
                  <c:v>112.815</c:v>
                </c:pt>
                <c:pt idx="1068">
                  <c:v>112.815</c:v>
                </c:pt>
                <c:pt idx="1069">
                  <c:v>112.815</c:v>
                </c:pt>
                <c:pt idx="1070">
                  <c:v>112.815</c:v>
                </c:pt>
                <c:pt idx="1071">
                  <c:v>112.815</c:v>
                </c:pt>
                <c:pt idx="1072">
                  <c:v>112.815</c:v>
                </c:pt>
                <c:pt idx="1073">
                  <c:v>112.815</c:v>
                </c:pt>
                <c:pt idx="1074">
                  <c:v>112.815</c:v>
                </c:pt>
                <c:pt idx="1075">
                  <c:v>112.815</c:v>
                </c:pt>
                <c:pt idx="1076">
                  <c:v>112.815</c:v>
                </c:pt>
                <c:pt idx="1077">
                  <c:v>112.815</c:v>
                </c:pt>
                <c:pt idx="1078">
                  <c:v>112.815</c:v>
                </c:pt>
                <c:pt idx="1079">
                  <c:v>112.815</c:v>
                </c:pt>
                <c:pt idx="1080">
                  <c:v>112.815</c:v>
                </c:pt>
                <c:pt idx="1081">
                  <c:v>112.815</c:v>
                </c:pt>
                <c:pt idx="1082">
                  <c:v>112.815</c:v>
                </c:pt>
                <c:pt idx="1083">
                  <c:v>112.815</c:v>
                </c:pt>
                <c:pt idx="1084">
                  <c:v>112.815</c:v>
                </c:pt>
                <c:pt idx="1085">
                  <c:v>112.815</c:v>
                </c:pt>
                <c:pt idx="1086">
                  <c:v>112.815</c:v>
                </c:pt>
                <c:pt idx="1087">
                  <c:v>112.815</c:v>
                </c:pt>
                <c:pt idx="1088">
                  <c:v>112.815</c:v>
                </c:pt>
                <c:pt idx="1089">
                  <c:v>112.815</c:v>
                </c:pt>
                <c:pt idx="1090">
                  <c:v>112.815</c:v>
                </c:pt>
                <c:pt idx="1091">
                  <c:v>112.815</c:v>
                </c:pt>
                <c:pt idx="1092">
                  <c:v>112.815</c:v>
                </c:pt>
                <c:pt idx="1093">
                  <c:v>112.815</c:v>
                </c:pt>
                <c:pt idx="1094">
                  <c:v>112.815</c:v>
                </c:pt>
                <c:pt idx="1095">
                  <c:v>112.815</c:v>
                </c:pt>
                <c:pt idx="1096">
                  <c:v>112.815</c:v>
                </c:pt>
                <c:pt idx="1097">
                  <c:v>112.815</c:v>
                </c:pt>
                <c:pt idx="1098">
                  <c:v>112.815</c:v>
                </c:pt>
                <c:pt idx="1099">
                  <c:v>112.815</c:v>
                </c:pt>
                <c:pt idx="1100">
                  <c:v>112.815</c:v>
                </c:pt>
                <c:pt idx="1101">
                  <c:v>112.815</c:v>
                </c:pt>
                <c:pt idx="1102">
                  <c:v>112.815</c:v>
                </c:pt>
                <c:pt idx="1103">
                  <c:v>112.815</c:v>
                </c:pt>
                <c:pt idx="1104">
                  <c:v>112.815</c:v>
                </c:pt>
                <c:pt idx="1105">
                  <c:v>112.815</c:v>
                </c:pt>
                <c:pt idx="1106">
                  <c:v>112.815</c:v>
                </c:pt>
                <c:pt idx="1107">
                  <c:v>112.815</c:v>
                </c:pt>
                <c:pt idx="1108">
                  <c:v>112.815</c:v>
                </c:pt>
                <c:pt idx="1109">
                  <c:v>112.815</c:v>
                </c:pt>
                <c:pt idx="1110">
                  <c:v>112.815</c:v>
                </c:pt>
                <c:pt idx="1111">
                  <c:v>112.815</c:v>
                </c:pt>
                <c:pt idx="1112">
                  <c:v>112.815</c:v>
                </c:pt>
                <c:pt idx="1113">
                  <c:v>112.815</c:v>
                </c:pt>
                <c:pt idx="1114">
                  <c:v>112.815</c:v>
                </c:pt>
                <c:pt idx="1115">
                  <c:v>112.815</c:v>
                </c:pt>
                <c:pt idx="1116">
                  <c:v>112.815</c:v>
                </c:pt>
                <c:pt idx="1117">
                  <c:v>112.815</c:v>
                </c:pt>
                <c:pt idx="1118">
                  <c:v>112.815</c:v>
                </c:pt>
                <c:pt idx="1119">
                  <c:v>112.815</c:v>
                </c:pt>
                <c:pt idx="1120">
                  <c:v>112.815</c:v>
                </c:pt>
                <c:pt idx="1121">
                  <c:v>112.815</c:v>
                </c:pt>
                <c:pt idx="1122">
                  <c:v>112.815</c:v>
                </c:pt>
                <c:pt idx="1123">
                  <c:v>112.815</c:v>
                </c:pt>
                <c:pt idx="1124">
                  <c:v>112.815</c:v>
                </c:pt>
                <c:pt idx="1125">
                  <c:v>112.815</c:v>
                </c:pt>
                <c:pt idx="1126">
                  <c:v>112.815</c:v>
                </c:pt>
                <c:pt idx="1127">
                  <c:v>112.815</c:v>
                </c:pt>
                <c:pt idx="1128">
                  <c:v>112.815</c:v>
                </c:pt>
                <c:pt idx="1129">
                  <c:v>112.815</c:v>
                </c:pt>
                <c:pt idx="1130">
                  <c:v>112.815</c:v>
                </c:pt>
                <c:pt idx="1131">
                  <c:v>112.815</c:v>
                </c:pt>
                <c:pt idx="1132">
                  <c:v>112.815</c:v>
                </c:pt>
                <c:pt idx="1133">
                  <c:v>112.815</c:v>
                </c:pt>
                <c:pt idx="1134">
                  <c:v>112.815</c:v>
                </c:pt>
                <c:pt idx="1135">
                  <c:v>112.815</c:v>
                </c:pt>
                <c:pt idx="1136">
                  <c:v>112.815</c:v>
                </c:pt>
                <c:pt idx="1137">
                  <c:v>112.815</c:v>
                </c:pt>
                <c:pt idx="1138">
                  <c:v>112.815</c:v>
                </c:pt>
                <c:pt idx="1139">
                  <c:v>112.815</c:v>
                </c:pt>
                <c:pt idx="1140">
                  <c:v>112.815</c:v>
                </c:pt>
                <c:pt idx="1141">
                  <c:v>112.815</c:v>
                </c:pt>
                <c:pt idx="1142">
                  <c:v>112.815</c:v>
                </c:pt>
                <c:pt idx="1143">
                  <c:v>112.815</c:v>
                </c:pt>
                <c:pt idx="1144">
                  <c:v>112.815</c:v>
                </c:pt>
                <c:pt idx="1145">
                  <c:v>112.815</c:v>
                </c:pt>
                <c:pt idx="1146">
                  <c:v>112.815</c:v>
                </c:pt>
                <c:pt idx="1147">
                  <c:v>112.815</c:v>
                </c:pt>
                <c:pt idx="1148">
                  <c:v>112.815</c:v>
                </c:pt>
                <c:pt idx="1149">
                  <c:v>112.815</c:v>
                </c:pt>
                <c:pt idx="1150">
                  <c:v>112.815</c:v>
                </c:pt>
                <c:pt idx="1151">
                  <c:v>112.815</c:v>
                </c:pt>
                <c:pt idx="1152">
                  <c:v>112.815</c:v>
                </c:pt>
                <c:pt idx="1153">
                  <c:v>112.815</c:v>
                </c:pt>
                <c:pt idx="1154">
                  <c:v>112.815</c:v>
                </c:pt>
                <c:pt idx="1155">
                  <c:v>112.815</c:v>
                </c:pt>
                <c:pt idx="1156">
                  <c:v>112.815</c:v>
                </c:pt>
                <c:pt idx="1157">
                  <c:v>112.815</c:v>
                </c:pt>
                <c:pt idx="1158">
                  <c:v>112.815</c:v>
                </c:pt>
                <c:pt idx="1159">
                  <c:v>112.815</c:v>
                </c:pt>
                <c:pt idx="1160">
                  <c:v>112.815</c:v>
                </c:pt>
                <c:pt idx="1161">
                  <c:v>112.815</c:v>
                </c:pt>
                <c:pt idx="1162">
                  <c:v>112.815</c:v>
                </c:pt>
                <c:pt idx="1163">
                  <c:v>112.815</c:v>
                </c:pt>
                <c:pt idx="1164">
                  <c:v>112.815</c:v>
                </c:pt>
                <c:pt idx="1165">
                  <c:v>112.815</c:v>
                </c:pt>
                <c:pt idx="1166">
                  <c:v>112.815</c:v>
                </c:pt>
                <c:pt idx="1167">
                  <c:v>112.815</c:v>
                </c:pt>
                <c:pt idx="1168">
                  <c:v>112.815</c:v>
                </c:pt>
                <c:pt idx="1169">
                  <c:v>112.815</c:v>
                </c:pt>
                <c:pt idx="1170">
                  <c:v>112.815</c:v>
                </c:pt>
                <c:pt idx="1171">
                  <c:v>112.815</c:v>
                </c:pt>
                <c:pt idx="1172">
                  <c:v>112.815</c:v>
                </c:pt>
                <c:pt idx="1173">
                  <c:v>112.815</c:v>
                </c:pt>
                <c:pt idx="1174">
                  <c:v>112.815</c:v>
                </c:pt>
                <c:pt idx="1175">
                  <c:v>112.815</c:v>
                </c:pt>
                <c:pt idx="1176">
                  <c:v>112.815</c:v>
                </c:pt>
                <c:pt idx="1177">
                  <c:v>112.815</c:v>
                </c:pt>
                <c:pt idx="1178">
                  <c:v>112.815</c:v>
                </c:pt>
                <c:pt idx="1179">
                  <c:v>112.815</c:v>
                </c:pt>
                <c:pt idx="1180">
                  <c:v>112.815</c:v>
                </c:pt>
                <c:pt idx="1181">
                  <c:v>112.815</c:v>
                </c:pt>
                <c:pt idx="1182">
                  <c:v>112.815</c:v>
                </c:pt>
                <c:pt idx="1183">
                  <c:v>112.815</c:v>
                </c:pt>
                <c:pt idx="1184">
                  <c:v>112.815</c:v>
                </c:pt>
                <c:pt idx="1185">
                  <c:v>112.815</c:v>
                </c:pt>
                <c:pt idx="1186">
                  <c:v>112.815</c:v>
                </c:pt>
                <c:pt idx="1187">
                  <c:v>112.815</c:v>
                </c:pt>
                <c:pt idx="1188">
                  <c:v>112.815</c:v>
                </c:pt>
                <c:pt idx="1189">
                  <c:v>112.815</c:v>
                </c:pt>
                <c:pt idx="1190">
                  <c:v>112.815</c:v>
                </c:pt>
                <c:pt idx="1191">
                  <c:v>112.815</c:v>
                </c:pt>
                <c:pt idx="1192">
                  <c:v>112.815</c:v>
                </c:pt>
                <c:pt idx="1193">
                  <c:v>112.815</c:v>
                </c:pt>
                <c:pt idx="1194">
                  <c:v>112.815</c:v>
                </c:pt>
                <c:pt idx="1195">
                  <c:v>112.815</c:v>
                </c:pt>
                <c:pt idx="1196">
                  <c:v>112.815</c:v>
                </c:pt>
                <c:pt idx="1197">
                  <c:v>112.815</c:v>
                </c:pt>
                <c:pt idx="1198">
                  <c:v>112.815</c:v>
                </c:pt>
                <c:pt idx="1199">
                  <c:v>112.815</c:v>
                </c:pt>
                <c:pt idx="1200">
                  <c:v>112.815</c:v>
                </c:pt>
                <c:pt idx="1201">
                  <c:v>112.815</c:v>
                </c:pt>
                <c:pt idx="1202">
                  <c:v>112.815</c:v>
                </c:pt>
                <c:pt idx="1203">
                  <c:v>112.815</c:v>
                </c:pt>
                <c:pt idx="1204">
                  <c:v>112.815</c:v>
                </c:pt>
                <c:pt idx="1205">
                  <c:v>112.815</c:v>
                </c:pt>
                <c:pt idx="1206">
                  <c:v>112.815</c:v>
                </c:pt>
                <c:pt idx="1207">
                  <c:v>112.815</c:v>
                </c:pt>
                <c:pt idx="1208">
                  <c:v>112.815</c:v>
                </c:pt>
                <c:pt idx="1209">
                  <c:v>112.815</c:v>
                </c:pt>
                <c:pt idx="1210">
                  <c:v>112.815</c:v>
                </c:pt>
                <c:pt idx="1211">
                  <c:v>112.815</c:v>
                </c:pt>
                <c:pt idx="1212">
                  <c:v>112.815</c:v>
                </c:pt>
                <c:pt idx="1213">
                  <c:v>112.815</c:v>
                </c:pt>
                <c:pt idx="1214">
                  <c:v>112.815</c:v>
                </c:pt>
                <c:pt idx="1215">
                  <c:v>112.815</c:v>
                </c:pt>
                <c:pt idx="1216">
                  <c:v>112.815</c:v>
                </c:pt>
                <c:pt idx="1217">
                  <c:v>112.815</c:v>
                </c:pt>
                <c:pt idx="1218">
                  <c:v>112.815</c:v>
                </c:pt>
                <c:pt idx="1219">
                  <c:v>112.815</c:v>
                </c:pt>
                <c:pt idx="1220">
                  <c:v>112.815</c:v>
                </c:pt>
                <c:pt idx="1221">
                  <c:v>112.815</c:v>
                </c:pt>
                <c:pt idx="1222">
                  <c:v>112.815</c:v>
                </c:pt>
                <c:pt idx="1223">
                  <c:v>112.815</c:v>
                </c:pt>
                <c:pt idx="1224">
                  <c:v>112.815</c:v>
                </c:pt>
                <c:pt idx="1225">
                  <c:v>112.815</c:v>
                </c:pt>
                <c:pt idx="1226">
                  <c:v>112.815</c:v>
                </c:pt>
                <c:pt idx="1227">
                  <c:v>112.815</c:v>
                </c:pt>
                <c:pt idx="1228">
                  <c:v>112.815</c:v>
                </c:pt>
                <c:pt idx="1229">
                  <c:v>112.815</c:v>
                </c:pt>
                <c:pt idx="1230">
                  <c:v>112.815</c:v>
                </c:pt>
                <c:pt idx="1231">
                  <c:v>112.815</c:v>
                </c:pt>
                <c:pt idx="1232">
                  <c:v>112.815</c:v>
                </c:pt>
                <c:pt idx="1233">
                  <c:v>112.815</c:v>
                </c:pt>
                <c:pt idx="1234">
                  <c:v>112.815</c:v>
                </c:pt>
                <c:pt idx="1235">
                  <c:v>112.815</c:v>
                </c:pt>
                <c:pt idx="1236">
                  <c:v>112.815</c:v>
                </c:pt>
                <c:pt idx="1237">
                  <c:v>112.815</c:v>
                </c:pt>
                <c:pt idx="1238">
                  <c:v>112.815</c:v>
                </c:pt>
                <c:pt idx="1239">
                  <c:v>112.815</c:v>
                </c:pt>
                <c:pt idx="1240">
                  <c:v>112.815</c:v>
                </c:pt>
                <c:pt idx="1241">
                  <c:v>112.815</c:v>
                </c:pt>
                <c:pt idx="1242">
                  <c:v>112.815</c:v>
                </c:pt>
                <c:pt idx="1243">
                  <c:v>112.815</c:v>
                </c:pt>
                <c:pt idx="1244">
                  <c:v>112.815</c:v>
                </c:pt>
                <c:pt idx="1245">
                  <c:v>112.815</c:v>
                </c:pt>
                <c:pt idx="1246">
                  <c:v>112.815</c:v>
                </c:pt>
                <c:pt idx="1247">
                  <c:v>112.815</c:v>
                </c:pt>
                <c:pt idx="1248">
                  <c:v>112.815</c:v>
                </c:pt>
                <c:pt idx="1249">
                  <c:v>112.815</c:v>
                </c:pt>
                <c:pt idx="1250">
                  <c:v>112.815</c:v>
                </c:pt>
                <c:pt idx="1251">
                  <c:v>112.815</c:v>
                </c:pt>
                <c:pt idx="1252">
                  <c:v>112.815</c:v>
                </c:pt>
                <c:pt idx="1253">
                  <c:v>112.815</c:v>
                </c:pt>
                <c:pt idx="1254">
                  <c:v>112.815</c:v>
                </c:pt>
                <c:pt idx="1255">
                  <c:v>112.815</c:v>
                </c:pt>
                <c:pt idx="1256">
                  <c:v>112.815</c:v>
                </c:pt>
                <c:pt idx="1257">
                  <c:v>112.815</c:v>
                </c:pt>
                <c:pt idx="1258">
                  <c:v>112.815</c:v>
                </c:pt>
                <c:pt idx="1259">
                  <c:v>112.815</c:v>
                </c:pt>
                <c:pt idx="1260">
                  <c:v>112.815</c:v>
                </c:pt>
                <c:pt idx="1261">
                  <c:v>112.815</c:v>
                </c:pt>
                <c:pt idx="1262">
                  <c:v>112.815</c:v>
                </c:pt>
                <c:pt idx="1263">
                  <c:v>112.815</c:v>
                </c:pt>
                <c:pt idx="1264">
                  <c:v>112.815</c:v>
                </c:pt>
                <c:pt idx="1265">
                  <c:v>112.815</c:v>
                </c:pt>
                <c:pt idx="1266">
                  <c:v>112.815</c:v>
                </c:pt>
                <c:pt idx="1267">
                  <c:v>112.815</c:v>
                </c:pt>
                <c:pt idx="1268">
                  <c:v>112.815</c:v>
                </c:pt>
                <c:pt idx="1269">
                  <c:v>112.815</c:v>
                </c:pt>
                <c:pt idx="1270">
                  <c:v>112.815</c:v>
                </c:pt>
                <c:pt idx="1271">
                  <c:v>112.815</c:v>
                </c:pt>
                <c:pt idx="1272">
                  <c:v>112.815</c:v>
                </c:pt>
                <c:pt idx="1273">
                  <c:v>112.815</c:v>
                </c:pt>
                <c:pt idx="1274">
                  <c:v>112.815</c:v>
                </c:pt>
                <c:pt idx="1275">
                  <c:v>112.815</c:v>
                </c:pt>
                <c:pt idx="1276">
                  <c:v>112.815</c:v>
                </c:pt>
                <c:pt idx="1277">
                  <c:v>112.815</c:v>
                </c:pt>
                <c:pt idx="1278">
                  <c:v>112.815</c:v>
                </c:pt>
                <c:pt idx="1279">
                  <c:v>112.815</c:v>
                </c:pt>
                <c:pt idx="1280">
                  <c:v>112.815</c:v>
                </c:pt>
                <c:pt idx="1281">
                  <c:v>112.815</c:v>
                </c:pt>
                <c:pt idx="1282">
                  <c:v>112.815</c:v>
                </c:pt>
                <c:pt idx="1283">
                  <c:v>112.815</c:v>
                </c:pt>
                <c:pt idx="1284">
                  <c:v>112.815</c:v>
                </c:pt>
                <c:pt idx="1285">
                  <c:v>112.815</c:v>
                </c:pt>
                <c:pt idx="1286">
                  <c:v>112.815</c:v>
                </c:pt>
                <c:pt idx="1287">
                  <c:v>112.815</c:v>
                </c:pt>
                <c:pt idx="1288">
                  <c:v>112.815</c:v>
                </c:pt>
                <c:pt idx="1289">
                  <c:v>112.815</c:v>
                </c:pt>
                <c:pt idx="1290">
                  <c:v>112.815</c:v>
                </c:pt>
                <c:pt idx="1291">
                  <c:v>112.815</c:v>
                </c:pt>
                <c:pt idx="1292">
                  <c:v>112.815</c:v>
                </c:pt>
                <c:pt idx="1293">
                  <c:v>112.815</c:v>
                </c:pt>
                <c:pt idx="1294">
                  <c:v>112.815</c:v>
                </c:pt>
                <c:pt idx="1295">
                  <c:v>112.815</c:v>
                </c:pt>
                <c:pt idx="1296">
                  <c:v>112.815</c:v>
                </c:pt>
                <c:pt idx="1297">
                  <c:v>112.815</c:v>
                </c:pt>
                <c:pt idx="1298">
                  <c:v>112.815</c:v>
                </c:pt>
                <c:pt idx="1299">
                  <c:v>112.815</c:v>
                </c:pt>
                <c:pt idx="1300">
                  <c:v>112.815</c:v>
                </c:pt>
                <c:pt idx="1301">
                  <c:v>112.815</c:v>
                </c:pt>
                <c:pt idx="1302">
                  <c:v>112.815</c:v>
                </c:pt>
                <c:pt idx="1303">
                  <c:v>112.815</c:v>
                </c:pt>
                <c:pt idx="1304">
                  <c:v>112.815</c:v>
                </c:pt>
                <c:pt idx="1305">
                  <c:v>112.815</c:v>
                </c:pt>
                <c:pt idx="1306">
                  <c:v>112.815</c:v>
                </c:pt>
                <c:pt idx="1307">
                  <c:v>112.815</c:v>
                </c:pt>
                <c:pt idx="1308">
                  <c:v>112.815</c:v>
                </c:pt>
                <c:pt idx="1309">
                  <c:v>112.815</c:v>
                </c:pt>
                <c:pt idx="1310">
                  <c:v>112.815</c:v>
                </c:pt>
                <c:pt idx="1311">
                  <c:v>112.815</c:v>
                </c:pt>
                <c:pt idx="1312">
                  <c:v>112.815</c:v>
                </c:pt>
                <c:pt idx="1313">
                  <c:v>112.815</c:v>
                </c:pt>
                <c:pt idx="1314">
                  <c:v>112.815</c:v>
                </c:pt>
                <c:pt idx="1315">
                  <c:v>112.815</c:v>
                </c:pt>
                <c:pt idx="1316">
                  <c:v>112.815</c:v>
                </c:pt>
                <c:pt idx="1317">
                  <c:v>112.815</c:v>
                </c:pt>
                <c:pt idx="1318">
                  <c:v>112.815</c:v>
                </c:pt>
                <c:pt idx="1319">
                  <c:v>112.815</c:v>
                </c:pt>
                <c:pt idx="1320">
                  <c:v>112.815</c:v>
                </c:pt>
                <c:pt idx="1321">
                  <c:v>112.815</c:v>
                </c:pt>
                <c:pt idx="1322">
                  <c:v>112.815</c:v>
                </c:pt>
                <c:pt idx="1323">
                  <c:v>112.815</c:v>
                </c:pt>
                <c:pt idx="1324">
                  <c:v>112.815</c:v>
                </c:pt>
                <c:pt idx="1325">
                  <c:v>112.815</c:v>
                </c:pt>
                <c:pt idx="1326">
                  <c:v>112.815</c:v>
                </c:pt>
                <c:pt idx="1327">
                  <c:v>112.815</c:v>
                </c:pt>
                <c:pt idx="1328">
                  <c:v>112.815</c:v>
                </c:pt>
                <c:pt idx="1329">
                  <c:v>112.815</c:v>
                </c:pt>
                <c:pt idx="1330">
                  <c:v>112.815</c:v>
                </c:pt>
                <c:pt idx="1331">
                  <c:v>112.815</c:v>
                </c:pt>
                <c:pt idx="1332">
                  <c:v>112.815</c:v>
                </c:pt>
                <c:pt idx="1333">
                  <c:v>112.815</c:v>
                </c:pt>
                <c:pt idx="1334">
                  <c:v>112.815</c:v>
                </c:pt>
                <c:pt idx="1335">
                  <c:v>112.815</c:v>
                </c:pt>
                <c:pt idx="1336">
                  <c:v>112.815</c:v>
                </c:pt>
                <c:pt idx="1337">
                  <c:v>112.815</c:v>
                </c:pt>
                <c:pt idx="1338">
                  <c:v>112.815</c:v>
                </c:pt>
                <c:pt idx="1339">
                  <c:v>112.815</c:v>
                </c:pt>
                <c:pt idx="1340">
                  <c:v>112.815</c:v>
                </c:pt>
                <c:pt idx="1341">
                  <c:v>112.815</c:v>
                </c:pt>
                <c:pt idx="1342">
                  <c:v>112.815</c:v>
                </c:pt>
                <c:pt idx="1343">
                  <c:v>112.815</c:v>
                </c:pt>
                <c:pt idx="1344">
                  <c:v>112.815</c:v>
                </c:pt>
                <c:pt idx="1345">
                  <c:v>112.815</c:v>
                </c:pt>
                <c:pt idx="1346">
                  <c:v>112.815</c:v>
                </c:pt>
                <c:pt idx="1347">
                  <c:v>112.815</c:v>
                </c:pt>
                <c:pt idx="1348">
                  <c:v>112.815</c:v>
                </c:pt>
                <c:pt idx="1349">
                  <c:v>112.815</c:v>
                </c:pt>
                <c:pt idx="1350">
                  <c:v>112.815</c:v>
                </c:pt>
                <c:pt idx="1351">
                  <c:v>112.815</c:v>
                </c:pt>
                <c:pt idx="1352">
                  <c:v>112.815</c:v>
                </c:pt>
                <c:pt idx="1353">
                  <c:v>112.815</c:v>
                </c:pt>
                <c:pt idx="1354">
                  <c:v>112.815</c:v>
                </c:pt>
                <c:pt idx="1355">
                  <c:v>112.815</c:v>
                </c:pt>
                <c:pt idx="1356">
                  <c:v>112.815</c:v>
                </c:pt>
                <c:pt idx="1357">
                  <c:v>112.815</c:v>
                </c:pt>
                <c:pt idx="1358">
                  <c:v>112.815</c:v>
                </c:pt>
                <c:pt idx="1359">
                  <c:v>112.815</c:v>
                </c:pt>
                <c:pt idx="1360">
                  <c:v>112.815</c:v>
                </c:pt>
                <c:pt idx="1361">
                  <c:v>112.815</c:v>
                </c:pt>
                <c:pt idx="1362">
                  <c:v>112.815</c:v>
                </c:pt>
                <c:pt idx="1363">
                  <c:v>112.815</c:v>
                </c:pt>
                <c:pt idx="1364">
                  <c:v>112.815</c:v>
                </c:pt>
                <c:pt idx="1365">
                  <c:v>112.815</c:v>
                </c:pt>
                <c:pt idx="1366">
                  <c:v>112.815</c:v>
                </c:pt>
                <c:pt idx="1367">
                  <c:v>112.815</c:v>
                </c:pt>
                <c:pt idx="1368">
                  <c:v>112.815</c:v>
                </c:pt>
                <c:pt idx="1369">
                  <c:v>112.815</c:v>
                </c:pt>
                <c:pt idx="1370">
                  <c:v>112.815</c:v>
                </c:pt>
                <c:pt idx="1371">
                  <c:v>112.815</c:v>
                </c:pt>
                <c:pt idx="1372">
                  <c:v>112.815</c:v>
                </c:pt>
                <c:pt idx="1373">
                  <c:v>112.815</c:v>
                </c:pt>
                <c:pt idx="1374">
                  <c:v>112.815</c:v>
                </c:pt>
                <c:pt idx="1375">
                  <c:v>112.815</c:v>
                </c:pt>
                <c:pt idx="1376">
                  <c:v>112.815</c:v>
                </c:pt>
                <c:pt idx="1377">
                  <c:v>112.815</c:v>
                </c:pt>
                <c:pt idx="1378">
                  <c:v>112.815</c:v>
                </c:pt>
                <c:pt idx="1379">
                  <c:v>112.815</c:v>
                </c:pt>
                <c:pt idx="1380">
                  <c:v>112.815</c:v>
                </c:pt>
                <c:pt idx="1381">
                  <c:v>112.815</c:v>
                </c:pt>
                <c:pt idx="1382">
                  <c:v>112.815</c:v>
                </c:pt>
                <c:pt idx="1383">
                  <c:v>112.815</c:v>
                </c:pt>
                <c:pt idx="1384">
                  <c:v>112.815</c:v>
                </c:pt>
                <c:pt idx="1385">
                  <c:v>112.815</c:v>
                </c:pt>
                <c:pt idx="1386">
                  <c:v>112.815</c:v>
                </c:pt>
                <c:pt idx="1387">
                  <c:v>112.815</c:v>
                </c:pt>
                <c:pt idx="1388">
                  <c:v>112.815</c:v>
                </c:pt>
                <c:pt idx="1389">
                  <c:v>112.815</c:v>
                </c:pt>
                <c:pt idx="1390">
                  <c:v>112.815</c:v>
                </c:pt>
                <c:pt idx="1391">
                  <c:v>112.815</c:v>
                </c:pt>
                <c:pt idx="1392">
                  <c:v>112.815</c:v>
                </c:pt>
                <c:pt idx="1393">
                  <c:v>112.815</c:v>
                </c:pt>
                <c:pt idx="1394">
                  <c:v>112.815</c:v>
                </c:pt>
                <c:pt idx="1395">
                  <c:v>112.815</c:v>
                </c:pt>
                <c:pt idx="1396">
                  <c:v>112.815</c:v>
                </c:pt>
                <c:pt idx="1397">
                  <c:v>112.815</c:v>
                </c:pt>
                <c:pt idx="1398">
                  <c:v>112.815</c:v>
                </c:pt>
                <c:pt idx="1399">
                  <c:v>112.815</c:v>
                </c:pt>
                <c:pt idx="1400">
                  <c:v>112.815</c:v>
                </c:pt>
                <c:pt idx="1401">
                  <c:v>112.815</c:v>
                </c:pt>
                <c:pt idx="1402">
                  <c:v>112.815</c:v>
                </c:pt>
                <c:pt idx="1403">
                  <c:v>112.815</c:v>
                </c:pt>
                <c:pt idx="1404">
                  <c:v>112.815</c:v>
                </c:pt>
                <c:pt idx="1405">
                  <c:v>112.815</c:v>
                </c:pt>
                <c:pt idx="1406">
                  <c:v>112.815</c:v>
                </c:pt>
                <c:pt idx="1407">
                  <c:v>112.815</c:v>
                </c:pt>
                <c:pt idx="1408">
                  <c:v>112.815</c:v>
                </c:pt>
                <c:pt idx="1409">
                  <c:v>112.815</c:v>
                </c:pt>
                <c:pt idx="1410">
                  <c:v>112.815</c:v>
                </c:pt>
                <c:pt idx="1411">
                  <c:v>112.815</c:v>
                </c:pt>
                <c:pt idx="1412">
                  <c:v>112.815</c:v>
                </c:pt>
                <c:pt idx="1413">
                  <c:v>112.815</c:v>
                </c:pt>
                <c:pt idx="1414">
                  <c:v>112.815</c:v>
                </c:pt>
                <c:pt idx="1415">
                  <c:v>112.815</c:v>
                </c:pt>
                <c:pt idx="1416">
                  <c:v>112.815</c:v>
                </c:pt>
                <c:pt idx="1417">
                  <c:v>112.815</c:v>
                </c:pt>
                <c:pt idx="1418">
                  <c:v>112.815</c:v>
                </c:pt>
                <c:pt idx="1419">
                  <c:v>112.815</c:v>
                </c:pt>
                <c:pt idx="1420">
                  <c:v>112.815</c:v>
                </c:pt>
                <c:pt idx="1421">
                  <c:v>112.815</c:v>
                </c:pt>
                <c:pt idx="1422">
                  <c:v>112.815</c:v>
                </c:pt>
                <c:pt idx="1423">
                  <c:v>112.815</c:v>
                </c:pt>
                <c:pt idx="1424">
                  <c:v>112.815</c:v>
                </c:pt>
                <c:pt idx="1425">
                  <c:v>112.815</c:v>
                </c:pt>
                <c:pt idx="1426">
                  <c:v>112.815</c:v>
                </c:pt>
                <c:pt idx="1427">
                  <c:v>112.815</c:v>
                </c:pt>
                <c:pt idx="1428">
                  <c:v>112.815</c:v>
                </c:pt>
                <c:pt idx="1429">
                  <c:v>112.815</c:v>
                </c:pt>
                <c:pt idx="1430">
                  <c:v>112.815</c:v>
                </c:pt>
                <c:pt idx="1431">
                  <c:v>112.815</c:v>
                </c:pt>
                <c:pt idx="1432">
                  <c:v>112.815</c:v>
                </c:pt>
                <c:pt idx="1433">
                  <c:v>112.815</c:v>
                </c:pt>
                <c:pt idx="1434">
                  <c:v>112.815</c:v>
                </c:pt>
                <c:pt idx="1435">
                  <c:v>112.815</c:v>
                </c:pt>
                <c:pt idx="1436">
                  <c:v>112.815</c:v>
                </c:pt>
                <c:pt idx="1437">
                  <c:v>112.815</c:v>
                </c:pt>
                <c:pt idx="1438">
                  <c:v>112.815</c:v>
                </c:pt>
                <c:pt idx="1439">
                  <c:v>112.815</c:v>
                </c:pt>
                <c:pt idx="1440">
                  <c:v>112.815</c:v>
                </c:pt>
                <c:pt idx="1441">
                  <c:v>112.815</c:v>
                </c:pt>
                <c:pt idx="1442">
                  <c:v>112.815</c:v>
                </c:pt>
                <c:pt idx="1443">
                  <c:v>112.815</c:v>
                </c:pt>
                <c:pt idx="1444">
                  <c:v>112.815</c:v>
                </c:pt>
                <c:pt idx="1445">
                  <c:v>112.815</c:v>
                </c:pt>
                <c:pt idx="1446">
                  <c:v>112.815</c:v>
                </c:pt>
                <c:pt idx="1447">
                  <c:v>112.815</c:v>
                </c:pt>
                <c:pt idx="1448">
                  <c:v>112.815</c:v>
                </c:pt>
                <c:pt idx="1449">
                  <c:v>112.815</c:v>
                </c:pt>
                <c:pt idx="1450">
                  <c:v>112.815</c:v>
                </c:pt>
                <c:pt idx="1451">
                  <c:v>112.815</c:v>
                </c:pt>
                <c:pt idx="1452">
                  <c:v>112.815</c:v>
                </c:pt>
                <c:pt idx="1453">
                  <c:v>112.815</c:v>
                </c:pt>
                <c:pt idx="1454">
                  <c:v>112.815</c:v>
                </c:pt>
                <c:pt idx="1455">
                  <c:v>112.815</c:v>
                </c:pt>
                <c:pt idx="1456">
                  <c:v>112.815</c:v>
                </c:pt>
                <c:pt idx="1457">
                  <c:v>112.815</c:v>
                </c:pt>
                <c:pt idx="1458">
                  <c:v>112.815</c:v>
                </c:pt>
                <c:pt idx="1459">
                  <c:v>112.815</c:v>
                </c:pt>
                <c:pt idx="1460">
                  <c:v>112.815</c:v>
                </c:pt>
                <c:pt idx="1461">
                  <c:v>112.815</c:v>
                </c:pt>
                <c:pt idx="1462">
                  <c:v>112.815</c:v>
                </c:pt>
                <c:pt idx="1463">
                  <c:v>112.815</c:v>
                </c:pt>
                <c:pt idx="1464">
                  <c:v>112.815</c:v>
                </c:pt>
                <c:pt idx="1465">
                  <c:v>112.815</c:v>
                </c:pt>
                <c:pt idx="1466">
                  <c:v>112.815</c:v>
                </c:pt>
                <c:pt idx="1467">
                  <c:v>112.815</c:v>
                </c:pt>
                <c:pt idx="1468">
                  <c:v>112.815</c:v>
                </c:pt>
                <c:pt idx="1469">
                  <c:v>112.815</c:v>
                </c:pt>
                <c:pt idx="1470">
                  <c:v>112.815</c:v>
                </c:pt>
                <c:pt idx="1471">
                  <c:v>112.815</c:v>
                </c:pt>
                <c:pt idx="1472">
                  <c:v>112.815</c:v>
                </c:pt>
                <c:pt idx="1473">
                  <c:v>112.815</c:v>
                </c:pt>
                <c:pt idx="1474">
                  <c:v>112.815</c:v>
                </c:pt>
                <c:pt idx="1475">
                  <c:v>112.815</c:v>
                </c:pt>
                <c:pt idx="1476">
                  <c:v>112.815</c:v>
                </c:pt>
                <c:pt idx="1477">
                  <c:v>112.815</c:v>
                </c:pt>
                <c:pt idx="1478">
                  <c:v>112.815</c:v>
                </c:pt>
                <c:pt idx="1479">
                  <c:v>112.815</c:v>
                </c:pt>
                <c:pt idx="1480">
                  <c:v>112.815</c:v>
                </c:pt>
                <c:pt idx="1481">
                  <c:v>112.815</c:v>
                </c:pt>
                <c:pt idx="1482">
                  <c:v>112.815</c:v>
                </c:pt>
                <c:pt idx="1483">
                  <c:v>112.815</c:v>
                </c:pt>
                <c:pt idx="1484">
                  <c:v>112.815</c:v>
                </c:pt>
                <c:pt idx="1485">
                  <c:v>112.815</c:v>
                </c:pt>
                <c:pt idx="1486">
                  <c:v>112.815</c:v>
                </c:pt>
                <c:pt idx="1487">
                  <c:v>112.815</c:v>
                </c:pt>
                <c:pt idx="1488">
                  <c:v>112.815</c:v>
                </c:pt>
                <c:pt idx="1489">
                  <c:v>112.815</c:v>
                </c:pt>
                <c:pt idx="1490">
                  <c:v>112.815</c:v>
                </c:pt>
                <c:pt idx="1491">
                  <c:v>112.815</c:v>
                </c:pt>
                <c:pt idx="1492">
                  <c:v>112.815</c:v>
                </c:pt>
                <c:pt idx="1493">
                  <c:v>112.815</c:v>
                </c:pt>
                <c:pt idx="1494">
                  <c:v>112.815</c:v>
                </c:pt>
                <c:pt idx="1495">
                  <c:v>112.815</c:v>
                </c:pt>
                <c:pt idx="1496">
                  <c:v>112.815</c:v>
                </c:pt>
                <c:pt idx="1497">
                  <c:v>112.815</c:v>
                </c:pt>
                <c:pt idx="1498">
                  <c:v>112.815</c:v>
                </c:pt>
                <c:pt idx="1499">
                  <c:v>112.815</c:v>
                </c:pt>
                <c:pt idx="1500">
                  <c:v>112.815</c:v>
                </c:pt>
                <c:pt idx="1501">
                  <c:v>112.815</c:v>
                </c:pt>
                <c:pt idx="1502">
                  <c:v>112.815</c:v>
                </c:pt>
                <c:pt idx="1503">
                  <c:v>112.815</c:v>
                </c:pt>
                <c:pt idx="1504">
                  <c:v>112.815</c:v>
                </c:pt>
                <c:pt idx="1505">
                  <c:v>112.815</c:v>
                </c:pt>
                <c:pt idx="1506">
                  <c:v>112.815</c:v>
                </c:pt>
                <c:pt idx="1507">
                  <c:v>112.815</c:v>
                </c:pt>
                <c:pt idx="1508">
                  <c:v>112.815</c:v>
                </c:pt>
                <c:pt idx="1509">
                  <c:v>112.815</c:v>
                </c:pt>
                <c:pt idx="1510">
                  <c:v>112.815</c:v>
                </c:pt>
                <c:pt idx="1511">
                  <c:v>112.815</c:v>
                </c:pt>
                <c:pt idx="1512">
                  <c:v>112.815</c:v>
                </c:pt>
                <c:pt idx="1513">
                  <c:v>112.815</c:v>
                </c:pt>
                <c:pt idx="1514">
                  <c:v>112.815</c:v>
                </c:pt>
                <c:pt idx="1515">
                  <c:v>112.815</c:v>
                </c:pt>
                <c:pt idx="1516">
                  <c:v>112.815</c:v>
                </c:pt>
                <c:pt idx="1517">
                  <c:v>112.815</c:v>
                </c:pt>
                <c:pt idx="1518">
                  <c:v>112.815</c:v>
                </c:pt>
                <c:pt idx="1519">
                  <c:v>112.815</c:v>
                </c:pt>
                <c:pt idx="1520">
                  <c:v>112.815</c:v>
                </c:pt>
                <c:pt idx="1521">
                  <c:v>112.815</c:v>
                </c:pt>
                <c:pt idx="1522">
                  <c:v>112.815</c:v>
                </c:pt>
                <c:pt idx="1523">
                  <c:v>112.815</c:v>
                </c:pt>
                <c:pt idx="1524">
                  <c:v>112.815</c:v>
                </c:pt>
                <c:pt idx="1525">
                  <c:v>112.815</c:v>
                </c:pt>
                <c:pt idx="1526">
                  <c:v>112.815</c:v>
                </c:pt>
                <c:pt idx="1527">
                  <c:v>112.815</c:v>
                </c:pt>
                <c:pt idx="1528">
                  <c:v>112.815</c:v>
                </c:pt>
                <c:pt idx="1529">
                  <c:v>112.815</c:v>
                </c:pt>
                <c:pt idx="1530">
                  <c:v>112.815</c:v>
                </c:pt>
                <c:pt idx="1531">
                  <c:v>112.815</c:v>
                </c:pt>
                <c:pt idx="1532">
                  <c:v>112.815</c:v>
                </c:pt>
                <c:pt idx="1533">
                  <c:v>112.815</c:v>
                </c:pt>
                <c:pt idx="1534">
                  <c:v>112.815</c:v>
                </c:pt>
                <c:pt idx="1535">
                  <c:v>112.815</c:v>
                </c:pt>
                <c:pt idx="1536">
                  <c:v>112.815</c:v>
                </c:pt>
                <c:pt idx="1537">
                  <c:v>112.815</c:v>
                </c:pt>
                <c:pt idx="1538">
                  <c:v>112.815</c:v>
                </c:pt>
                <c:pt idx="1539">
                  <c:v>112.815</c:v>
                </c:pt>
                <c:pt idx="1540">
                  <c:v>112.815</c:v>
                </c:pt>
                <c:pt idx="1541">
                  <c:v>112.815</c:v>
                </c:pt>
                <c:pt idx="1542">
                  <c:v>112.815</c:v>
                </c:pt>
                <c:pt idx="1543">
                  <c:v>112.815</c:v>
                </c:pt>
                <c:pt idx="1544">
                  <c:v>112.815</c:v>
                </c:pt>
                <c:pt idx="1545">
                  <c:v>112.815</c:v>
                </c:pt>
                <c:pt idx="1546">
                  <c:v>112.815</c:v>
                </c:pt>
                <c:pt idx="1547">
                  <c:v>112.815</c:v>
                </c:pt>
                <c:pt idx="1548">
                  <c:v>112.815</c:v>
                </c:pt>
                <c:pt idx="1549">
                  <c:v>112.815</c:v>
                </c:pt>
                <c:pt idx="1550">
                  <c:v>112.815</c:v>
                </c:pt>
                <c:pt idx="1551">
                  <c:v>112.815</c:v>
                </c:pt>
                <c:pt idx="1552">
                  <c:v>112.815</c:v>
                </c:pt>
                <c:pt idx="1553">
                  <c:v>112.815</c:v>
                </c:pt>
                <c:pt idx="1554">
                  <c:v>112.815</c:v>
                </c:pt>
                <c:pt idx="1555">
                  <c:v>112.815</c:v>
                </c:pt>
                <c:pt idx="1556">
                  <c:v>112.815</c:v>
                </c:pt>
                <c:pt idx="1557">
                  <c:v>112.815</c:v>
                </c:pt>
                <c:pt idx="1558">
                  <c:v>112.815</c:v>
                </c:pt>
                <c:pt idx="1559">
                  <c:v>112.815</c:v>
                </c:pt>
                <c:pt idx="1560">
                  <c:v>112.815</c:v>
                </c:pt>
                <c:pt idx="1561">
                  <c:v>112.815</c:v>
                </c:pt>
                <c:pt idx="1562">
                  <c:v>112.815</c:v>
                </c:pt>
                <c:pt idx="1563">
                  <c:v>112.815</c:v>
                </c:pt>
                <c:pt idx="1564">
                  <c:v>112.815</c:v>
                </c:pt>
                <c:pt idx="1565">
                  <c:v>112.815</c:v>
                </c:pt>
                <c:pt idx="1566">
                  <c:v>112.815</c:v>
                </c:pt>
                <c:pt idx="1567">
                  <c:v>112.815</c:v>
                </c:pt>
                <c:pt idx="1568">
                  <c:v>112.815</c:v>
                </c:pt>
                <c:pt idx="1569">
                  <c:v>112.815</c:v>
                </c:pt>
                <c:pt idx="1570">
                  <c:v>112.815</c:v>
                </c:pt>
                <c:pt idx="1571">
                  <c:v>112.815</c:v>
                </c:pt>
                <c:pt idx="1572">
                  <c:v>112.815</c:v>
                </c:pt>
                <c:pt idx="1573">
                  <c:v>112.815</c:v>
                </c:pt>
                <c:pt idx="1574">
                  <c:v>112.815</c:v>
                </c:pt>
                <c:pt idx="1575">
                  <c:v>112.815</c:v>
                </c:pt>
                <c:pt idx="1576">
                  <c:v>112.815</c:v>
                </c:pt>
                <c:pt idx="1577">
                  <c:v>112.815</c:v>
                </c:pt>
                <c:pt idx="1578">
                  <c:v>112.815</c:v>
                </c:pt>
                <c:pt idx="1579">
                  <c:v>112.815</c:v>
                </c:pt>
                <c:pt idx="1580">
                  <c:v>112.815</c:v>
                </c:pt>
                <c:pt idx="1581">
                  <c:v>112.815</c:v>
                </c:pt>
                <c:pt idx="1582">
                  <c:v>112.815</c:v>
                </c:pt>
                <c:pt idx="1583">
                  <c:v>112.815</c:v>
                </c:pt>
                <c:pt idx="1584">
                  <c:v>112.815</c:v>
                </c:pt>
                <c:pt idx="1585">
                  <c:v>112.815</c:v>
                </c:pt>
                <c:pt idx="1586">
                  <c:v>112.815</c:v>
                </c:pt>
                <c:pt idx="1587">
                  <c:v>112.815</c:v>
                </c:pt>
                <c:pt idx="1588">
                  <c:v>112.815</c:v>
                </c:pt>
                <c:pt idx="1589">
                  <c:v>112.815</c:v>
                </c:pt>
                <c:pt idx="1590">
                  <c:v>112.815</c:v>
                </c:pt>
                <c:pt idx="1591">
                  <c:v>112.815</c:v>
                </c:pt>
                <c:pt idx="1592">
                  <c:v>112.815</c:v>
                </c:pt>
                <c:pt idx="1593">
                  <c:v>112.815</c:v>
                </c:pt>
                <c:pt idx="1594">
                  <c:v>112.815</c:v>
                </c:pt>
                <c:pt idx="1595">
                  <c:v>112.815</c:v>
                </c:pt>
                <c:pt idx="1596">
                  <c:v>112.815</c:v>
                </c:pt>
                <c:pt idx="1597">
                  <c:v>112.815</c:v>
                </c:pt>
                <c:pt idx="1598">
                  <c:v>112.815</c:v>
                </c:pt>
                <c:pt idx="1599">
                  <c:v>112.815</c:v>
                </c:pt>
                <c:pt idx="1600">
                  <c:v>112.815</c:v>
                </c:pt>
                <c:pt idx="1601">
                  <c:v>112.815</c:v>
                </c:pt>
                <c:pt idx="1602">
                  <c:v>112.815</c:v>
                </c:pt>
                <c:pt idx="1603">
                  <c:v>112.815</c:v>
                </c:pt>
                <c:pt idx="1604">
                  <c:v>112.815</c:v>
                </c:pt>
                <c:pt idx="1605">
                  <c:v>112.815</c:v>
                </c:pt>
                <c:pt idx="1606">
                  <c:v>112.815</c:v>
                </c:pt>
                <c:pt idx="1607">
                  <c:v>112.815</c:v>
                </c:pt>
                <c:pt idx="1608">
                  <c:v>112.815</c:v>
                </c:pt>
                <c:pt idx="1609">
                  <c:v>112.815</c:v>
                </c:pt>
                <c:pt idx="1610">
                  <c:v>112.815</c:v>
                </c:pt>
                <c:pt idx="1611">
                  <c:v>112.815</c:v>
                </c:pt>
                <c:pt idx="1612">
                  <c:v>112.815</c:v>
                </c:pt>
                <c:pt idx="1613">
                  <c:v>112.815</c:v>
                </c:pt>
                <c:pt idx="1614">
                  <c:v>112.815</c:v>
                </c:pt>
                <c:pt idx="1615">
                  <c:v>112.815</c:v>
                </c:pt>
                <c:pt idx="1616">
                  <c:v>112.815</c:v>
                </c:pt>
                <c:pt idx="1617">
                  <c:v>112.815</c:v>
                </c:pt>
                <c:pt idx="1618">
                  <c:v>112.815</c:v>
                </c:pt>
                <c:pt idx="1619">
                  <c:v>112.815</c:v>
                </c:pt>
                <c:pt idx="1620">
                  <c:v>112.815</c:v>
                </c:pt>
                <c:pt idx="1621">
                  <c:v>112.815</c:v>
                </c:pt>
                <c:pt idx="1622">
                  <c:v>112.815</c:v>
                </c:pt>
                <c:pt idx="1623">
                  <c:v>112.815</c:v>
                </c:pt>
                <c:pt idx="1624">
                  <c:v>112.815</c:v>
                </c:pt>
                <c:pt idx="1625">
                  <c:v>112.815</c:v>
                </c:pt>
                <c:pt idx="1626">
                  <c:v>112.815</c:v>
                </c:pt>
                <c:pt idx="1627">
                  <c:v>112.815</c:v>
                </c:pt>
                <c:pt idx="1628">
                  <c:v>112.815</c:v>
                </c:pt>
                <c:pt idx="1629">
                  <c:v>112.815</c:v>
                </c:pt>
                <c:pt idx="1630">
                  <c:v>112.815</c:v>
                </c:pt>
                <c:pt idx="1631">
                  <c:v>112.815</c:v>
                </c:pt>
                <c:pt idx="1632">
                  <c:v>112.815</c:v>
                </c:pt>
                <c:pt idx="1633">
                  <c:v>112.815</c:v>
                </c:pt>
                <c:pt idx="1634">
                  <c:v>112.815</c:v>
                </c:pt>
                <c:pt idx="1635">
                  <c:v>112.815</c:v>
                </c:pt>
                <c:pt idx="1636">
                  <c:v>112.815</c:v>
                </c:pt>
                <c:pt idx="1637">
                  <c:v>112.815</c:v>
                </c:pt>
                <c:pt idx="1638">
                  <c:v>112.815</c:v>
                </c:pt>
                <c:pt idx="1639">
                  <c:v>112.815</c:v>
                </c:pt>
                <c:pt idx="1640">
                  <c:v>112.815</c:v>
                </c:pt>
                <c:pt idx="1641">
                  <c:v>112.815</c:v>
                </c:pt>
                <c:pt idx="1642">
                  <c:v>112.815</c:v>
                </c:pt>
                <c:pt idx="1643">
                  <c:v>112.815</c:v>
                </c:pt>
                <c:pt idx="1644">
                  <c:v>112.815</c:v>
                </c:pt>
                <c:pt idx="1645">
                  <c:v>112.815</c:v>
                </c:pt>
                <c:pt idx="1646">
                  <c:v>112.815</c:v>
                </c:pt>
                <c:pt idx="1647">
                  <c:v>112.815</c:v>
                </c:pt>
                <c:pt idx="1648">
                  <c:v>112.815</c:v>
                </c:pt>
                <c:pt idx="1649">
                  <c:v>112.815</c:v>
                </c:pt>
                <c:pt idx="1650">
                  <c:v>112.815</c:v>
                </c:pt>
                <c:pt idx="1651">
                  <c:v>112.815</c:v>
                </c:pt>
                <c:pt idx="1652">
                  <c:v>112.815</c:v>
                </c:pt>
                <c:pt idx="1653">
                  <c:v>112.815</c:v>
                </c:pt>
                <c:pt idx="1654">
                  <c:v>112.815</c:v>
                </c:pt>
                <c:pt idx="1655">
                  <c:v>112.815</c:v>
                </c:pt>
                <c:pt idx="1656">
                  <c:v>112.815</c:v>
                </c:pt>
                <c:pt idx="1657">
                  <c:v>112.815</c:v>
                </c:pt>
                <c:pt idx="1658">
                  <c:v>112.815</c:v>
                </c:pt>
                <c:pt idx="1659">
                  <c:v>112.815</c:v>
                </c:pt>
                <c:pt idx="1660">
                  <c:v>112.815</c:v>
                </c:pt>
                <c:pt idx="1661">
                  <c:v>112.815</c:v>
                </c:pt>
                <c:pt idx="1662">
                  <c:v>112.815</c:v>
                </c:pt>
                <c:pt idx="1663">
                  <c:v>112.815</c:v>
                </c:pt>
                <c:pt idx="1664">
                  <c:v>112.815</c:v>
                </c:pt>
                <c:pt idx="1665">
                  <c:v>112.815</c:v>
                </c:pt>
                <c:pt idx="1666">
                  <c:v>112.815</c:v>
                </c:pt>
                <c:pt idx="1667">
                  <c:v>112.815</c:v>
                </c:pt>
                <c:pt idx="1668">
                  <c:v>112.815</c:v>
                </c:pt>
                <c:pt idx="1669">
                  <c:v>112.815</c:v>
                </c:pt>
                <c:pt idx="1670">
                  <c:v>112.815</c:v>
                </c:pt>
                <c:pt idx="1671">
                  <c:v>112.815</c:v>
                </c:pt>
                <c:pt idx="1672">
                  <c:v>112.815</c:v>
                </c:pt>
                <c:pt idx="1673">
                  <c:v>112.815</c:v>
                </c:pt>
                <c:pt idx="1674">
                  <c:v>112.815</c:v>
                </c:pt>
                <c:pt idx="1675">
                  <c:v>112.815</c:v>
                </c:pt>
                <c:pt idx="1676">
                  <c:v>112.815</c:v>
                </c:pt>
                <c:pt idx="1677">
                  <c:v>112.815</c:v>
                </c:pt>
                <c:pt idx="1678">
                  <c:v>112.815</c:v>
                </c:pt>
                <c:pt idx="1679">
                  <c:v>112.815</c:v>
                </c:pt>
                <c:pt idx="1680">
                  <c:v>112.815</c:v>
                </c:pt>
                <c:pt idx="1681">
                  <c:v>112.815</c:v>
                </c:pt>
                <c:pt idx="1682">
                  <c:v>112.815</c:v>
                </c:pt>
                <c:pt idx="1683">
                  <c:v>112.815</c:v>
                </c:pt>
                <c:pt idx="1684">
                  <c:v>112.815</c:v>
                </c:pt>
                <c:pt idx="1685">
                  <c:v>112.815</c:v>
                </c:pt>
                <c:pt idx="1686">
                  <c:v>112.815</c:v>
                </c:pt>
                <c:pt idx="1687">
                  <c:v>112.815</c:v>
                </c:pt>
                <c:pt idx="1688">
                  <c:v>112.815</c:v>
                </c:pt>
                <c:pt idx="1689">
                  <c:v>112.815</c:v>
                </c:pt>
                <c:pt idx="1690">
                  <c:v>112.815</c:v>
                </c:pt>
                <c:pt idx="1691">
                  <c:v>112.815</c:v>
                </c:pt>
                <c:pt idx="1692">
                  <c:v>112.815</c:v>
                </c:pt>
                <c:pt idx="1693">
                  <c:v>112.815</c:v>
                </c:pt>
                <c:pt idx="1694">
                  <c:v>112.815</c:v>
                </c:pt>
                <c:pt idx="1695">
                  <c:v>112.815</c:v>
                </c:pt>
                <c:pt idx="1696">
                  <c:v>112.815</c:v>
                </c:pt>
                <c:pt idx="1697">
                  <c:v>112.815</c:v>
                </c:pt>
                <c:pt idx="1698">
                  <c:v>112.815</c:v>
                </c:pt>
                <c:pt idx="1699">
                  <c:v>112.815</c:v>
                </c:pt>
                <c:pt idx="1700">
                  <c:v>112.815</c:v>
                </c:pt>
                <c:pt idx="1701">
                  <c:v>112.815</c:v>
                </c:pt>
                <c:pt idx="1702">
                  <c:v>112.815</c:v>
                </c:pt>
                <c:pt idx="1703">
                  <c:v>112.815</c:v>
                </c:pt>
                <c:pt idx="1704">
                  <c:v>112.815</c:v>
                </c:pt>
                <c:pt idx="1705">
                  <c:v>112.815</c:v>
                </c:pt>
                <c:pt idx="1706">
                  <c:v>112.815</c:v>
                </c:pt>
                <c:pt idx="1707">
                  <c:v>112.815</c:v>
                </c:pt>
                <c:pt idx="1708">
                  <c:v>112.815</c:v>
                </c:pt>
                <c:pt idx="1709">
                  <c:v>112.815</c:v>
                </c:pt>
                <c:pt idx="1710">
                  <c:v>112.815</c:v>
                </c:pt>
                <c:pt idx="1711">
                  <c:v>112.815</c:v>
                </c:pt>
                <c:pt idx="1712">
                  <c:v>112.815</c:v>
                </c:pt>
                <c:pt idx="1713">
                  <c:v>112.815</c:v>
                </c:pt>
                <c:pt idx="1714">
                  <c:v>112.815</c:v>
                </c:pt>
                <c:pt idx="1715">
                  <c:v>112.815</c:v>
                </c:pt>
                <c:pt idx="1716">
                  <c:v>112.815</c:v>
                </c:pt>
                <c:pt idx="1717">
                  <c:v>112.815</c:v>
                </c:pt>
                <c:pt idx="1718">
                  <c:v>112.815</c:v>
                </c:pt>
                <c:pt idx="1719">
                  <c:v>112.815</c:v>
                </c:pt>
                <c:pt idx="1720">
                  <c:v>112.815</c:v>
                </c:pt>
                <c:pt idx="1721">
                  <c:v>112.815</c:v>
                </c:pt>
                <c:pt idx="1722">
                  <c:v>112.815</c:v>
                </c:pt>
                <c:pt idx="1723">
                  <c:v>112.815</c:v>
                </c:pt>
                <c:pt idx="1724">
                  <c:v>112.815</c:v>
                </c:pt>
                <c:pt idx="1725">
                  <c:v>112.815</c:v>
                </c:pt>
                <c:pt idx="1726">
                  <c:v>112.815</c:v>
                </c:pt>
                <c:pt idx="1727">
                  <c:v>112.815</c:v>
                </c:pt>
                <c:pt idx="1728">
                  <c:v>112.815</c:v>
                </c:pt>
                <c:pt idx="1729">
                  <c:v>112.815</c:v>
                </c:pt>
                <c:pt idx="1730">
                  <c:v>112.815</c:v>
                </c:pt>
                <c:pt idx="1731">
                  <c:v>112.815</c:v>
                </c:pt>
                <c:pt idx="1732">
                  <c:v>112.815</c:v>
                </c:pt>
                <c:pt idx="1733">
                  <c:v>112.815</c:v>
                </c:pt>
                <c:pt idx="1734">
                  <c:v>112.815</c:v>
                </c:pt>
                <c:pt idx="1735">
                  <c:v>112.815</c:v>
                </c:pt>
                <c:pt idx="1736">
                  <c:v>112.815</c:v>
                </c:pt>
                <c:pt idx="1737">
                  <c:v>112.815</c:v>
                </c:pt>
                <c:pt idx="1738">
                  <c:v>112.815</c:v>
                </c:pt>
                <c:pt idx="1739">
                  <c:v>112.815</c:v>
                </c:pt>
                <c:pt idx="1740">
                  <c:v>112.815</c:v>
                </c:pt>
                <c:pt idx="1741">
                  <c:v>112.815</c:v>
                </c:pt>
                <c:pt idx="1742">
                  <c:v>112.815</c:v>
                </c:pt>
                <c:pt idx="1743">
                  <c:v>112.815</c:v>
                </c:pt>
                <c:pt idx="1744">
                  <c:v>112.815</c:v>
                </c:pt>
                <c:pt idx="1745">
                  <c:v>112.815</c:v>
                </c:pt>
                <c:pt idx="1746">
                  <c:v>112.815</c:v>
                </c:pt>
                <c:pt idx="1747">
                  <c:v>112.815</c:v>
                </c:pt>
                <c:pt idx="1748">
                  <c:v>112.815</c:v>
                </c:pt>
                <c:pt idx="1749">
                  <c:v>112.815</c:v>
                </c:pt>
                <c:pt idx="1750">
                  <c:v>112.815</c:v>
                </c:pt>
                <c:pt idx="1751">
                  <c:v>112.815</c:v>
                </c:pt>
                <c:pt idx="1752">
                  <c:v>112.815</c:v>
                </c:pt>
                <c:pt idx="1753">
                  <c:v>112.815</c:v>
                </c:pt>
                <c:pt idx="1754">
                  <c:v>112.815</c:v>
                </c:pt>
                <c:pt idx="1755">
                  <c:v>112.815</c:v>
                </c:pt>
                <c:pt idx="1756">
                  <c:v>112.815</c:v>
                </c:pt>
                <c:pt idx="1757">
                  <c:v>112.815</c:v>
                </c:pt>
                <c:pt idx="1758">
                  <c:v>112.815</c:v>
                </c:pt>
                <c:pt idx="1759">
                  <c:v>112.815</c:v>
                </c:pt>
                <c:pt idx="1760">
                  <c:v>112.815</c:v>
                </c:pt>
                <c:pt idx="1761">
                  <c:v>112.815</c:v>
                </c:pt>
                <c:pt idx="1762">
                  <c:v>112.815</c:v>
                </c:pt>
                <c:pt idx="1763">
                  <c:v>112.815</c:v>
                </c:pt>
                <c:pt idx="1764">
                  <c:v>112.815</c:v>
                </c:pt>
                <c:pt idx="1765">
                  <c:v>112.815</c:v>
                </c:pt>
                <c:pt idx="1766">
                  <c:v>112.815</c:v>
                </c:pt>
                <c:pt idx="1767">
                  <c:v>112.815</c:v>
                </c:pt>
                <c:pt idx="1768">
                  <c:v>112.815</c:v>
                </c:pt>
                <c:pt idx="1769">
                  <c:v>112.815</c:v>
                </c:pt>
                <c:pt idx="1770">
                  <c:v>112.815</c:v>
                </c:pt>
                <c:pt idx="1771">
                  <c:v>112.815</c:v>
                </c:pt>
                <c:pt idx="1772">
                  <c:v>112.815</c:v>
                </c:pt>
                <c:pt idx="1773">
                  <c:v>112.815</c:v>
                </c:pt>
                <c:pt idx="1774">
                  <c:v>112.815</c:v>
                </c:pt>
                <c:pt idx="1775">
                  <c:v>112.815</c:v>
                </c:pt>
                <c:pt idx="1776">
                  <c:v>112.815</c:v>
                </c:pt>
                <c:pt idx="1777">
                  <c:v>112.815</c:v>
                </c:pt>
                <c:pt idx="1778">
                  <c:v>112.815</c:v>
                </c:pt>
                <c:pt idx="1779">
                  <c:v>112.815</c:v>
                </c:pt>
                <c:pt idx="1780">
                  <c:v>112.815</c:v>
                </c:pt>
                <c:pt idx="1781">
                  <c:v>112.815</c:v>
                </c:pt>
                <c:pt idx="1782">
                  <c:v>112.815</c:v>
                </c:pt>
                <c:pt idx="1783">
                  <c:v>112.815</c:v>
                </c:pt>
                <c:pt idx="1784">
                  <c:v>112.815</c:v>
                </c:pt>
                <c:pt idx="1785">
                  <c:v>112.815</c:v>
                </c:pt>
                <c:pt idx="1786">
                  <c:v>112.815</c:v>
                </c:pt>
                <c:pt idx="1787">
                  <c:v>112.815</c:v>
                </c:pt>
                <c:pt idx="1788">
                  <c:v>112.815</c:v>
                </c:pt>
                <c:pt idx="1789">
                  <c:v>112.815</c:v>
                </c:pt>
                <c:pt idx="1790">
                  <c:v>112.815</c:v>
                </c:pt>
                <c:pt idx="1791">
                  <c:v>112.815</c:v>
                </c:pt>
                <c:pt idx="1792">
                  <c:v>112.815</c:v>
                </c:pt>
                <c:pt idx="1793">
                  <c:v>112.815</c:v>
                </c:pt>
                <c:pt idx="1794">
                  <c:v>112.815</c:v>
                </c:pt>
                <c:pt idx="1795">
                  <c:v>112.815</c:v>
                </c:pt>
                <c:pt idx="1796">
                  <c:v>112.815</c:v>
                </c:pt>
                <c:pt idx="1797">
                  <c:v>112.815</c:v>
                </c:pt>
                <c:pt idx="1798">
                  <c:v>112.815</c:v>
                </c:pt>
                <c:pt idx="1799">
                  <c:v>112.815</c:v>
                </c:pt>
                <c:pt idx="1800">
                  <c:v>112.815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F05-4B9A-AC37-645A735351E5}"/>
            </c:ext>
          </c:extLst>
        </c:ser>
        <c:ser>
          <c:idx val="1"/>
          <c:order val="3"/>
          <c:tx>
            <c:v>Aero Resistance</c:v>
          </c:tx>
          <c:spPr>
            <a:ln w="19050" cap="rnd">
              <a:solidFill>
                <a:srgbClr val="0000FF">
                  <a:alpha val="62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WLTC_class_3!$M$6:$M$1806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1.1792592592592595E-3</c:v>
                </c:pt>
                <c:pt idx="13">
                  <c:v>8.5201481481481489E-2</c:v>
                </c:pt>
                <c:pt idx="14">
                  <c:v>0.85968000000000011</c:v>
                </c:pt>
                <c:pt idx="15">
                  <c:v>2.8894800000000003</c:v>
                </c:pt>
                <c:pt idx="16">
                  <c:v>5.0593170370370375</c:v>
                </c:pt>
                <c:pt idx="17">
                  <c:v>8.4202059259259237</c:v>
                </c:pt>
                <c:pt idx="18">
                  <c:v>13.882534814814814</c:v>
                </c:pt>
                <c:pt idx="19">
                  <c:v>19.929481481481481</c:v>
                </c:pt>
                <c:pt idx="20">
                  <c:v>22.295370370370367</c:v>
                </c:pt>
                <c:pt idx="21">
                  <c:v>23.278872592592595</c:v>
                </c:pt>
                <c:pt idx="22">
                  <c:v>23.611423703703704</c:v>
                </c:pt>
                <c:pt idx="23">
                  <c:v>24.453120000000002</c:v>
                </c:pt>
                <c:pt idx="24">
                  <c:v>24.965213333333338</c:v>
                </c:pt>
                <c:pt idx="25">
                  <c:v>27.967312592592595</c:v>
                </c:pt>
                <c:pt idx="26">
                  <c:v>30.000650370370369</c:v>
                </c:pt>
                <c:pt idx="27">
                  <c:v>34.28136148148149</c:v>
                </c:pt>
                <c:pt idx="28">
                  <c:v>39.492213333333332</c:v>
                </c:pt>
                <c:pt idx="29">
                  <c:v>45.071583703703702</c:v>
                </c:pt>
                <c:pt idx="30">
                  <c:v>50.286268148148146</c:v>
                </c:pt>
                <c:pt idx="31">
                  <c:v>53.250925925925927</c:v>
                </c:pt>
                <c:pt idx="32">
                  <c:v>55.274534814814807</c:v>
                </c:pt>
                <c:pt idx="33">
                  <c:v>56.817005925925919</c:v>
                </c:pt>
                <c:pt idx="34">
                  <c:v>58.118613333333329</c:v>
                </c:pt>
                <c:pt idx="35">
                  <c:v>58.380703703703702</c:v>
                </c:pt>
                <c:pt idx="36">
                  <c:v>57.596201481481494</c:v>
                </c:pt>
                <c:pt idx="37">
                  <c:v>53.753290370370394</c:v>
                </c:pt>
                <c:pt idx="38">
                  <c:v>46.934813333333331</c:v>
                </c:pt>
                <c:pt idx="39">
                  <c:v>40.360148148148141</c:v>
                </c:pt>
                <c:pt idx="40">
                  <c:v>35.294050370370371</c:v>
                </c:pt>
                <c:pt idx="41">
                  <c:v>30.75773481481481</c:v>
                </c:pt>
                <c:pt idx="42">
                  <c:v>24.793925925925926</c:v>
                </c:pt>
                <c:pt idx="43">
                  <c:v>18.573628148148153</c:v>
                </c:pt>
                <c:pt idx="44">
                  <c:v>14.529653333333332</c:v>
                </c:pt>
                <c:pt idx="45">
                  <c:v>12.877805925925927</c:v>
                </c:pt>
                <c:pt idx="46">
                  <c:v>12.269013333333334</c:v>
                </c:pt>
                <c:pt idx="47">
                  <c:v>11.210333333333336</c:v>
                </c:pt>
                <c:pt idx="48">
                  <c:v>9.9812503703703701</c:v>
                </c:pt>
                <c:pt idx="49">
                  <c:v>9.3409125925925931</c:v>
                </c:pt>
                <c:pt idx="50">
                  <c:v>9.3409125925925931</c:v>
                </c:pt>
                <c:pt idx="51">
                  <c:v>8.9258133333333323</c:v>
                </c:pt>
                <c:pt idx="52">
                  <c:v>7.26689037037037</c:v>
                </c:pt>
                <c:pt idx="53">
                  <c:v>5.0593170370370375</c:v>
                </c:pt>
                <c:pt idx="54">
                  <c:v>4.3163837037037025</c:v>
                </c:pt>
                <c:pt idx="55">
                  <c:v>4.245333333333333</c:v>
                </c:pt>
                <c:pt idx="56">
                  <c:v>4.245333333333333</c:v>
                </c:pt>
                <c:pt idx="57">
                  <c:v>4.245333333333333</c:v>
                </c:pt>
                <c:pt idx="58">
                  <c:v>4.4602533333333341</c:v>
                </c:pt>
                <c:pt idx="59">
                  <c:v>4.6804800000000002</c:v>
                </c:pt>
                <c:pt idx="60">
                  <c:v>6.3706533333333324</c:v>
                </c:pt>
                <c:pt idx="61">
                  <c:v>6.9013200000000001</c:v>
                </c:pt>
                <c:pt idx="62">
                  <c:v>7.453213333333335</c:v>
                </c:pt>
                <c:pt idx="63">
                  <c:v>7.7371200000000009</c:v>
                </c:pt>
                <c:pt idx="64">
                  <c:v>8.6206800000000001</c:v>
                </c:pt>
                <c:pt idx="65">
                  <c:v>9.3409125925925931</c:v>
                </c:pt>
                <c:pt idx="66">
                  <c:v>9.6584281481481487</c:v>
                </c:pt>
                <c:pt idx="67">
                  <c:v>9.9812503703703701</c:v>
                </c:pt>
                <c:pt idx="68">
                  <c:v>12.149023703703707</c:v>
                </c:pt>
                <c:pt idx="69">
                  <c:v>15.86811259259259</c:v>
                </c:pt>
                <c:pt idx="70">
                  <c:v>20.703370370370369</c:v>
                </c:pt>
                <c:pt idx="71">
                  <c:v>26.180734814814823</c:v>
                </c:pt>
                <c:pt idx="72">
                  <c:v>31.331739259259262</c:v>
                </c:pt>
                <c:pt idx="73">
                  <c:v>34.887205925925926</c:v>
                </c:pt>
                <c:pt idx="74">
                  <c:v>37.154037037037035</c:v>
                </c:pt>
                <c:pt idx="75">
                  <c:v>39.061783703703703</c:v>
                </c:pt>
                <c:pt idx="76">
                  <c:v>41.23751703703703</c:v>
                </c:pt>
                <c:pt idx="77">
                  <c:v>43.698925925925934</c:v>
                </c:pt>
                <c:pt idx="78">
                  <c:v>45.533853333333333</c:v>
                </c:pt>
                <c:pt idx="79">
                  <c:v>45.998481481481477</c:v>
                </c:pt>
                <c:pt idx="80">
                  <c:v>44.841333333333345</c:v>
                </c:pt>
                <c:pt idx="81">
                  <c:v>43.698925925925934</c:v>
                </c:pt>
                <c:pt idx="82">
                  <c:v>41.017290370370368</c:v>
                </c:pt>
                <c:pt idx="83">
                  <c:v>40.360148148148141</c:v>
                </c:pt>
                <c:pt idx="84">
                  <c:v>39.708312592592598</c:v>
                </c:pt>
                <c:pt idx="85">
                  <c:v>37.996028148148142</c:v>
                </c:pt>
                <c:pt idx="86">
                  <c:v>36.736579259259258</c:v>
                </c:pt>
                <c:pt idx="87">
                  <c:v>35.294050370370371</c:v>
                </c:pt>
                <c:pt idx="88">
                  <c:v>34.48272</c:v>
                </c:pt>
                <c:pt idx="89">
                  <c:v>30.000650370370369</c:v>
                </c:pt>
                <c:pt idx="90">
                  <c:v>21.972253333333335</c:v>
                </c:pt>
                <c:pt idx="91">
                  <c:v>14.269037037037037</c:v>
                </c:pt>
                <c:pt idx="92">
                  <c:v>8.5201481481481487</c:v>
                </c:pt>
                <c:pt idx="93">
                  <c:v>5.9446459259259257</c:v>
                </c:pt>
                <c:pt idx="94">
                  <c:v>4.245333333333333</c:v>
                </c:pt>
                <c:pt idx="95">
                  <c:v>2.4413614814814815</c:v>
                </c:pt>
                <c:pt idx="96">
                  <c:v>0.99175703703703688</c:v>
                </c:pt>
                <c:pt idx="97">
                  <c:v>0.38208000000000003</c:v>
                </c:pt>
                <c:pt idx="98">
                  <c:v>0.14269037037037041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1.1792592592592595E-3</c:v>
                </c:pt>
                <c:pt idx="139">
                  <c:v>0.10642814814814816</c:v>
                </c:pt>
                <c:pt idx="140">
                  <c:v>1.0970059259259257</c:v>
                </c:pt>
                <c:pt idx="141">
                  <c:v>4.0357199999999986</c:v>
                </c:pt>
                <c:pt idx="142">
                  <c:v>7.9293392592592591</c:v>
                </c:pt>
                <c:pt idx="143">
                  <c:v>10.531079999999998</c:v>
                </c:pt>
                <c:pt idx="144">
                  <c:v>11.674961481481482</c:v>
                </c:pt>
                <c:pt idx="145">
                  <c:v>12.754868148148148</c:v>
                </c:pt>
                <c:pt idx="146">
                  <c:v>15.325653333333333</c:v>
                </c:pt>
                <c:pt idx="147">
                  <c:v>19.020272592592594</c:v>
                </c:pt>
                <c:pt idx="148">
                  <c:v>22.620845925925924</c:v>
                </c:pt>
                <c:pt idx="149">
                  <c:v>25.13709037037037</c:v>
                </c:pt>
                <c:pt idx="150">
                  <c:v>26.180734814814823</c:v>
                </c:pt>
                <c:pt idx="151">
                  <c:v>25.48261333333333</c:v>
                </c:pt>
                <c:pt idx="152">
                  <c:v>21.811579259259261</c:v>
                </c:pt>
                <c:pt idx="153">
                  <c:v>15.057961481481483</c:v>
                </c:pt>
                <c:pt idx="154">
                  <c:v>8.8235125925925928</c:v>
                </c:pt>
                <c:pt idx="155">
                  <c:v>5.2149792592592599</c:v>
                </c:pt>
                <c:pt idx="156">
                  <c:v>4.245333333333333</c:v>
                </c:pt>
                <c:pt idx="157">
                  <c:v>4.6804800000000002</c:v>
                </c:pt>
                <c:pt idx="158">
                  <c:v>5.8612133333333336</c:v>
                </c:pt>
                <c:pt idx="159">
                  <c:v>8.7218014814814815</c:v>
                </c:pt>
                <c:pt idx="160">
                  <c:v>11.910813333333337</c:v>
                </c:pt>
                <c:pt idx="161">
                  <c:v>16.142879999999995</c:v>
                </c:pt>
                <c:pt idx="162">
                  <c:v>19.170333333333332</c:v>
                </c:pt>
                <c:pt idx="163">
                  <c:v>22.457813333333338</c:v>
                </c:pt>
                <c:pt idx="164">
                  <c:v>25.656259259259262</c:v>
                </c:pt>
                <c:pt idx="165">
                  <c:v>28.51478370370371</c:v>
                </c:pt>
                <c:pt idx="166">
                  <c:v>30.378013333333328</c:v>
                </c:pt>
                <c:pt idx="167">
                  <c:v>32.495668148148162</c:v>
                </c:pt>
                <c:pt idx="168">
                  <c:v>36.528734814814825</c:v>
                </c:pt>
                <c:pt idx="169">
                  <c:v>40.797653333333336</c:v>
                </c:pt>
                <c:pt idx="170">
                  <c:v>42.571259259259257</c:v>
                </c:pt>
                <c:pt idx="171">
                  <c:v>41.23751703703703</c:v>
                </c:pt>
                <c:pt idx="172">
                  <c:v>36.321480000000001</c:v>
                </c:pt>
                <c:pt idx="173">
                  <c:v>28.331703703703703</c:v>
                </c:pt>
                <c:pt idx="174">
                  <c:v>21.651494814814814</c:v>
                </c:pt>
                <c:pt idx="175">
                  <c:v>18.870801481481482</c:v>
                </c:pt>
                <c:pt idx="176">
                  <c:v>18.573628148148153</c:v>
                </c:pt>
                <c:pt idx="177">
                  <c:v>19.77647259259259</c:v>
                </c:pt>
                <c:pt idx="178">
                  <c:v>22.78446814814815</c:v>
                </c:pt>
                <c:pt idx="179">
                  <c:v>25.13709037037037</c:v>
                </c:pt>
                <c:pt idx="180">
                  <c:v>25.83049481481482</c:v>
                </c:pt>
                <c:pt idx="181">
                  <c:v>25.656259259259262</c:v>
                </c:pt>
                <c:pt idx="182">
                  <c:v>25.13709037037037</c:v>
                </c:pt>
                <c:pt idx="183">
                  <c:v>23.611423703703704</c:v>
                </c:pt>
                <c:pt idx="184">
                  <c:v>20.083080000000002</c:v>
                </c:pt>
                <c:pt idx="185">
                  <c:v>16.420005925925924</c:v>
                </c:pt>
                <c:pt idx="186">
                  <c:v>13.001333333333331</c:v>
                </c:pt>
                <c:pt idx="187">
                  <c:v>10.531079999999998</c:v>
                </c:pt>
                <c:pt idx="188">
                  <c:v>8.6206800000000001</c:v>
                </c:pt>
                <c:pt idx="189">
                  <c:v>7.26689037037037</c:v>
                </c:pt>
                <c:pt idx="190">
                  <c:v>6.1984814814814815</c:v>
                </c:pt>
                <c:pt idx="191">
                  <c:v>5.5333792592592594</c:v>
                </c:pt>
                <c:pt idx="192">
                  <c:v>4.906013333333334</c:v>
                </c:pt>
                <c:pt idx="193">
                  <c:v>4.6064814814814818</c:v>
                </c:pt>
                <c:pt idx="194">
                  <c:v>4.3880237037037029</c:v>
                </c:pt>
                <c:pt idx="195">
                  <c:v>4.245333333333333</c:v>
                </c:pt>
                <c:pt idx="196">
                  <c:v>4.245333333333333</c:v>
                </c:pt>
                <c:pt idx="197">
                  <c:v>4.245333333333333</c:v>
                </c:pt>
                <c:pt idx="198">
                  <c:v>4.245333333333333</c:v>
                </c:pt>
                <c:pt idx="199">
                  <c:v>4.6064814814814818</c:v>
                </c:pt>
                <c:pt idx="200">
                  <c:v>4.9823703703703703</c:v>
                </c:pt>
                <c:pt idx="201">
                  <c:v>5.7783703703703706</c:v>
                </c:pt>
                <c:pt idx="202">
                  <c:v>6.6333333333333346</c:v>
                </c:pt>
                <c:pt idx="203">
                  <c:v>8.0263333333333335</c:v>
                </c:pt>
                <c:pt idx="204">
                  <c:v>10.642814814814814</c:v>
                </c:pt>
                <c:pt idx="205">
                  <c:v>13.250157037037036</c:v>
                </c:pt>
                <c:pt idx="206">
                  <c:v>16.69949037037037</c:v>
                </c:pt>
                <c:pt idx="207">
                  <c:v>21.333094814814814</c:v>
                </c:pt>
                <c:pt idx="208">
                  <c:v>25.83049481481482</c:v>
                </c:pt>
                <c:pt idx="209">
                  <c:v>30.189037037037043</c:v>
                </c:pt>
                <c:pt idx="210">
                  <c:v>36.528734814814825</c:v>
                </c:pt>
                <c:pt idx="211">
                  <c:v>41.458333333333329</c:v>
                </c:pt>
                <c:pt idx="212">
                  <c:v>45.30242370370371</c:v>
                </c:pt>
                <c:pt idx="213">
                  <c:v>48.357000000000006</c:v>
                </c:pt>
                <c:pt idx="214">
                  <c:v>51.019472592592592</c:v>
                </c:pt>
                <c:pt idx="215">
                  <c:v>54.765094814814823</c:v>
                </c:pt>
                <c:pt idx="216">
                  <c:v>59.7</c:v>
                </c:pt>
                <c:pt idx="217">
                  <c:v>65.402013333333343</c:v>
                </c:pt>
                <c:pt idx="218">
                  <c:v>70.785037037037029</c:v>
                </c:pt>
                <c:pt idx="219">
                  <c:v>75.48320592592593</c:v>
                </c:pt>
                <c:pt idx="220">
                  <c:v>79.105890370370361</c:v>
                </c:pt>
                <c:pt idx="221">
                  <c:v>81.87862370370371</c:v>
                </c:pt>
                <c:pt idx="222">
                  <c:v>83.126280000000008</c:v>
                </c:pt>
                <c:pt idx="223">
                  <c:v>84.383370370370372</c:v>
                </c:pt>
                <c:pt idx="224">
                  <c:v>85.332379259259255</c:v>
                </c:pt>
                <c:pt idx="225">
                  <c:v>86.605979259259257</c:v>
                </c:pt>
                <c:pt idx="226">
                  <c:v>88.534068148148151</c:v>
                </c:pt>
                <c:pt idx="227">
                  <c:v>90.1570237037037</c:v>
                </c:pt>
                <c:pt idx="228">
                  <c:v>91.794719999999984</c:v>
                </c:pt>
                <c:pt idx="229">
                  <c:v>93.115490370370381</c:v>
                </c:pt>
                <c:pt idx="230">
                  <c:v>94.112259259259261</c:v>
                </c:pt>
                <c:pt idx="231">
                  <c:v>94.112259259259261</c:v>
                </c:pt>
                <c:pt idx="232">
                  <c:v>93.115490370370381</c:v>
                </c:pt>
                <c:pt idx="233">
                  <c:v>88.85748000000001</c:v>
                </c:pt>
                <c:pt idx="234">
                  <c:v>82.501272592592585</c:v>
                </c:pt>
                <c:pt idx="235">
                  <c:v>76.681333333333328</c:v>
                </c:pt>
                <c:pt idx="236">
                  <c:v>73.115253333333328</c:v>
                </c:pt>
                <c:pt idx="237">
                  <c:v>71.364053333333345</c:v>
                </c:pt>
                <c:pt idx="238">
                  <c:v>69.06213925925924</c:v>
                </c:pt>
                <c:pt idx="239">
                  <c:v>64.847761481481484</c:v>
                </c:pt>
                <c:pt idx="240">
                  <c:v>57.857112592592578</c:v>
                </c:pt>
                <c:pt idx="241">
                  <c:v>50.774481481481473</c:v>
                </c:pt>
                <c:pt idx="242">
                  <c:v>45.998481481481477</c:v>
                </c:pt>
                <c:pt idx="243">
                  <c:v>40.360148148148141</c:v>
                </c:pt>
                <c:pt idx="244">
                  <c:v>35.294050370370371</c:v>
                </c:pt>
                <c:pt idx="245">
                  <c:v>30.75773481481481</c:v>
                </c:pt>
                <c:pt idx="246">
                  <c:v>24.793925925925926</c:v>
                </c:pt>
                <c:pt idx="247">
                  <c:v>18.573628148148153</c:v>
                </c:pt>
                <c:pt idx="248">
                  <c:v>14.529653333333332</c:v>
                </c:pt>
                <c:pt idx="249">
                  <c:v>12.877805925925927</c:v>
                </c:pt>
                <c:pt idx="250">
                  <c:v>12.269013333333334</c:v>
                </c:pt>
                <c:pt idx="251">
                  <c:v>11.210333333333336</c:v>
                </c:pt>
                <c:pt idx="252">
                  <c:v>9.9812503703703701</c:v>
                </c:pt>
                <c:pt idx="253">
                  <c:v>9.3409125925925931</c:v>
                </c:pt>
                <c:pt idx="254">
                  <c:v>9.3409125925925931</c:v>
                </c:pt>
                <c:pt idx="255">
                  <c:v>8.9258133333333323</c:v>
                </c:pt>
                <c:pt idx="256">
                  <c:v>7.26689037037037</c:v>
                </c:pt>
                <c:pt idx="257">
                  <c:v>6.1984814814814815</c:v>
                </c:pt>
                <c:pt idx="258">
                  <c:v>6.9918281481481488</c:v>
                </c:pt>
                <c:pt idx="259">
                  <c:v>9.4461614814814787</c:v>
                </c:pt>
                <c:pt idx="260">
                  <c:v>12.510761481481483</c:v>
                </c:pt>
                <c:pt idx="261">
                  <c:v>15.86811259259259</c:v>
                </c:pt>
                <c:pt idx="262">
                  <c:v>19.472223703703701</c:v>
                </c:pt>
                <c:pt idx="263">
                  <c:v>24.28360148148148</c:v>
                </c:pt>
                <c:pt idx="264">
                  <c:v>31.139814814814809</c:v>
                </c:pt>
                <c:pt idx="265">
                  <c:v>38.420561481481485</c:v>
                </c:pt>
                <c:pt idx="266">
                  <c:v>44.841333333333345</c:v>
                </c:pt>
                <c:pt idx="267">
                  <c:v>49.076053333333334</c:v>
                </c:pt>
                <c:pt idx="268">
                  <c:v>54.258013333333331</c:v>
                </c:pt>
                <c:pt idx="269">
                  <c:v>58.118613333333329</c:v>
                </c:pt>
                <c:pt idx="270">
                  <c:v>62.111880000000006</c:v>
                </c:pt>
                <c:pt idx="271">
                  <c:v>62.382814814814814</c:v>
                </c:pt>
                <c:pt idx="272">
                  <c:v>61.302613333333333</c:v>
                </c:pt>
                <c:pt idx="273">
                  <c:v>60.498653333333323</c:v>
                </c:pt>
                <c:pt idx="274">
                  <c:v>56.300490370370376</c:v>
                </c:pt>
                <c:pt idx="275">
                  <c:v>49.076053333333334</c:v>
                </c:pt>
                <c:pt idx="276">
                  <c:v>42.571259259259257</c:v>
                </c:pt>
                <c:pt idx="277">
                  <c:v>34.887205925925926</c:v>
                </c:pt>
                <c:pt idx="278">
                  <c:v>28.149213333333325</c:v>
                </c:pt>
                <c:pt idx="279">
                  <c:v>19.170333333333332</c:v>
                </c:pt>
                <c:pt idx="280">
                  <c:v>13.501339259259257</c:v>
                </c:pt>
                <c:pt idx="281">
                  <c:v>12.029623703703702</c:v>
                </c:pt>
                <c:pt idx="282">
                  <c:v>15.460383703703702</c:v>
                </c:pt>
                <c:pt idx="283">
                  <c:v>20.859917037037039</c:v>
                </c:pt>
                <c:pt idx="284">
                  <c:v>26.888290370370378</c:v>
                </c:pt>
                <c:pt idx="285">
                  <c:v>34.28136148148149</c:v>
                </c:pt>
                <c:pt idx="286">
                  <c:v>41.23751703703703</c:v>
                </c:pt>
                <c:pt idx="287">
                  <c:v>48.835779259259262</c:v>
                </c:pt>
                <c:pt idx="288">
                  <c:v>57.07614814814815</c:v>
                </c:pt>
                <c:pt idx="289">
                  <c:v>65.958623703703694</c:v>
                </c:pt>
                <c:pt idx="290">
                  <c:v>71.364053333333345</c:v>
                </c:pt>
                <c:pt idx="291">
                  <c:v>73.115253333333328</c:v>
                </c:pt>
                <c:pt idx="292">
                  <c:v>71.364053333333345</c:v>
                </c:pt>
                <c:pt idx="293">
                  <c:v>68.208650370370378</c:v>
                </c:pt>
                <c:pt idx="294">
                  <c:v>65.958623703703694</c:v>
                </c:pt>
                <c:pt idx="295">
                  <c:v>64.571519999999978</c:v>
                </c:pt>
                <c:pt idx="296">
                  <c:v>64.295868148148159</c:v>
                </c:pt>
                <c:pt idx="297">
                  <c:v>64.571519999999978</c:v>
                </c:pt>
                <c:pt idx="298">
                  <c:v>65.402013333333343</c:v>
                </c:pt>
                <c:pt idx="299">
                  <c:v>65.958623703703694</c:v>
                </c:pt>
                <c:pt idx="300">
                  <c:v>65.958623703703694</c:v>
                </c:pt>
                <c:pt idx="301">
                  <c:v>65.402013333333343</c:v>
                </c:pt>
                <c:pt idx="302">
                  <c:v>64.020805925925941</c:v>
                </c:pt>
                <c:pt idx="303">
                  <c:v>61.841534814814807</c:v>
                </c:pt>
                <c:pt idx="304">
                  <c:v>59.17051259259258</c:v>
                </c:pt>
                <c:pt idx="305">
                  <c:v>55.274534814814807</c:v>
                </c:pt>
                <c:pt idx="306">
                  <c:v>51.511223703703706</c:v>
                </c:pt>
                <c:pt idx="307">
                  <c:v>49.076053333333334</c:v>
                </c:pt>
                <c:pt idx="308">
                  <c:v>47.88057925925925</c:v>
                </c:pt>
                <c:pt idx="309">
                  <c:v>47.406517037037048</c:v>
                </c:pt>
                <c:pt idx="310">
                  <c:v>46.465468148148155</c:v>
                </c:pt>
                <c:pt idx="311">
                  <c:v>45.30242370370371</c:v>
                </c:pt>
                <c:pt idx="312">
                  <c:v>43.698925925925934</c:v>
                </c:pt>
                <c:pt idx="313">
                  <c:v>41.23751703703703</c:v>
                </c:pt>
                <c:pt idx="314">
                  <c:v>38.208000000000006</c:v>
                </c:pt>
                <c:pt idx="315">
                  <c:v>34.887205925925926</c:v>
                </c:pt>
                <c:pt idx="316">
                  <c:v>32.105333333333334</c:v>
                </c:pt>
                <c:pt idx="317">
                  <c:v>29.625645925925927</c:v>
                </c:pt>
                <c:pt idx="318">
                  <c:v>26.533333333333339</c:v>
                </c:pt>
                <c:pt idx="319">
                  <c:v>23.113481481481482</c:v>
                </c:pt>
                <c:pt idx="320">
                  <c:v>20.083080000000002</c:v>
                </c:pt>
                <c:pt idx="321">
                  <c:v>19.320983703703707</c:v>
                </c:pt>
                <c:pt idx="322">
                  <c:v>18.278813333333332</c:v>
                </c:pt>
                <c:pt idx="323">
                  <c:v>18.278813333333332</c:v>
                </c:pt>
                <c:pt idx="324">
                  <c:v>17.408520000000003</c:v>
                </c:pt>
                <c:pt idx="325">
                  <c:v>16.840117037037036</c:v>
                </c:pt>
                <c:pt idx="326">
                  <c:v>16.840117037037036</c:v>
                </c:pt>
                <c:pt idx="327">
                  <c:v>16.420005925925924</c:v>
                </c:pt>
                <c:pt idx="328">
                  <c:v>16.005201481481485</c:v>
                </c:pt>
                <c:pt idx="329">
                  <c:v>12.389592592592596</c:v>
                </c:pt>
                <c:pt idx="330">
                  <c:v>9.0287037037037035</c:v>
                </c:pt>
                <c:pt idx="331">
                  <c:v>8.4202059259259237</c:v>
                </c:pt>
                <c:pt idx="332">
                  <c:v>8.2220903703703687</c:v>
                </c:pt>
                <c:pt idx="333">
                  <c:v>7.453213333333335</c:v>
                </c:pt>
                <c:pt idx="334">
                  <c:v>7.1746133333333333</c:v>
                </c:pt>
                <c:pt idx="335">
                  <c:v>6.6333333333333346</c:v>
                </c:pt>
                <c:pt idx="336">
                  <c:v>6.1984814814814815</c:v>
                </c:pt>
                <c:pt idx="337">
                  <c:v>6.0286681481481494</c:v>
                </c:pt>
                <c:pt idx="338">
                  <c:v>6.1984814814814815</c:v>
                </c:pt>
                <c:pt idx="339">
                  <c:v>6.9918281481481488</c:v>
                </c:pt>
                <c:pt idx="340">
                  <c:v>9.3409125925925931</c:v>
                </c:pt>
                <c:pt idx="341">
                  <c:v>13.125450370370373</c:v>
                </c:pt>
                <c:pt idx="342">
                  <c:v>17.123139259259261</c:v>
                </c:pt>
                <c:pt idx="343">
                  <c:v>18.425925925925927</c:v>
                </c:pt>
                <c:pt idx="344">
                  <c:v>18.870801481481482</c:v>
                </c:pt>
                <c:pt idx="345">
                  <c:v>19.170333333333332</c:v>
                </c:pt>
                <c:pt idx="346">
                  <c:v>20.547413333333331</c:v>
                </c:pt>
                <c:pt idx="347">
                  <c:v>20.859917037037039</c:v>
                </c:pt>
                <c:pt idx="348">
                  <c:v>21.651494814814814</c:v>
                </c:pt>
                <c:pt idx="349">
                  <c:v>22.620845925925924</c:v>
                </c:pt>
                <c:pt idx="350">
                  <c:v>23.278872592592595</c:v>
                </c:pt>
                <c:pt idx="351">
                  <c:v>23.444853333333334</c:v>
                </c:pt>
                <c:pt idx="352">
                  <c:v>23.278872592592595</c:v>
                </c:pt>
                <c:pt idx="353">
                  <c:v>23.113481481481482</c:v>
                </c:pt>
                <c:pt idx="354">
                  <c:v>22.948679999999996</c:v>
                </c:pt>
                <c:pt idx="355">
                  <c:v>22.948679999999996</c:v>
                </c:pt>
                <c:pt idx="356">
                  <c:v>23.278872592592595</c:v>
                </c:pt>
                <c:pt idx="357">
                  <c:v>23.444853333333334</c:v>
                </c:pt>
                <c:pt idx="358">
                  <c:v>23.113481481481482</c:v>
                </c:pt>
                <c:pt idx="359">
                  <c:v>21.333094814814814</c:v>
                </c:pt>
                <c:pt idx="360">
                  <c:v>18.425925925925927</c:v>
                </c:pt>
                <c:pt idx="361">
                  <c:v>15.86811259259259</c:v>
                </c:pt>
                <c:pt idx="362">
                  <c:v>14.139613333333333</c:v>
                </c:pt>
                <c:pt idx="363">
                  <c:v>13.125450370370373</c:v>
                </c:pt>
                <c:pt idx="364">
                  <c:v>12.632520000000001</c:v>
                </c:pt>
                <c:pt idx="365">
                  <c:v>12.632520000000001</c:v>
                </c:pt>
                <c:pt idx="366">
                  <c:v>12.754868148148148</c:v>
                </c:pt>
                <c:pt idx="367">
                  <c:v>13.250157037037036</c:v>
                </c:pt>
                <c:pt idx="368">
                  <c:v>14.399050370370373</c:v>
                </c:pt>
                <c:pt idx="369">
                  <c:v>16.281148148148148</c:v>
                </c:pt>
                <c:pt idx="370">
                  <c:v>17.408520000000003</c:v>
                </c:pt>
                <c:pt idx="371">
                  <c:v>17.696259259259257</c:v>
                </c:pt>
                <c:pt idx="372">
                  <c:v>16.69949037037037</c:v>
                </c:pt>
                <c:pt idx="373">
                  <c:v>13.375453333333336</c:v>
                </c:pt>
                <c:pt idx="374">
                  <c:v>9.2362533333333321</c:v>
                </c:pt>
                <c:pt idx="375">
                  <c:v>6.1132800000000005</c:v>
                </c:pt>
                <c:pt idx="376">
                  <c:v>4.1748725925925925</c:v>
                </c:pt>
                <c:pt idx="377">
                  <c:v>3.0672533333333334</c:v>
                </c:pt>
                <c:pt idx="378">
                  <c:v>2.3352281481481483</c:v>
                </c:pt>
                <c:pt idx="379">
                  <c:v>1.8868148148148152</c:v>
                </c:pt>
                <c:pt idx="380">
                  <c:v>1.5283200000000001</c:v>
                </c:pt>
                <c:pt idx="381">
                  <c:v>1.0970059259259257</c:v>
                </c:pt>
                <c:pt idx="382">
                  <c:v>0.70785037037037046</c:v>
                </c:pt>
                <c:pt idx="383">
                  <c:v>0.40360148148148156</c:v>
                </c:pt>
                <c:pt idx="384">
                  <c:v>0.15595703703703703</c:v>
                </c:pt>
                <c:pt idx="385">
                  <c:v>2.3880000000000002E-2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7.3703703703703717E-3</c:v>
                </c:pt>
                <c:pt idx="393">
                  <c:v>0.13001333333333337</c:v>
                </c:pt>
                <c:pt idx="394">
                  <c:v>0.67925333333333338</c:v>
                </c:pt>
                <c:pt idx="395">
                  <c:v>2.0309792592592602</c:v>
                </c:pt>
                <c:pt idx="396">
                  <c:v>4.4602533333333341</c:v>
                </c:pt>
                <c:pt idx="397">
                  <c:v>8.1239170370370406</c:v>
                </c:pt>
                <c:pt idx="398">
                  <c:v>12.877805925925927</c:v>
                </c:pt>
                <c:pt idx="399">
                  <c:v>17.26553481481481</c:v>
                </c:pt>
                <c:pt idx="400">
                  <c:v>19.320983703703707</c:v>
                </c:pt>
                <c:pt idx="401">
                  <c:v>19.320983703703707</c:v>
                </c:pt>
                <c:pt idx="402">
                  <c:v>18.278813333333332</c:v>
                </c:pt>
                <c:pt idx="403">
                  <c:v>16.005201481481485</c:v>
                </c:pt>
                <c:pt idx="404">
                  <c:v>13.754880000000002</c:v>
                </c:pt>
                <c:pt idx="405">
                  <c:v>12.029623703703702</c:v>
                </c:pt>
                <c:pt idx="406">
                  <c:v>10.309379259259257</c:v>
                </c:pt>
                <c:pt idx="407">
                  <c:v>8.5201481481481487</c:v>
                </c:pt>
                <c:pt idx="408">
                  <c:v>6.9013200000000001</c:v>
                </c:pt>
                <c:pt idx="409">
                  <c:v>5.9446459259259257</c:v>
                </c:pt>
                <c:pt idx="410">
                  <c:v>5.6961170370370375</c:v>
                </c:pt>
                <c:pt idx="411">
                  <c:v>5.7783703703703706</c:v>
                </c:pt>
                <c:pt idx="412">
                  <c:v>5.9446459259259257</c:v>
                </c:pt>
                <c:pt idx="413">
                  <c:v>6.1984814814814815</c:v>
                </c:pt>
                <c:pt idx="414">
                  <c:v>6.5451837037037057</c:v>
                </c:pt>
                <c:pt idx="415">
                  <c:v>7.453213333333335</c:v>
                </c:pt>
                <c:pt idx="416">
                  <c:v>8.9258133333333323</c:v>
                </c:pt>
                <c:pt idx="417">
                  <c:v>10.309379259259257</c:v>
                </c:pt>
                <c:pt idx="418">
                  <c:v>10.755139259259263</c:v>
                </c:pt>
                <c:pt idx="419">
                  <c:v>10.419934814814816</c:v>
                </c:pt>
                <c:pt idx="420">
                  <c:v>9.1321837037037064</c:v>
                </c:pt>
                <c:pt idx="421">
                  <c:v>8.1239170370370406</c:v>
                </c:pt>
                <c:pt idx="422">
                  <c:v>7.7371200000000009</c:v>
                </c:pt>
                <c:pt idx="423">
                  <c:v>7.9293392592592591</c:v>
                </c:pt>
                <c:pt idx="424">
                  <c:v>8.7218014814814815</c:v>
                </c:pt>
                <c:pt idx="425">
                  <c:v>10.755139259259263</c:v>
                </c:pt>
                <c:pt idx="426">
                  <c:v>15.057961481481483</c:v>
                </c:pt>
                <c:pt idx="427">
                  <c:v>22.133517037037038</c:v>
                </c:pt>
                <c:pt idx="428">
                  <c:v>29.439028148148154</c:v>
                </c:pt>
                <c:pt idx="429">
                  <c:v>32.888361481481475</c:v>
                </c:pt>
                <c:pt idx="430">
                  <c:v>33.085592592592597</c:v>
                </c:pt>
                <c:pt idx="431">
                  <c:v>31.717357037037036</c:v>
                </c:pt>
                <c:pt idx="432">
                  <c:v>30.000650370370369</c:v>
                </c:pt>
                <c:pt idx="433">
                  <c:v>28.8827125925926</c:v>
                </c:pt>
                <c:pt idx="434">
                  <c:v>28.51478370370371</c:v>
                </c:pt>
                <c:pt idx="435">
                  <c:v>27.60528</c:v>
                </c:pt>
                <c:pt idx="436">
                  <c:v>25.13709037037037</c:v>
                </c:pt>
                <c:pt idx="437">
                  <c:v>21.017053333333333</c:v>
                </c:pt>
                <c:pt idx="438">
                  <c:v>15.595703703703704</c:v>
                </c:pt>
                <c:pt idx="439">
                  <c:v>9.7654459259259259</c:v>
                </c:pt>
                <c:pt idx="440">
                  <c:v>4.906013333333334</c:v>
                </c:pt>
                <c:pt idx="441">
                  <c:v>1.7479570370370372</c:v>
                </c:pt>
                <c:pt idx="442">
                  <c:v>0.42571259259259264</c:v>
                </c:pt>
                <c:pt idx="443">
                  <c:v>4.9823703703703703E-2</c:v>
                </c:pt>
                <c:pt idx="444">
                  <c:v>1.1792592592592595E-3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7.3703703703703717E-3</c:v>
                </c:pt>
                <c:pt idx="513">
                  <c:v>0.18425925925925926</c:v>
                </c:pt>
                <c:pt idx="514">
                  <c:v>1.2842133333333332</c:v>
                </c:pt>
                <c:pt idx="515">
                  <c:v>4.105001481481481</c:v>
                </c:pt>
                <c:pt idx="516">
                  <c:v>8.3208533333333357</c:v>
                </c:pt>
                <c:pt idx="517">
                  <c:v>12.389592592592596</c:v>
                </c:pt>
                <c:pt idx="518">
                  <c:v>14.139613333333333</c:v>
                </c:pt>
                <c:pt idx="519">
                  <c:v>14.139613333333333</c:v>
                </c:pt>
                <c:pt idx="520">
                  <c:v>13.375453333333336</c:v>
                </c:pt>
                <c:pt idx="521">
                  <c:v>12.149023703703707</c:v>
                </c:pt>
                <c:pt idx="522">
                  <c:v>10.868053333333334</c:v>
                </c:pt>
                <c:pt idx="523">
                  <c:v>9.3409125925925931</c:v>
                </c:pt>
                <c:pt idx="524">
                  <c:v>7.0829259259259256</c:v>
                </c:pt>
                <c:pt idx="525">
                  <c:v>4.1748725925925925</c:v>
                </c:pt>
                <c:pt idx="526">
                  <c:v>1.7028503703703706</c:v>
                </c:pt>
                <c:pt idx="527">
                  <c:v>0.47170370370370379</c:v>
                </c:pt>
                <c:pt idx="528">
                  <c:v>0.11792592592592595</c:v>
                </c:pt>
                <c:pt idx="529">
                  <c:v>2.9481481481481487E-2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1.1792592592592595E-3</c:v>
                </c:pt>
                <c:pt idx="534">
                  <c:v>4.2453333333333336E-2</c:v>
                </c:pt>
                <c:pt idx="535">
                  <c:v>0.30189037037037042</c:v>
                </c:pt>
                <c:pt idx="536">
                  <c:v>0.79717925925925925</c:v>
                </c:pt>
                <c:pt idx="537">
                  <c:v>1.9823348148148148</c:v>
                </c:pt>
                <c:pt idx="538">
                  <c:v>4.9823703703703703</c:v>
                </c:pt>
                <c:pt idx="539">
                  <c:v>10.419934814814816</c:v>
                </c:pt>
                <c:pt idx="540">
                  <c:v>15.731613333333335</c:v>
                </c:pt>
                <c:pt idx="541">
                  <c:v>17.696259259259257</c:v>
                </c:pt>
                <c:pt idx="542">
                  <c:v>17.696259259259257</c:v>
                </c:pt>
                <c:pt idx="543">
                  <c:v>17.408520000000003</c:v>
                </c:pt>
                <c:pt idx="544">
                  <c:v>16.420005925925924</c:v>
                </c:pt>
                <c:pt idx="545">
                  <c:v>14.660845925925928</c:v>
                </c:pt>
                <c:pt idx="546">
                  <c:v>11.910813333333337</c:v>
                </c:pt>
                <c:pt idx="547">
                  <c:v>10.090037037037035</c:v>
                </c:pt>
                <c:pt idx="548">
                  <c:v>8.7218014814814815</c:v>
                </c:pt>
                <c:pt idx="549">
                  <c:v>7.8329348148148155</c:v>
                </c:pt>
                <c:pt idx="550">
                  <c:v>6.9918281481481488</c:v>
                </c:pt>
                <c:pt idx="551">
                  <c:v>6.3706533333333324</c:v>
                </c:pt>
                <c:pt idx="552">
                  <c:v>6.0286681481481494</c:v>
                </c:pt>
                <c:pt idx="553">
                  <c:v>5.5333792592592594</c:v>
                </c:pt>
                <c:pt idx="554">
                  <c:v>5.2149792592592599</c:v>
                </c:pt>
                <c:pt idx="555">
                  <c:v>5.0593170370370375</c:v>
                </c:pt>
                <c:pt idx="556">
                  <c:v>5.0593170370370375</c:v>
                </c:pt>
                <c:pt idx="557">
                  <c:v>5.2149792592592599</c:v>
                </c:pt>
                <c:pt idx="558">
                  <c:v>5.6144533333333344</c:v>
                </c:pt>
                <c:pt idx="559">
                  <c:v>6.1984814814814815</c:v>
                </c:pt>
                <c:pt idx="560">
                  <c:v>8.0263333333333335</c:v>
                </c:pt>
                <c:pt idx="561">
                  <c:v>8.5201481481481487</c:v>
                </c:pt>
                <c:pt idx="562">
                  <c:v>8.5201481481481487</c:v>
                </c:pt>
                <c:pt idx="563">
                  <c:v>8.5201481481481487</c:v>
                </c:pt>
                <c:pt idx="564">
                  <c:v>6.9918281481481488</c:v>
                </c:pt>
                <c:pt idx="565">
                  <c:v>3.0074059259259256</c:v>
                </c:pt>
                <c:pt idx="566">
                  <c:v>0.67925333333333338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2.9481481481481487E-2</c:v>
                </c:pt>
                <c:pt idx="602">
                  <c:v>0.13001333333333337</c:v>
                </c:pt>
                <c:pt idx="603">
                  <c:v>0.67925333333333338</c:v>
                </c:pt>
                <c:pt idx="604">
                  <c:v>2.4413614814814815</c:v>
                </c:pt>
                <c:pt idx="605">
                  <c:v>5.9446459259259257</c:v>
                </c:pt>
                <c:pt idx="606">
                  <c:v>11.557920000000001</c:v>
                </c:pt>
                <c:pt idx="607">
                  <c:v>19.170333333333332</c:v>
                </c:pt>
                <c:pt idx="608">
                  <c:v>27.425148148148146</c:v>
                </c:pt>
                <c:pt idx="609">
                  <c:v>35.703253333333329</c:v>
                </c:pt>
                <c:pt idx="610">
                  <c:v>44.38260148148148</c:v>
                </c:pt>
                <c:pt idx="611">
                  <c:v>54.258013333333331</c:v>
                </c:pt>
                <c:pt idx="612">
                  <c:v>63.47245037037036</c:v>
                </c:pt>
                <c:pt idx="613">
                  <c:v>68.777053333333328</c:v>
                </c:pt>
                <c:pt idx="614">
                  <c:v>69.920934814814828</c:v>
                </c:pt>
                <c:pt idx="615">
                  <c:v>69.347814814814811</c:v>
                </c:pt>
                <c:pt idx="616">
                  <c:v>69.06213925925924</c:v>
                </c:pt>
                <c:pt idx="617">
                  <c:v>68.492557037037045</c:v>
                </c:pt>
                <c:pt idx="618">
                  <c:v>67.360468148148144</c:v>
                </c:pt>
                <c:pt idx="619">
                  <c:v>65.124592592592592</c:v>
                </c:pt>
                <c:pt idx="620">
                  <c:v>62.111880000000006</c:v>
                </c:pt>
                <c:pt idx="621">
                  <c:v>59.434961481481473</c:v>
                </c:pt>
                <c:pt idx="622">
                  <c:v>58.118613333333329</c:v>
                </c:pt>
                <c:pt idx="623">
                  <c:v>57.857112592592578</c:v>
                </c:pt>
                <c:pt idx="624">
                  <c:v>58.380703703703702</c:v>
                </c:pt>
                <c:pt idx="625">
                  <c:v>59.965628148148163</c:v>
                </c:pt>
                <c:pt idx="626">
                  <c:v>61.571779259259266</c:v>
                </c:pt>
                <c:pt idx="627">
                  <c:v>62.382814814814814</c:v>
                </c:pt>
                <c:pt idx="628">
                  <c:v>62.382814814814814</c:v>
                </c:pt>
                <c:pt idx="629">
                  <c:v>62.382814814814814</c:v>
                </c:pt>
                <c:pt idx="630">
                  <c:v>62.65433925925926</c:v>
                </c:pt>
                <c:pt idx="631">
                  <c:v>64.295868148148159</c:v>
                </c:pt>
                <c:pt idx="632">
                  <c:v>67.078920000000011</c:v>
                </c:pt>
                <c:pt idx="633">
                  <c:v>70.496413333333322</c:v>
                </c:pt>
                <c:pt idx="634">
                  <c:v>74.590801481481478</c:v>
                </c:pt>
                <c:pt idx="635">
                  <c:v>78.496213333333344</c:v>
                </c:pt>
                <c:pt idx="636">
                  <c:v>81.56818370370371</c:v>
                </c:pt>
                <c:pt idx="637">
                  <c:v>82.813481481481475</c:v>
                </c:pt>
                <c:pt idx="638">
                  <c:v>82.813481481481475</c:v>
                </c:pt>
                <c:pt idx="639">
                  <c:v>82.501272592592585</c:v>
                </c:pt>
                <c:pt idx="640">
                  <c:v>81.87862370370371</c:v>
                </c:pt>
                <c:pt idx="641">
                  <c:v>81.56818370370371</c:v>
                </c:pt>
                <c:pt idx="642">
                  <c:v>83.126280000000008</c:v>
                </c:pt>
                <c:pt idx="643">
                  <c:v>86.925853333333322</c:v>
                </c:pt>
                <c:pt idx="644">
                  <c:v>89.83125333333335</c:v>
                </c:pt>
                <c:pt idx="645">
                  <c:v>90.810333333333332</c:v>
                </c:pt>
                <c:pt idx="646">
                  <c:v>92.124028148148142</c:v>
                </c:pt>
                <c:pt idx="647">
                  <c:v>93.44715703703703</c:v>
                </c:pt>
                <c:pt idx="648">
                  <c:v>94.779720000000012</c:v>
                </c:pt>
                <c:pt idx="649">
                  <c:v>95.449539259259268</c:v>
                </c:pt>
                <c:pt idx="650">
                  <c:v>95.114334814814811</c:v>
                </c:pt>
                <c:pt idx="651">
                  <c:v>92.45392592592593</c:v>
                </c:pt>
                <c:pt idx="652">
                  <c:v>86.605979259259257</c:v>
                </c:pt>
                <c:pt idx="653">
                  <c:v>80.024828148148146</c:v>
                </c:pt>
                <c:pt idx="654">
                  <c:v>73.998813333333331</c:v>
                </c:pt>
                <c:pt idx="655">
                  <c:v>65.680023703703696</c:v>
                </c:pt>
                <c:pt idx="656">
                  <c:v>55.019520000000007</c:v>
                </c:pt>
                <c:pt idx="657">
                  <c:v>45.30242370370371</c:v>
                </c:pt>
                <c:pt idx="658">
                  <c:v>39.27670370370371</c:v>
                </c:pt>
                <c:pt idx="659">
                  <c:v>34.684668148148148</c:v>
                </c:pt>
                <c:pt idx="660">
                  <c:v>28.331703703703703</c:v>
                </c:pt>
                <c:pt idx="661">
                  <c:v>19.929481481481481</c:v>
                </c:pt>
                <c:pt idx="662">
                  <c:v>12.632520000000001</c:v>
                </c:pt>
                <c:pt idx="663">
                  <c:v>6.9918281481481488</c:v>
                </c:pt>
                <c:pt idx="664">
                  <c:v>5.0593170370370375</c:v>
                </c:pt>
                <c:pt idx="665">
                  <c:v>4.245333333333333</c:v>
                </c:pt>
                <c:pt idx="666">
                  <c:v>4.6064814814814818</c:v>
                </c:pt>
                <c:pt idx="667">
                  <c:v>5.7783703703703706</c:v>
                </c:pt>
                <c:pt idx="668">
                  <c:v>10.642814814814814</c:v>
                </c:pt>
                <c:pt idx="669">
                  <c:v>15.86811259259259</c:v>
                </c:pt>
                <c:pt idx="670">
                  <c:v>23.113481481481482</c:v>
                </c:pt>
                <c:pt idx="671">
                  <c:v>30.189037037037043</c:v>
                </c:pt>
                <c:pt idx="672">
                  <c:v>34.080592592592595</c:v>
                </c:pt>
                <c:pt idx="673">
                  <c:v>38.208000000000006</c:v>
                </c:pt>
                <c:pt idx="674">
                  <c:v>42.571259259259257</c:v>
                </c:pt>
                <c:pt idx="675">
                  <c:v>47.170370370370371</c:v>
                </c:pt>
                <c:pt idx="676">
                  <c:v>47.88057925925925</c:v>
                </c:pt>
                <c:pt idx="677">
                  <c:v>48.357000000000006</c:v>
                </c:pt>
                <c:pt idx="678">
                  <c:v>44.841333333333345</c:v>
                </c:pt>
                <c:pt idx="679">
                  <c:v>37.573853333333346</c:v>
                </c:pt>
                <c:pt idx="680">
                  <c:v>29.81285333333334</c:v>
                </c:pt>
                <c:pt idx="681">
                  <c:v>21.651494814814814</c:v>
                </c:pt>
                <c:pt idx="682">
                  <c:v>15.325653333333333</c:v>
                </c:pt>
                <c:pt idx="683">
                  <c:v>13.125450370370373</c:v>
                </c:pt>
                <c:pt idx="684">
                  <c:v>10.531079999999998</c:v>
                </c:pt>
                <c:pt idx="685">
                  <c:v>10.531079999999998</c:v>
                </c:pt>
                <c:pt idx="686">
                  <c:v>13.375453333333336</c:v>
                </c:pt>
                <c:pt idx="687">
                  <c:v>16.840117037037036</c:v>
                </c:pt>
                <c:pt idx="688">
                  <c:v>19.77647259259259</c:v>
                </c:pt>
                <c:pt idx="689">
                  <c:v>23.778583703703703</c:v>
                </c:pt>
                <c:pt idx="690">
                  <c:v>27.066653333333335</c:v>
                </c:pt>
                <c:pt idx="691">
                  <c:v>28.149213333333325</c:v>
                </c:pt>
                <c:pt idx="692">
                  <c:v>28.51478370370371</c:v>
                </c:pt>
                <c:pt idx="693">
                  <c:v>29.81285333333334</c:v>
                </c:pt>
                <c:pt idx="694">
                  <c:v>31.524253333333341</c:v>
                </c:pt>
                <c:pt idx="695">
                  <c:v>32.495668148148162</c:v>
                </c:pt>
                <c:pt idx="696">
                  <c:v>30.948480000000004</c:v>
                </c:pt>
                <c:pt idx="697">
                  <c:v>23.611423703703704</c:v>
                </c:pt>
                <c:pt idx="698">
                  <c:v>19.624053333333336</c:v>
                </c:pt>
                <c:pt idx="699">
                  <c:v>15.731613333333335</c:v>
                </c:pt>
                <c:pt idx="700">
                  <c:v>14.010779259259261</c:v>
                </c:pt>
                <c:pt idx="701">
                  <c:v>13.250157037037036</c:v>
                </c:pt>
                <c:pt idx="702">
                  <c:v>13.001333333333331</c:v>
                </c:pt>
                <c:pt idx="703">
                  <c:v>13.001333333333331</c:v>
                </c:pt>
                <c:pt idx="704">
                  <c:v>12.877805925925927</c:v>
                </c:pt>
                <c:pt idx="705">
                  <c:v>11.674961481481482</c:v>
                </c:pt>
                <c:pt idx="706">
                  <c:v>9.4461614814814787</c:v>
                </c:pt>
                <c:pt idx="707">
                  <c:v>6.7220725925925944</c:v>
                </c:pt>
                <c:pt idx="708">
                  <c:v>4.8302459259259267</c:v>
                </c:pt>
                <c:pt idx="709">
                  <c:v>4.245333333333333</c:v>
                </c:pt>
                <c:pt idx="710">
                  <c:v>5.1368533333333328</c:v>
                </c:pt>
                <c:pt idx="711">
                  <c:v>8.6206800000000001</c:v>
                </c:pt>
                <c:pt idx="712">
                  <c:v>13.125450370370373</c:v>
                </c:pt>
                <c:pt idx="713">
                  <c:v>14.010779259259261</c:v>
                </c:pt>
                <c:pt idx="714">
                  <c:v>13.250157037037036</c:v>
                </c:pt>
                <c:pt idx="715">
                  <c:v>10.090037037037035</c:v>
                </c:pt>
                <c:pt idx="716">
                  <c:v>5.6961170370370375</c:v>
                </c:pt>
                <c:pt idx="717">
                  <c:v>4.245333333333333</c:v>
                </c:pt>
                <c:pt idx="718">
                  <c:v>4.245333333333333</c:v>
                </c:pt>
                <c:pt idx="719">
                  <c:v>4.9823703703703703</c:v>
                </c:pt>
                <c:pt idx="720">
                  <c:v>7.5472592592592607</c:v>
                </c:pt>
                <c:pt idx="721">
                  <c:v>10.090037037037035</c:v>
                </c:pt>
                <c:pt idx="722">
                  <c:v>12.510761481481483</c:v>
                </c:pt>
                <c:pt idx="723">
                  <c:v>14.925000000000001</c:v>
                </c:pt>
                <c:pt idx="724">
                  <c:v>16.981333333333332</c:v>
                </c:pt>
                <c:pt idx="725">
                  <c:v>20.859917037037039</c:v>
                </c:pt>
                <c:pt idx="726">
                  <c:v>26.35673925925926</c:v>
                </c:pt>
                <c:pt idx="727">
                  <c:v>35.703253333333329</c:v>
                </c:pt>
                <c:pt idx="728">
                  <c:v>42.12431999999999</c:v>
                </c:pt>
                <c:pt idx="729">
                  <c:v>47.643253333333348</c:v>
                </c:pt>
                <c:pt idx="730">
                  <c:v>51.019472592592592</c:v>
                </c:pt>
                <c:pt idx="731">
                  <c:v>51.757983703703701</c:v>
                </c:pt>
                <c:pt idx="732">
                  <c:v>52.005333333333326</c:v>
                </c:pt>
                <c:pt idx="733">
                  <c:v>52.501801481481493</c:v>
                </c:pt>
                <c:pt idx="734">
                  <c:v>53.000628148148145</c:v>
                </c:pt>
                <c:pt idx="735">
                  <c:v>53.753290370370394</c:v>
                </c:pt>
                <c:pt idx="736">
                  <c:v>54.765094814814823</c:v>
                </c:pt>
                <c:pt idx="737">
                  <c:v>56.300490370370376</c:v>
                </c:pt>
                <c:pt idx="738">
                  <c:v>57.07614814814815</c:v>
                </c:pt>
                <c:pt idx="739">
                  <c:v>57.335880000000003</c:v>
                </c:pt>
                <c:pt idx="740">
                  <c:v>60.498653333333323</c:v>
                </c:pt>
                <c:pt idx="741">
                  <c:v>63.47245037037036</c:v>
                </c:pt>
                <c:pt idx="742">
                  <c:v>65.680023703703696</c:v>
                </c:pt>
                <c:pt idx="743">
                  <c:v>65.958623703703694</c:v>
                </c:pt>
                <c:pt idx="744">
                  <c:v>66.237813333333335</c:v>
                </c:pt>
                <c:pt idx="745">
                  <c:v>66.237813333333335</c:v>
                </c:pt>
                <c:pt idx="746">
                  <c:v>66.517592592592592</c:v>
                </c:pt>
                <c:pt idx="747">
                  <c:v>67.642605925925935</c:v>
                </c:pt>
                <c:pt idx="748">
                  <c:v>69.634080000000012</c:v>
                </c:pt>
                <c:pt idx="749">
                  <c:v>71.945428148148153</c:v>
                </c:pt>
                <c:pt idx="750">
                  <c:v>73.115253333333328</c:v>
                </c:pt>
                <c:pt idx="751">
                  <c:v>73.115253333333328</c:v>
                </c:pt>
                <c:pt idx="752">
                  <c:v>72.821912592592597</c:v>
                </c:pt>
                <c:pt idx="753">
                  <c:v>71.654445925925913</c:v>
                </c:pt>
                <c:pt idx="754">
                  <c:v>69.347814814814811</c:v>
                </c:pt>
                <c:pt idx="755">
                  <c:v>66.797961481481479</c:v>
                </c:pt>
                <c:pt idx="756">
                  <c:v>63.19915703703704</c:v>
                </c:pt>
                <c:pt idx="757">
                  <c:v>56.300490370370376</c:v>
                </c:pt>
                <c:pt idx="758">
                  <c:v>45.533853333333333</c:v>
                </c:pt>
                <c:pt idx="759">
                  <c:v>34.28136148148149</c:v>
                </c:pt>
                <c:pt idx="760">
                  <c:v>24.793925925925926</c:v>
                </c:pt>
                <c:pt idx="761">
                  <c:v>16.559453333333334</c:v>
                </c:pt>
                <c:pt idx="762">
                  <c:v>9.9812503703703701</c:v>
                </c:pt>
                <c:pt idx="763">
                  <c:v>6.0286681481481494</c:v>
                </c:pt>
                <c:pt idx="764">
                  <c:v>4.245333333333333</c:v>
                </c:pt>
                <c:pt idx="765">
                  <c:v>4.8302459259259267</c:v>
                </c:pt>
                <c:pt idx="766">
                  <c:v>7.5472592592592607</c:v>
                </c:pt>
                <c:pt idx="767">
                  <c:v>10.755139259259263</c:v>
                </c:pt>
                <c:pt idx="768">
                  <c:v>14.792628148148145</c:v>
                </c:pt>
                <c:pt idx="769">
                  <c:v>19.320983703703707</c:v>
                </c:pt>
                <c:pt idx="770">
                  <c:v>26.710517037037036</c:v>
                </c:pt>
                <c:pt idx="771">
                  <c:v>36.736579259259258</c:v>
                </c:pt>
                <c:pt idx="772">
                  <c:v>46.934813333333331</c:v>
                </c:pt>
                <c:pt idx="773">
                  <c:v>58.380703703703702</c:v>
                </c:pt>
                <c:pt idx="774">
                  <c:v>66.517592592592592</c:v>
                </c:pt>
                <c:pt idx="775">
                  <c:v>76.380917037037023</c:v>
                </c:pt>
                <c:pt idx="776">
                  <c:v>86.286694814814823</c:v>
                </c:pt>
                <c:pt idx="777">
                  <c:v>93.44715703703703</c:v>
                </c:pt>
                <c:pt idx="778">
                  <c:v>99.51798370370372</c:v>
                </c:pt>
                <c:pt idx="779">
                  <c:v>105.42695703703704</c:v>
                </c:pt>
                <c:pt idx="780">
                  <c:v>110.06056148148149</c:v>
                </c:pt>
                <c:pt idx="781">
                  <c:v>113.69268000000001</c:v>
                </c:pt>
                <c:pt idx="782">
                  <c:v>116.27024592592592</c:v>
                </c:pt>
                <c:pt idx="783">
                  <c:v>118.12905333333333</c:v>
                </c:pt>
                <c:pt idx="784">
                  <c:v>119.25141333333336</c:v>
                </c:pt>
                <c:pt idx="785">
                  <c:v>120.75614814814817</c:v>
                </c:pt>
                <c:pt idx="786">
                  <c:v>123.41213481481481</c:v>
                </c:pt>
                <c:pt idx="787">
                  <c:v>125.32695703703705</c:v>
                </c:pt>
                <c:pt idx="788">
                  <c:v>125.71169037037039</c:v>
                </c:pt>
                <c:pt idx="789">
                  <c:v>125.71169037037039</c:v>
                </c:pt>
                <c:pt idx="790">
                  <c:v>126.09701333333336</c:v>
                </c:pt>
                <c:pt idx="791">
                  <c:v>127.25652000000001</c:v>
                </c:pt>
                <c:pt idx="792">
                  <c:v>128.42133333333334</c:v>
                </c:pt>
                <c:pt idx="793">
                  <c:v>126.86942814814815</c:v>
                </c:pt>
                <c:pt idx="794">
                  <c:v>118.87670370370371</c:v>
                </c:pt>
                <c:pt idx="795">
                  <c:v>105.07465333333333</c:v>
                </c:pt>
                <c:pt idx="796">
                  <c:v>87.889013333333338</c:v>
                </c:pt>
                <c:pt idx="797">
                  <c:v>71.654445925925913</c:v>
                </c:pt>
                <c:pt idx="798">
                  <c:v>59.434961481481473</c:v>
                </c:pt>
                <c:pt idx="799">
                  <c:v>52.750919999999994</c:v>
                </c:pt>
                <c:pt idx="800">
                  <c:v>50.530080000000005</c:v>
                </c:pt>
                <c:pt idx="801">
                  <c:v>50.286268148148146</c:v>
                </c:pt>
                <c:pt idx="802">
                  <c:v>52.253272592592602</c:v>
                </c:pt>
                <c:pt idx="803">
                  <c:v>58.906653333333352</c:v>
                </c:pt>
                <c:pt idx="804">
                  <c:v>69.06213925925924</c:v>
                </c:pt>
                <c:pt idx="805">
                  <c:v>77.888894814814805</c:v>
                </c:pt>
                <c:pt idx="806">
                  <c:v>81.87862370370371</c:v>
                </c:pt>
                <c:pt idx="807">
                  <c:v>82.813481481481475</c:v>
                </c:pt>
                <c:pt idx="808">
                  <c:v>81.258333333333326</c:v>
                </c:pt>
                <c:pt idx="809">
                  <c:v>77.58611999999998</c:v>
                </c:pt>
                <c:pt idx="810">
                  <c:v>72.821912592592597</c:v>
                </c:pt>
                <c:pt idx="811">
                  <c:v>66.237813333333335</c:v>
                </c:pt>
                <c:pt idx="812">
                  <c:v>56.300490370370376</c:v>
                </c:pt>
                <c:pt idx="813">
                  <c:v>46.465468148148155</c:v>
                </c:pt>
                <c:pt idx="814">
                  <c:v>37.154037037037035</c:v>
                </c:pt>
                <c:pt idx="815">
                  <c:v>28.51478370370371</c:v>
                </c:pt>
                <c:pt idx="816">
                  <c:v>20.392045925925927</c:v>
                </c:pt>
                <c:pt idx="817">
                  <c:v>14.139613333333333</c:v>
                </c:pt>
                <c:pt idx="818">
                  <c:v>9.5520000000000014</c:v>
                </c:pt>
                <c:pt idx="819">
                  <c:v>8.5201481481481487</c:v>
                </c:pt>
                <c:pt idx="820">
                  <c:v>9.5520000000000014</c:v>
                </c:pt>
                <c:pt idx="821">
                  <c:v>13.501339259259257</c:v>
                </c:pt>
                <c:pt idx="822">
                  <c:v>18.132290370370374</c:v>
                </c:pt>
                <c:pt idx="823">
                  <c:v>22.948679999999996</c:v>
                </c:pt>
                <c:pt idx="824">
                  <c:v>27.967312592592595</c:v>
                </c:pt>
                <c:pt idx="825">
                  <c:v>32.105333333333334</c:v>
                </c:pt>
                <c:pt idx="826">
                  <c:v>36.321480000000001</c:v>
                </c:pt>
                <c:pt idx="827">
                  <c:v>40.578605925925928</c:v>
                </c:pt>
                <c:pt idx="828">
                  <c:v>44.611672592592598</c:v>
                </c:pt>
                <c:pt idx="829">
                  <c:v>50.530080000000005</c:v>
                </c:pt>
                <c:pt idx="830">
                  <c:v>57.07614814814815</c:v>
                </c:pt>
                <c:pt idx="831">
                  <c:v>63.19915703703704</c:v>
                </c:pt>
                <c:pt idx="832">
                  <c:v>67.078920000000011</c:v>
                </c:pt>
                <c:pt idx="833">
                  <c:v>68.492557037037045</c:v>
                </c:pt>
                <c:pt idx="834">
                  <c:v>69.920934814814828</c:v>
                </c:pt>
                <c:pt idx="835">
                  <c:v>71.654445925925913</c:v>
                </c:pt>
                <c:pt idx="836">
                  <c:v>73.115253333333328</c:v>
                </c:pt>
                <c:pt idx="837">
                  <c:v>74.294512592592611</c:v>
                </c:pt>
                <c:pt idx="838">
                  <c:v>76.380917037037023</c:v>
                </c:pt>
                <c:pt idx="839">
                  <c:v>79.105890370370361</c:v>
                </c:pt>
                <c:pt idx="840">
                  <c:v>81.258333333333326</c:v>
                </c:pt>
                <c:pt idx="841">
                  <c:v>83.753645925925909</c:v>
                </c:pt>
                <c:pt idx="842">
                  <c:v>87.567370370370384</c:v>
                </c:pt>
                <c:pt idx="843">
                  <c:v>91.466001481481499</c:v>
                </c:pt>
                <c:pt idx="844">
                  <c:v>94.112259259259261</c:v>
                </c:pt>
                <c:pt idx="845">
                  <c:v>95.114334814814811</c:v>
                </c:pt>
                <c:pt idx="846">
                  <c:v>95.785333333333327</c:v>
                </c:pt>
                <c:pt idx="847">
                  <c:v>96.458690370370391</c:v>
                </c:pt>
                <c:pt idx="848">
                  <c:v>98.152401481481505</c:v>
                </c:pt>
                <c:pt idx="849">
                  <c:v>101.58404592592596</c:v>
                </c:pt>
                <c:pt idx="850">
                  <c:v>106.48740592592591</c:v>
                </c:pt>
                <c:pt idx="851">
                  <c:v>110.06056148148149</c:v>
                </c:pt>
                <c:pt idx="852">
                  <c:v>112.23275703703706</c:v>
                </c:pt>
                <c:pt idx="853">
                  <c:v>114.42617925925924</c:v>
                </c:pt>
                <c:pt idx="854">
                  <c:v>116.64082814814813</c:v>
                </c:pt>
                <c:pt idx="855">
                  <c:v>118.12905333333333</c:v>
                </c:pt>
                <c:pt idx="856">
                  <c:v>118.50258370370371</c:v>
                </c:pt>
                <c:pt idx="857">
                  <c:v>118.87670370370371</c:v>
                </c:pt>
                <c:pt idx="858">
                  <c:v>122.65033333333336</c:v>
                </c:pt>
                <c:pt idx="859">
                  <c:v>127.64420148148146</c:v>
                </c:pt>
                <c:pt idx="860">
                  <c:v>131.5534459259259</c:v>
                </c:pt>
                <c:pt idx="861">
                  <c:v>133.92729481481487</c:v>
                </c:pt>
                <c:pt idx="862">
                  <c:v>139.5488237037037</c:v>
                </c:pt>
                <c:pt idx="863">
                  <c:v>149.03507999999997</c:v>
                </c:pt>
                <c:pt idx="864">
                  <c:v>154.10825333333332</c:v>
                </c:pt>
                <c:pt idx="865">
                  <c:v>156.24713481481481</c:v>
                </c:pt>
                <c:pt idx="866">
                  <c:v>158.83325037037039</c:v>
                </c:pt>
                <c:pt idx="867">
                  <c:v>164.06916148148147</c:v>
                </c:pt>
                <c:pt idx="868">
                  <c:v>170.28503703703703</c:v>
                </c:pt>
                <c:pt idx="869">
                  <c:v>172.98436148148144</c:v>
                </c:pt>
                <c:pt idx="870">
                  <c:v>172.53300000000002</c:v>
                </c:pt>
                <c:pt idx="871">
                  <c:v>171.18245333333337</c:v>
                </c:pt>
                <c:pt idx="872">
                  <c:v>169.38997925925923</c:v>
                </c:pt>
                <c:pt idx="873">
                  <c:v>167.60693925925932</c:v>
                </c:pt>
                <c:pt idx="874">
                  <c:v>164.95006814814812</c:v>
                </c:pt>
                <c:pt idx="875">
                  <c:v>161.00456148148152</c:v>
                </c:pt>
                <c:pt idx="876">
                  <c:v>155.8181792592593</c:v>
                </c:pt>
                <c:pt idx="877">
                  <c:v>149.87471259259257</c:v>
                </c:pt>
                <c:pt idx="878">
                  <c:v>146.1149392592593</c:v>
                </c:pt>
                <c:pt idx="879">
                  <c:v>144.45925925925926</c:v>
                </c:pt>
                <c:pt idx="880">
                  <c:v>144.45925925925926</c:v>
                </c:pt>
                <c:pt idx="881">
                  <c:v>140.36133333333336</c:v>
                </c:pt>
                <c:pt idx="882">
                  <c:v>136.32237037037038</c:v>
                </c:pt>
                <c:pt idx="883">
                  <c:v>136.32237037037038</c:v>
                </c:pt>
                <c:pt idx="884">
                  <c:v>136.32237037037038</c:v>
                </c:pt>
                <c:pt idx="885">
                  <c:v>136.72361333333333</c:v>
                </c:pt>
                <c:pt idx="886">
                  <c:v>137.93088</c:v>
                </c:pt>
                <c:pt idx="887">
                  <c:v>138.73867259259259</c:v>
                </c:pt>
                <c:pt idx="888">
                  <c:v>139.14345333333333</c:v>
                </c:pt>
                <c:pt idx="889">
                  <c:v>138.3344814814815</c:v>
                </c:pt>
                <c:pt idx="890">
                  <c:v>136.72361333333333</c:v>
                </c:pt>
                <c:pt idx="891">
                  <c:v>133.53017925925926</c:v>
                </c:pt>
                <c:pt idx="892">
                  <c:v>129.20082370370372</c:v>
                </c:pt>
                <c:pt idx="893">
                  <c:v>123.79392000000001</c:v>
                </c:pt>
                <c:pt idx="894">
                  <c:v>119.25141333333336</c:v>
                </c:pt>
                <c:pt idx="895">
                  <c:v>115.5308503703704</c:v>
                </c:pt>
                <c:pt idx="896">
                  <c:v>113.69268000000001</c:v>
                </c:pt>
                <c:pt idx="897">
                  <c:v>112.96153925925925</c:v>
                </c:pt>
                <c:pt idx="898">
                  <c:v>112.96153925925925</c:v>
                </c:pt>
                <c:pt idx="899">
                  <c:v>112.5968533333333</c:v>
                </c:pt>
                <c:pt idx="900">
                  <c:v>111.50633333333332</c:v>
                </c:pt>
                <c:pt idx="901">
                  <c:v>109.34121333333331</c:v>
                </c:pt>
                <c:pt idx="902">
                  <c:v>105.07465333333333</c:v>
                </c:pt>
                <c:pt idx="903">
                  <c:v>87.889013333333338</c:v>
                </c:pt>
                <c:pt idx="904">
                  <c:v>71.654445925925913</c:v>
                </c:pt>
                <c:pt idx="905">
                  <c:v>59.434961481481473</c:v>
                </c:pt>
                <c:pt idx="906">
                  <c:v>52.750919999999994</c:v>
                </c:pt>
                <c:pt idx="907">
                  <c:v>50.530080000000005</c:v>
                </c:pt>
                <c:pt idx="908">
                  <c:v>50.286268148148146</c:v>
                </c:pt>
                <c:pt idx="909">
                  <c:v>52.253272592592602</c:v>
                </c:pt>
                <c:pt idx="910">
                  <c:v>58.906653333333352</c:v>
                </c:pt>
                <c:pt idx="911">
                  <c:v>69.06213925925924</c:v>
                </c:pt>
                <c:pt idx="912">
                  <c:v>77.888894814814805</c:v>
                </c:pt>
                <c:pt idx="913">
                  <c:v>81.87862370370371</c:v>
                </c:pt>
                <c:pt idx="914">
                  <c:v>85.968000000000004</c:v>
                </c:pt>
                <c:pt idx="915">
                  <c:v>95.785333333333327</c:v>
                </c:pt>
                <c:pt idx="916">
                  <c:v>99.51798370370372</c:v>
                </c:pt>
                <c:pt idx="917">
                  <c:v>103.32197925925928</c:v>
                </c:pt>
                <c:pt idx="918">
                  <c:v>102.62503703703705</c:v>
                </c:pt>
                <c:pt idx="919">
                  <c:v>102.97321333333335</c:v>
                </c:pt>
                <c:pt idx="920">
                  <c:v>104.37181481481484</c:v>
                </c:pt>
                <c:pt idx="921">
                  <c:v>107.90959259259259</c:v>
                </c:pt>
                <c:pt idx="922">
                  <c:v>114.42617925925924</c:v>
                </c:pt>
                <c:pt idx="923">
                  <c:v>120.37908000000002</c:v>
                </c:pt>
                <c:pt idx="924">
                  <c:v>124.94281333333333</c:v>
                </c:pt>
                <c:pt idx="925">
                  <c:v>121.13380592592591</c:v>
                </c:pt>
                <c:pt idx="926">
                  <c:v>115.90025333333337</c:v>
                </c:pt>
                <c:pt idx="927">
                  <c:v>113.32681481481481</c:v>
                </c:pt>
                <c:pt idx="928">
                  <c:v>110.78226814814812</c:v>
                </c:pt>
                <c:pt idx="929">
                  <c:v>109.34121333333331</c:v>
                </c:pt>
                <c:pt idx="930">
                  <c:v>107.90959259259259</c:v>
                </c:pt>
                <c:pt idx="931">
                  <c:v>106.84206814814814</c:v>
                </c:pt>
                <c:pt idx="932">
                  <c:v>105.42695703703704</c:v>
                </c:pt>
                <c:pt idx="933">
                  <c:v>104.02128</c:v>
                </c:pt>
                <c:pt idx="934">
                  <c:v>101.23822814814815</c:v>
                </c:pt>
                <c:pt idx="935">
                  <c:v>97.473148148148155</c:v>
                </c:pt>
                <c:pt idx="936">
                  <c:v>94.445694814814814</c:v>
                </c:pt>
                <c:pt idx="937">
                  <c:v>92.45392592592593</c:v>
                </c:pt>
                <c:pt idx="938">
                  <c:v>90.810333333333332</c:v>
                </c:pt>
                <c:pt idx="939">
                  <c:v>89.18148148148147</c:v>
                </c:pt>
                <c:pt idx="940">
                  <c:v>87.246317037037045</c:v>
                </c:pt>
                <c:pt idx="941">
                  <c:v>86.286694814814823</c:v>
                </c:pt>
                <c:pt idx="942">
                  <c:v>85.968000000000004</c:v>
                </c:pt>
                <c:pt idx="943">
                  <c:v>85.649894814814814</c:v>
                </c:pt>
                <c:pt idx="944">
                  <c:v>85.649894814814814</c:v>
                </c:pt>
                <c:pt idx="945">
                  <c:v>85.968000000000004</c:v>
                </c:pt>
                <c:pt idx="946">
                  <c:v>86.605979259259257</c:v>
                </c:pt>
                <c:pt idx="947">
                  <c:v>89.18148148148147</c:v>
                </c:pt>
                <c:pt idx="948">
                  <c:v>91.794719999999984</c:v>
                </c:pt>
                <c:pt idx="949">
                  <c:v>93.115490370370381</c:v>
                </c:pt>
                <c:pt idx="950">
                  <c:v>92.784413333333347</c:v>
                </c:pt>
                <c:pt idx="951">
                  <c:v>89.506072592592588</c:v>
                </c:pt>
                <c:pt idx="952">
                  <c:v>81.87862370370371</c:v>
                </c:pt>
                <c:pt idx="953">
                  <c:v>69.06213925925924</c:v>
                </c:pt>
                <c:pt idx="954">
                  <c:v>54.765094814814823</c:v>
                </c:pt>
                <c:pt idx="955">
                  <c:v>42.12431999999999</c:v>
                </c:pt>
                <c:pt idx="956">
                  <c:v>31.139814814814809</c:v>
                </c:pt>
                <c:pt idx="957">
                  <c:v>21.811579259259261</c:v>
                </c:pt>
                <c:pt idx="958">
                  <c:v>18.573628148148153</c:v>
                </c:pt>
                <c:pt idx="959">
                  <c:v>19.929481481481481</c:v>
                </c:pt>
                <c:pt idx="960">
                  <c:v>25.309557037037038</c:v>
                </c:pt>
                <c:pt idx="961">
                  <c:v>35.294050370370371</c:v>
                </c:pt>
                <c:pt idx="962">
                  <c:v>48.11849481481481</c:v>
                </c:pt>
                <c:pt idx="963">
                  <c:v>60.498653333333323</c:v>
                </c:pt>
                <c:pt idx="964">
                  <c:v>70.785037037037029</c:v>
                </c:pt>
                <c:pt idx="965">
                  <c:v>76.982339259259263</c:v>
                </c:pt>
                <c:pt idx="966">
                  <c:v>80.024828148148146</c:v>
                </c:pt>
                <c:pt idx="967">
                  <c:v>80.33232000000001</c:v>
                </c:pt>
                <c:pt idx="968">
                  <c:v>80.024828148148146</c:v>
                </c:pt>
                <c:pt idx="969">
                  <c:v>78.800757037037044</c:v>
                </c:pt>
                <c:pt idx="970">
                  <c:v>76.380917037037023</c:v>
                </c:pt>
                <c:pt idx="971">
                  <c:v>71.364053333333345</c:v>
                </c:pt>
                <c:pt idx="972">
                  <c:v>62.111880000000006</c:v>
                </c:pt>
                <c:pt idx="973">
                  <c:v>48.596094814814826</c:v>
                </c:pt>
                <c:pt idx="974">
                  <c:v>36.736579259259258</c:v>
                </c:pt>
                <c:pt idx="975">
                  <c:v>26.533333333333339</c:v>
                </c:pt>
                <c:pt idx="976">
                  <c:v>17.986357037037038</c:v>
                </c:pt>
                <c:pt idx="977">
                  <c:v>10.981557037037039</c:v>
                </c:pt>
                <c:pt idx="978">
                  <c:v>7.5472592592592607</c:v>
                </c:pt>
                <c:pt idx="979">
                  <c:v>5.1368533333333328</c:v>
                </c:pt>
                <c:pt idx="980">
                  <c:v>3.3753348148148143</c:v>
                </c:pt>
                <c:pt idx="981">
                  <c:v>2.2830459259259266</c:v>
                </c:pt>
                <c:pt idx="982">
                  <c:v>1.5283200000000001</c:v>
                </c:pt>
                <c:pt idx="983">
                  <c:v>0.89181481481481484</c:v>
                </c:pt>
                <c:pt idx="984">
                  <c:v>0.30189037037037042</c:v>
                </c:pt>
                <c:pt idx="985">
                  <c:v>3.5672592592592603E-2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1.8868148148148151E-2</c:v>
                </c:pt>
                <c:pt idx="1028">
                  <c:v>0.38208000000000003</c:v>
                </c:pt>
                <c:pt idx="1029">
                  <c:v>2.1804503703703704</c:v>
                </c:pt>
                <c:pt idx="1030">
                  <c:v>6.2842725925925924</c:v>
                </c:pt>
                <c:pt idx="1031">
                  <c:v>11.792592592592593</c:v>
                </c:pt>
                <c:pt idx="1032">
                  <c:v>17.552094814814811</c:v>
                </c:pt>
                <c:pt idx="1033">
                  <c:v>23.444853333333334</c:v>
                </c:pt>
                <c:pt idx="1034">
                  <c:v>29.625645925925927</c:v>
                </c:pt>
                <c:pt idx="1035">
                  <c:v>36.114814814814814</c:v>
                </c:pt>
                <c:pt idx="1036">
                  <c:v>41.679739259259264</c:v>
                </c:pt>
                <c:pt idx="1037">
                  <c:v>46.465468148148155</c:v>
                </c:pt>
                <c:pt idx="1038">
                  <c:v>50.774481481481473</c:v>
                </c:pt>
                <c:pt idx="1039">
                  <c:v>56.043117037037042</c:v>
                </c:pt>
                <c:pt idx="1040">
                  <c:v>62.382814814814814</c:v>
                </c:pt>
                <c:pt idx="1041">
                  <c:v>69.06213925925924</c:v>
                </c:pt>
                <c:pt idx="1042">
                  <c:v>75.185148148148144</c:v>
                </c:pt>
                <c:pt idx="1043">
                  <c:v>79.411613333333335</c:v>
                </c:pt>
                <c:pt idx="1044">
                  <c:v>81.56818370370371</c:v>
                </c:pt>
                <c:pt idx="1045">
                  <c:v>82.189653333333325</c:v>
                </c:pt>
                <c:pt idx="1046">
                  <c:v>82.501272592592585</c:v>
                </c:pt>
                <c:pt idx="1047">
                  <c:v>83.126280000000008</c:v>
                </c:pt>
                <c:pt idx="1048">
                  <c:v>83.753645925925909</c:v>
                </c:pt>
                <c:pt idx="1049">
                  <c:v>83.126280000000008</c:v>
                </c:pt>
                <c:pt idx="1050">
                  <c:v>80.640401481481476</c:v>
                </c:pt>
                <c:pt idx="1051">
                  <c:v>75.781853333333345</c:v>
                </c:pt>
                <c:pt idx="1052">
                  <c:v>70.208379259259246</c:v>
                </c:pt>
                <c:pt idx="1053">
                  <c:v>63.74633333333334</c:v>
                </c:pt>
                <c:pt idx="1054">
                  <c:v>56.558453333333333</c:v>
                </c:pt>
                <c:pt idx="1055">
                  <c:v>47.88057925925925</c:v>
                </c:pt>
                <c:pt idx="1056">
                  <c:v>38.208000000000006</c:v>
                </c:pt>
                <c:pt idx="1057">
                  <c:v>27.786001481481478</c:v>
                </c:pt>
                <c:pt idx="1058">
                  <c:v>19.020272592592594</c:v>
                </c:pt>
                <c:pt idx="1059">
                  <c:v>13.001333333333331</c:v>
                </c:pt>
                <c:pt idx="1060">
                  <c:v>8.2220903703703687</c:v>
                </c:pt>
                <c:pt idx="1061">
                  <c:v>5.2936948148148151</c:v>
                </c:pt>
                <c:pt idx="1062">
                  <c:v>4.245333333333333</c:v>
                </c:pt>
                <c:pt idx="1063">
                  <c:v>4.3163837037037025</c:v>
                </c:pt>
                <c:pt idx="1064">
                  <c:v>4.8302459259259267</c:v>
                </c:pt>
                <c:pt idx="1065">
                  <c:v>7.1746133333333333</c:v>
                </c:pt>
                <c:pt idx="1066">
                  <c:v>11.674961481481482</c:v>
                </c:pt>
                <c:pt idx="1067">
                  <c:v>16.142879999999995</c:v>
                </c:pt>
                <c:pt idx="1068">
                  <c:v>17.841013333333336</c:v>
                </c:pt>
                <c:pt idx="1069">
                  <c:v>18.721920000000001</c:v>
                </c:pt>
                <c:pt idx="1070">
                  <c:v>20.547413333333331</c:v>
                </c:pt>
                <c:pt idx="1071">
                  <c:v>24.453120000000002</c:v>
                </c:pt>
                <c:pt idx="1072">
                  <c:v>29.81285333333334</c:v>
                </c:pt>
                <c:pt idx="1073">
                  <c:v>36.736579259259258</c:v>
                </c:pt>
                <c:pt idx="1074">
                  <c:v>45.998481481481477</c:v>
                </c:pt>
                <c:pt idx="1075">
                  <c:v>58.380703703703702</c:v>
                </c:pt>
                <c:pt idx="1076">
                  <c:v>71.654445925925913</c:v>
                </c:pt>
                <c:pt idx="1077">
                  <c:v>83.753645925925909</c:v>
                </c:pt>
                <c:pt idx="1078">
                  <c:v>93.779413333333338</c:v>
                </c:pt>
                <c:pt idx="1079">
                  <c:v>102.27745037037037</c:v>
                </c:pt>
                <c:pt idx="1080">
                  <c:v>110.42112</c:v>
                </c:pt>
                <c:pt idx="1081">
                  <c:v>115.5308503703704</c:v>
                </c:pt>
                <c:pt idx="1082">
                  <c:v>117.01200000000001</c:v>
                </c:pt>
                <c:pt idx="1083">
                  <c:v>115.16203703703704</c:v>
                </c:pt>
                <c:pt idx="1084">
                  <c:v>109.34121333333331</c:v>
                </c:pt>
                <c:pt idx="1085">
                  <c:v>103.67133481481481</c:v>
                </c:pt>
                <c:pt idx="1086">
                  <c:v>101.23822814814815</c:v>
                </c:pt>
                <c:pt idx="1087">
                  <c:v>101.23822814814815</c:v>
                </c:pt>
                <c:pt idx="1088">
                  <c:v>101.58404592592596</c:v>
                </c:pt>
                <c:pt idx="1089">
                  <c:v>101.93045333333332</c:v>
                </c:pt>
                <c:pt idx="1090">
                  <c:v>101.93045333333332</c:v>
                </c:pt>
                <c:pt idx="1091">
                  <c:v>101.93045333333332</c:v>
                </c:pt>
                <c:pt idx="1092">
                  <c:v>102.97321333333335</c:v>
                </c:pt>
                <c:pt idx="1093">
                  <c:v>106.48740592592591</c:v>
                </c:pt>
                <c:pt idx="1094">
                  <c:v>112.23275703703706</c:v>
                </c:pt>
                <c:pt idx="1095">
                  <c:v>117.01200000000001</c:v>
                </c:pt>
                <c:pt idx="1096">
                  <c:v>119.62671259259264</c:v>
                </c:pt>
                <c:pt idx="1097">
                  <c:v>120.37908000000002</c:v>
                </c:pt>
                <c:pt idx="1098">
                  <c:v>118.87670370370371</c:v>
                </c:pt>
                <c:pt idx="1099">
                  <c:v>114.42617925925924</c:v>
                </c:pt>
                <c:pt idx="1100">
                  <c:v>107.19732</c:v>
                </c:pt>
                <c:pt idx="1101">
                  <c:v>102.27745037037037</c:v>
                </c:pt>
                <c:pt idx="1102">
                  <c:v>100.54836148148148</c:v>
                </c:pt>
                <c:pt idx="1103">
                  <c:v>101.93045333333332</c:v>
                </c:pt>
                <c:pt idx="1104">
                  <c:v>106.84206814814814</c:v>
                </c:pt>
                <c:pt idx="1105">
                  <c:v>114.42617925925924</c:v>
                </c:pt>
                <c:pt idx="1106">
                  <c:v>120.37908000000002</c:v>
                </c:pt>
                <c:pt idx="1107">
                  <c:v>122.65033333333336</c:v>
                </c:pt>
                <c:pt idx="1108">
                  <c:v>122.27031703703705</c:v>
                </c:pt>
                <c:pt idx="1109">
                  <c:v>118.87670370370371</c:v>
                </c:pt>
                <c:pt idx="1110">
                  <c:v>113.32681481481481</c:v>
                </c:pt>
                <c:pt idx="1111">
                  <c:v>110.42112</c:v>
                </c:pt>
                <c:pt idx="1112">
                  <c:v>110.78226814814812</c:v>
                </c:pt>
                <c:pt idx="1113">
                  <c:v>115.5308503703704</c:v>
                </c:pt>
                <c:pt idx="1114">
                  <c:v>125.71169037037039</c:v>
                </c:pt>
                <c:pt idx="1115">
                  <c:v>136.32237037037038</c:v>
                </c:pt>
                <c:pt idx="1116">
                  <c:v>141.99342814814815</c:v>
                </c:pt>
                <c:pt idx="1117">
                  <c:v>143.22369037037038</c:v>
                </c:pt>
                <c:pt idx="1118">
                  <c:v>141.58452</c:v>
                </c:pt>
                <c:pt idx="1119">
                  <c:v>136.72361333333333</c:v>
                </c:pt>
                <c:pt idx="1120">
                  <c:v>131.94761333333338</c:v>
                </c:pt>
                <c:pt idx="1121">
                  <c:v>129.20082370370372</c:v>
                </c:pt>
                <c:pt idx="1122">
                  <c:v>127.25652000000001</c:v>
                </c:pt>
                <c:pt idx="1123">
                  <c:v>124.17629481481482</c:v>
                </c:pt>
                <c:pt idx="1124">
                  <c:v>117.75611259259261</c:v>
                </c:pt>
                <c:pt idx="1125">
                  <c:v>107.19732</c:v>
                </c:pt>
                <c:pt idx="1126">
                  <c:v>91.794719999999984</c:v>
                </c:pt>
                <c:pt idx="1127">
                  <c:v>75.185148148148144</c:v>
                </c:pt>
                <c:pt idx="1128">
                  <c:v>60.231845925925931</c:v>
                </c:pt>
                <c:pt idx="1129">
                  <c:v>47.406517037037048</c:v>
                </c:pt>
                <c:pt idx="1130">
                  <c:v>38.633712592592595</c:v>
                </c:pt>
                <c:pt idx="1131">
                  <c:v>31.911050370370365</c:v>
                </c:pt>
                <c:pt idx="1132">
                  <c:v>26.180734814814823</c:v>
                </c:pt>
                <c:pt idx="1133">
                  <c:v>20.859917037037039</c:v>
                </c:pt>
                <c:pt idx="1134">
                  <c:v>15.595703703703704</c:v>
                </c:pt>
                <c:pt idx="1135">
                  <c:v>11.09565037037037</c:v>
                </c:pt>
                <c:pt idx="1136">
                  <c:v>7.8329348148148155</c:v>
                </c:pt>
                <c:pt idx="1137">
                  <c:v>6.2842725925925924</c:v>
                </c:pt>
                <c:pt idx="1138">
                  <c:v>5.9446459259259257</c:v>
                </c:pt>
                <c:pt idx="1139">
                  <c:v>6.0286681481481494</c:v>
                </c:pt>
                <c:pt idx="1140">
                  <c:v>6.2842725925925924</c:v>
                </c:pt>
                <c:pt idx="1141">
                  <c:v>6.7220725925925944</c:v>
                </c:pt>
                <c:pt idx="1142">
                  <c:v>7.9293392592592591</c:v>
                </c:pt>
                <c:pt idx="1143">
                  <c:v>10.755139259259263</c:v>
                </c:pt>
                <c:pt idx="1144">
                  <c:v>14.925000000000001</c:v>
                </c:pt>
                <c:pt idx="1145">
                  <c:v>17.552094814814811</c:v>
                </c:pt>
                <c:pt idx="1146">
                  <c:v>18.132290370370374</c:v>
                </c:pt>
                <c:pt idx="1147">
                  <c:v>15.191512592592595</c:v>
                </c:pt>
                <c:pt idx="1148">
                  <c:v>8.9258133333333323</c:v>
                </c:pt>
                <c:pt idx="1149">
                  <c:v>5.6144533333333344</c:v>
                </c:pt>
                <c:pt idx="1150">
                  <c:v>4.245333333333333</c:v>
                </c:pt>
                <c:pt idx="1151">
                  <c:v>4.245333333333333</c:v>
                </c:pt>
                <c:pt idx="1152">
                  <c:v>4.245333333333333</c:v>
                </c:pt>
                <c:pt idx="1153">
                  <c:v>5.6961170370370375</c:v>
                </c:pt>
                <c:pt idx="1154">
                  <c:v>10.419934814814816</c:v>
                </c:pt>
                <c:pt idx="1155">
                  <c:v>18.573628148148153</c:v>
                </c:pt>
                <c:pt idx="1156">
                  <c:v>26.180734814814823</c:v>
                </c:pt>
                <c:pt idx="1157">
                  <c:v>33.680823703703695</c:v>
                </c:pt>
                <c:pt idx="1158">
                  <c:v>43.020557037037051</c:v>
                </c:pt>
                <c:pt idx="1159">
                  <c:v>55.530139259259258</c:v>
                </c:pt>
                <c:pt idx="1160">
                  <c:v>70.496413333333322</c:v>
                </c:pt>
                <c:pt idx="1161">
                  <c:v>85.332379259259255</c:v>
                </c:pt>
                <c:pt idx="1162">
                  <c:v>98.49291259259256</c:v>
                </c:pt>
                <c:pt idx="1163">
                  <c:v>111.50633333333332</c:v>
                </c:pt>
                <c:pt idx="1164">
                  <c:v>124.55925925925924</c:v>
                </c:pt>
                <c:pt idx="1165">
                  <c:v>137.93088</c:v>
                </c:pt>
                <c:pt idx="1166">
                  <c:v>151.13858370370366</c:v>
                </c:pt>
                <c:pt idx="1167">
                  <c:v>157.10681481481484</c:v>
                </c:pt>
                <c:pt idx="1168">
                  <c:v>162.75222370370372</c:v>
                </c:pt>
                <c:pt idx="1169">
                  <c:v>171.18245333333337</c:v>
                </c:pt>
                <c:pt idx="1170">
                  <c:v>178.90571703703705</c:v>
                </c:pt>
                <c:pt idx="1171">
                  <c:v>186.33033333333333</c:v>
                </c:pt>
                <c:pt idx="1172">
                  <c:v>193.42800000000003</c:v>
                </c:pt>
                <c:pt idx="1173">
                  <c:v>199.68662370370373</c:v>
                </c:pt>
                <c:pt idx="1174">
                  <c:v>205.55225925925922</c:v>
                </c:pt>
                <c:pt idx="1175">
                  <c:v>211.00367999999997</c:v>
                </c:pt>
                <c:pt idx="1176">
                  <c:v>215.51700000000002</c:v>
                </c:pt>
                <c:pt idx="1177">
                  <c:v>219.56893481481481</c:v>
                </c:pt>
                <c:pt idx="1178">
                  <c:v>223.65860592592591</c:v>
                </c:pt>
                <c:pt idx="1179">
                  <c:v>228.82376148148148</c:v>
                </c:pt>
                <c:pt idx="1180">
                  <c:v>234.04787999999994</c:v>
                </c:pt>
                <c:pt idx="1181">
                  <c:v>239.33096148148144</c:v>
                </c:pt>
                <c:pt idx="1182">
                  <c:v>244.13614814814818</c:v>
                </c:pt>
                <c:pt idx="1183">
                  <c:v>247.90653481481482</c:v>
                </c:pt>
                <c:pt idx="1184">
                  <c:v>251.16129037037032</c:v>
                </c:pt>
                <c:pt idx="1185">
                  <c:v>253.88980148148144</c:v>
                </c:pt>
                <c:pt idx="1186">
                  <c:v>255.53398370370365</c:v>
                </c:pt>
                <c:pt idx="1187">
                  <c:v>255.53398370370365</c:v>
                </c:pt>
                <c:pt idx="1188">
                  <c:v>255.53398370370365</c:v>
                </c:pt>
                <c:pt idx="1189">
                  <c:v>255.53398370370365</c:v>
                </c:pt>
                <c:pt idx="1190">
                  <c:v>255.53398370370365</c:v>
                </c:pt>
                <c:pt idx="1191">
                  <c:v>255.53398370370365</c:v>
                </c:pt>
                <c:pt idx="1192">
                  <c:v>255.53398370370365</c:v>
                </c:pt>
                <c:pt idx="1193">
                  <c:v>255.53398370370365</c:v>
                </c:pt>
                <c:pt idx="1194">
                  <c:v>255.53398370370365</c:v>
                </c:pt>
                <c:pt idx="1195">
                  <c:v>255.53398370370365</c:v>
                </c:pt>
                <c:pt idx="1196">
                  <c:v>256.08322370370377</c:v>
                </c:pt>
                <c:pt idx="1197">
                  <c:v>256.08322370370377</c:v>
                </c:pt>
                <c:pt idx="1198">
                  <c:v>256.63305333333329</c:v>
                </c:pt>
                <c:pt idx="1199">
                  <c:v>258.83826814814819</c:v>
                </c:pt>
                <c:pt idx="1200">
                  <c:v>261.60805333333337</c:v>
                </c:pt>
                <c:pt idx="1201">
                  <c:v>266.07037037037037</c:v>
                </c:pt>
                <c:pt idx="1202">
                  <c:v>270.57042370370374</c:v>
                </c:pt>
                <c:pt idx="1203">
                  <c:v>273.97022814814818</c:v>
                </c:pt>
                <c:pt idx="1204">
                  <c:v>276.24855703703696</c:v>
                </c:pt>
                <c:pt idx="1205">
                  <c:v>277.39125925925924</c:v>
                </c:pt>
                <c:pt idx="1206">
                  <c:v>277.96349481481479</c:v>
                </c:pt>
                <c:pt idx="1207">
                  <c:v>278.53632000000005</c:v>
                </c:pt>
                <c:pt idx="1208">
                  <c:v>279.10973481481477</c:v>
                </c:pt>
                <c:pt idx="1209">
                  <c:v>279.68373925925931</c:v>
                </c:pt>
                <c:pt idx="1210">
                  <c:v>279.68373925925931</c:v>
                </c:pt>
                <c:pt idx="1211">
                  <c:v>279.68373925925931</c:v>
                </c:pt>
                <c:pt idx="1212">
                  <c:v>279.68373925925931</c:v>
                </c:pt>
                <c:pt idx="1213">
                  <c:v>279.10973481481477</c:v>
                </c:pt>
                <c:pt idx="1214">
                  <c:v>279.10973481481477</c:v>
                </c:pt>
                <c:pt idx="1215">
                  <c:v>279.10973481481477</c:v>
                </c:pt>
                <c:pt idx="1216">
                  <c:v>279.10973481481477</c:v>
                </c:pt>
                <c:pt idx="1217">
                  <c:v>278.53632000000005</c:v>
                </c:pt>
                <c:pt idx="1218">
                  <c:v>277.96349481481479</c:v>
                </c:pt>
                <c:pt idx="1219">
                  <c:v>277.39125925925924</c:v>
                </c:pt>
                <c:pt idx="1220">
                  <c:v>276.81961333333334</c:v>
                </c:pt>
                <c:pt idx="1221">
                  <c:v>275.6780903703704</c:v>
                </c:pt>
                <c:pt idx="1222">
                  <c:v>273.97022814814818</c:v>
                </c:pt>
                <c:pt idx="1223">
                  <c:v>272.26767259259259</c:v>
                </c:pt>
                <c:pt idx="1224">
                  <c:v>270.00585333333333</c:v>
                </c:pt>
                <c:pt idx="1225">
                  <c:v>268.87848148148151</c:v>
                </c:pt>
                <c:pt idx="1226">
                  <c:v>267.75346814814816</c:v>
                </c:pt>
                <c:pt idx="1227">
                  <c:v>267.19184592592592</c:v>
                </c:pt>
                <c:pt idx="1228">
                  <c:v>266.07037037037037</c:v>
                </c:pt>
                <c:pt idx="1229">
                  <c:v>265.51051703703706</c:v>
                </c:pt>
                <c:pt idx="1230">
                  <c:v>264.39257925925932</c:v>
                </c:pt>
                <c:pt idx="1231">
                  <c:v>263.27700000000004</c:v>
                </c:pt>
                <c:pt idx="1232">
                  <c:v>262.72009481481479</c:v>
                </c:pt>
                <c:pt idx="1233">
                  <c:v>262.72009481481479</c:v>
                </c:pt>
                <c:pt idx="1234">
                  <c:v>262.16377925925929</c:v>
                </c:pt>
                <c:pt idx="1235">
                  <c:v>262.16377925925929</c:v>
                </c:pt>
                <c:pt idx="1236">
                  <c:v>261.05291703703699</c:v>
                </c:pt>
                <c:pt idx="1237">
                  <c:v>259.94441333333344</c:v>
                </c:pt>
                <c:pt idx="1238">
                  <c:v>257.18347259259264</c:v>
                </c:pt>
                <c:pt idx="1239">
                  <c:v>253.88980148148144</c:v>
                </c:pt>
                <c:pt idx="1240">
                  <c:v>249.53125925925926</c:v>
                </c:pt>
                <c:pt idx="1241">
                  <c:v>245.74849037037038</c:v>
                </c:pt>
                <c:pt idx="1242">
                  <c:v>241.99461333333329</c:v>
                </c:pt>
                <c:pt idx="1243">
                  <c:v>238.8</c:v>
                </c:pt>
                <c:pt idx="1244">
                  <c:v>235.09977925925924</c:v>
                </c:pt>
                <c:pt idx="1245">
                  <c:v>231.95115703703706</c:v>
                </c:pt>
                <c:pt idx="1246">
                  <c:v>228.82376148148148</c:v>
                </c:pt>
                <c:pt idx="1247">
                  <c:v>225.2019614814815</c:v>
                </c:pt>
                <c:pt idx="1248">
                  <c:v>221.60905333333332</c:v>
                </c:pt>
                <c:pt idx="1249">
                  <c:v>218.04503703703705</c:v>
                </c:pt>
                <c:pt idx="1250">
                  <c:v>214.50991259259257</c:v>
                </c:pt>
                <c:pt idx="1251">
                  <c:v>211.50280148148153</c:v>
                </c:pt>
                <c:pt idx="1252">
                  <c:v>208.51691703703705</c:v>
                </c:pt>
                <c:pt idx="1253">
                  <c:v>205.55225925925922</c:v>
                </c:pt>
                <c:pt idx="1254">
                  <c:v>202.60882814814818</c:v>
                </c:pt>
                <c:pt idx="1255">
                  <c:v>199.68662370370373</c:v>
                </c:pt>
                <c:pt idx="1256">
                  <c:v>196.78564592592599</c:v>
                </c:pt>
                <c:pt idx="1257">
                  <c:v>193.90589481481479</c:v>
                </c:pt>
                <c:pt idx="1258">
                  <c:v>191.04737037037037</c:v>
                </c:pt>
                <c:pt idx="1259">
                  <c:v>188.21007259259264</c:v>
                </c:pt>
                <c:pt idx="1260">
                  <c:v>185.86187259259262</c:v>
                </c:pt>
                <c:pt idx="1261">
                  <c:v>183.99392592592591</c:v>
                </c:pt>
                <c:pt idx="1262">
                  <c:v>182.59915703703706</c:v>
                </c:pt>
                <c:pt idx="1263">
                  <c:v>182.59915703703706</c:v>
                </c:pt>
                <c:pt idx="1264">
                  <c:v>183.0634903703704</c:v>
                </c:pt>
                <c:pt idx="1265">
                  <c:v>184.46002814814815</c:v>
                </c:pt>
                <c:pt idx="1266">
                  <c:v>185.86187259259262</c:v>
                </c:pt>
                <c:pt idx="1267">
                  <c:v>186.79938370370371</c:v>
                </c:pt>
                <c:pt idx="1268">
                  <c:v>187.73925333333332</c:v>
                </c:pt>
                <c:pt idx="1269">
                  <c:v>187.73925333333332</c:v>
                </c:pt>
                <c:pt idx="1270">
                  <c:v>186.79938370370371</c:v>
                </c:pt>
                <c:pt idx="1271">
                  <c:v>185.39400148148147</c:v>
                </c:pt>
                <c:pt idx="1272">
                  <c:v>183.52841333333336</c:v>
                </c:pt>
                <c:pt idx="1273">
                  <c:v>181.67225925925925</c:v>
                </c:pt>
                <c:pt idx="1274">
                  <c:v>180.28633481481481</c:v>
                </c:pt>
                <c:pt idx="1275">
                  <c:v>178.90571703703705</c:v>
                </c:pt>
                <c:pt idx="1276">
                  <c:v>177.98825333333332</c:v>
                </c:pt>
                <c:pt idx="1277">
                  <c:v>177.98825333333332</c:v>
                </c:pt>
                <c:pt idx="1278">
                  <c:v>178.44669037037039</c:v>
                </c:pt>
                <c:pt idx="1279">
                  <c:v>178.90571703703705</c:v>
                </c:pt>
                <c:pt idx="1280">
                  <c:v>179.82553925925924</c:v>
                </c:pt>
                <c:pt idx="1281">
                  <c:v>180.74772000000002</c:v>
                </c:pt>
                <c:pt idx="1282">
                  <c:v>180.74772000000002</c:v>
                </c:pt>
                <c:pt idx="1283">
                  <c:v>181.20969481481484</c:v>
                </c:pt>
                <c:pt idx="1284">
                  <c:v>181.20969481481484</c:v>
                </c:pt>
                <c:pt idx="1285">
                  <c:v>181.20969481481484</c:v>
                </c:pt>
                <c:pt idx="1286">
                  <c:v>180.28633481481481</c:v>
                </c:pt>
                <c:pt idx="1287">
                  <c:v>179.36533333333338</c:v>
                </c:pt>
                <c:pt idx="1288">
                  <c:v>177.98825333333332</c:v>
                </c:pt>
                <c:pt idx="1289">
                  <c:v>176.16040148148147</c:v>
                </c:pt>
                <c:pt idx="1290">
                  <c:v>174.3419837037037</c:v>
                </c:pt>
                <c:pt idx="1291">
                  <c:v>172.98436148148144</c:v>
                </c:pt>
                <c:pt idx="1292">
                  <c:v>171.18245333333337</c:v>
                </c:pt>
                <c:pt idx="1293">
                  <c:v>168.94333481481485</c:v>
                </c:pt>
                <c:pt idx="1294">
                  <c:v>166.71895703703706</c:v>
                </c:pt>
                <c:pt idx="1295">
                  <c:v>164.50932</c:v>
                </c:pt>
                <c:pt idx="1296">
                  <c:v>163.19061333333335</c:v>
                </c:pt>
                <c:pt idx="1297">
                  <c:v>162.75222370370372</c:v>
                </c:pt>
                <c:pt idx="1298">
                  <c:v>163.19061333333335</c:v>
                </c:pt>
                <c:pt idx="1299">
                  <c:v>164.06916148148147</c:v>
                </c:pt>
                <c:pt idx="1300">
                  <c:v>165.39140592592597</c:v>
                </c:pt>
                <c:pt idx="1301">
                  <c:v>166.27585037037036</c:v>
                </c:pt>
                <c:pt idx="1302">
                  <c:v>167.16265333333331</c:v>
                </c:pt>
                <c:pt idx="1303">
                  <c:v>168.05181481481483</c:v>
                </c:pt>
                <c:pt idx="1304">
                  <c:v>169.38997925925923</c:v>
                </c:pt>
                <c:pt idx="1305">
                  <c:v>169.83721333333341</c:v>
                </c:pt>
                <c:pt idx="1306">
                  <c:v>170.28503703703703</c:v>
                </c:pt>
                <c:pt idx="1307">
                  <c:v>170.28503703703703</c:v>
                </c:pt>
                <c:pt idx="1308">
                  <c:v>170.28503703703703</c:v>
                </c:pt>
                <c:pt idx="1309">
                  <c:v>169.83721333333341</c:v>
                </c:pt>
                <c:pt idx="1310">
                  <c:v>169.83721333333341</c:v>
                </c:pt>
                <c:pt idx="1311">
                  <c:v>169.38997925925923</c:v>
                </c:pt>
                <c:pt idx="1312">
                  <c:v>168.94333481481485</c:v>
                </c:pt>
                <c:pt idx="1313">
                  <c:v>168.05181481481483</c:v>
                </c:pt>
                <c:pt idx="1314">
                  <c:v>166.71895703703706</c:v>
                </c:pt>
                <c:pt idx="1315">
                  <c:v>165.83333333333331</c:v>
                </c:pt>
                <c:pt idx="1316">
                  <c:v>164.50932</c:v>
                </c:pt>
                <c:pt idx="1317">
                  <c:v>161.87721333333334</c:v>
                </c:pt>
                <c:pt idx="1318">
                  <c:v>160.13426814814815</c:v>
                </c:pt>
                <c:pt idx="1319">
                  <c:v>158.40075703703707</c:v>
                </c:pt>
                <c:pt idx="1320">
                  <c:v>159.26633333333336</c:v>
                </c:pt>
                <c:pt idx="1321">
                  <c:v>161.44059259259257</c:v>
                </c:pt>
                <c:pt idx="1322">
                  <c:v>165.39140592592597</c:v>
                </c:pt>
                <c:pt idx="1323">
                  <c:v>170.73345037037035</c:v>
                </c:pt>
                <c:pt idx="1324">
                  <c:v>177.98825333333332</c:v>
                </c:pt>
                <c:pt idx="1325">
                  <c:v>184.92672000000002</c:v>
                </c:pt>
                <c:pt idx="1326">
                  <c:v>190.09924592592591</c:v>
                </c:pt>
                <c:pt idx="1327">
                  <c:v>192.47397925925924</c:v>
                </c:pt>
                <c:pt idx="1328">
                  <c:v>193.42800000000003</c:v>
                </c:pt>
                <c:pt idx="1329">
                  <c:v>193.42800000000003</c:v>
                </c:pt>
                <c:pt idx="1330">
                  <c:v>193.42800000000003</c:v>
                </c:pt>
                <c:pt idx="1331">
                  <c:v>193.42800000000003</c:v>
                </c:pt>
                <c:pt idx="1332">
                  <c:v>193.42800000000003</c:v>
                </c:pt>
                <c:pt idx="1333">
                  <c:v>192.95069481481488</c:v>
                </c:pt>
                <c:pt idx="1334">
                  <c:v>191.522317037037</c:v>
                </c:pt>
                <c:pt idx="1335">
                  <c:v>190.09924592592591</c:v>
                </c:pt>
                <c:pt idx="1336">
                  <c:v>188.68148148148148</c:v>
                </c:pt>
                <c:pt idx="1337">
                  <c:v>188.21007259259264</c:v>
                </c:pt>
                <c:pt idx="1338">
                  <c:v>187.73925333333332</c:v>
                </c:pt>
                <c:pt idx="1339">
                  <c:v>187.73925333333332</c:v>
                </c:pt>
                <c:pt idx="1340">
                  <c:v>187.73925333333332</c:v>
                </c:pt>
                <c:pt idx="1341">
                  <c:v>188.21007259259264</c:v>
                </c:pt>
                <c:pt idx="1342">
                  <c:v>188.68148148148148</c:v>
                </c:pt>
                <c:pt idx="1343">
                  <c:v>190.57301333333339</c:v>
                </c:pt>
                <c:pt idx="1344">
                  <c:v>192.47397925925924</c:v>
                </c:pt>
                <c:pt idx="1345">
                  <c:v>194.3843792592593</c:v>
                </c:pt>
                <c:pt idx="1346">
                  <c:v>195.82337037037038</c:v>
                </c:pt>
                <c:pt idx="1347">
                  <c:v>196.30421333333334</c:v>
                </c:pt>
                <c:pt idx="1348">
                  <c:v>196.30421333333334</c:v>
                </c:pt>
                <c:pt idx="1349">
                  <c:v>195.34311703703705</c:v>
                </c:pt>
                <c:pt idx="1350">
                  <c:v>191.99785333333338</c:v>
                </c:pt>
                <c:pt idx="1351">
                  <c:v>186.79938370370371</c:v>
                </c:pt>
                <c:pt idx="1352">
                  <c:v>180.28633481481481</c:v>
                </c:pt>
                <c:pt idx="1353">
                  <c:v>173.88885333333334</c:v>
                </c:pt>
                <c:pt idx="1354">
                  <c:v>167.16265333333331</c:v>
                </c:pt>
                <c:pt idx="1355">
                  <c:v>160.56912000000003</c:v>
                </c:pt>
                <c:pt idx="1356">
                  <c:v>153.25682814814812</c:v>
                </c:pt>
                <c:pt idx="1357">
                  <c:v>145.28592</c:v>
                </c:pt>
                <c:pt idx="1358">
                  <c:v>137.12544592592596</c:v>
                </c:pt>
                <c:pt idx="1359">
                  <c:v>128.81078370370372</c:v>
                </c:pt>
                <c:pt idx="1360">
                  <c:v>120.00260148148148</c:v>
                </c:pt>
                <c:pt idx="1361">
                  <c:v>111.86925037037038</c:v>
                </c:pt>
                <c:pt idx="1362">
                  <c:v>106.84206814814814</c:v>
                </c:pt>
                <c:pt idx="1363">
                  <c:v>105.42695703703704</c:v>
                </c:pt>
                <c:pt idx="1364">
                  <c:v>107.55316148148151</c:v>
                </c:pt>
                <c:pt idx="1365">
                  <c:v>112.5968533333333</c:v>
                </c:pt>
                <c:pt idx="1366">
                  <c:v>115.5308503703704</c:v>
                </c:pt>
                <c:pt idx="1367">
                  <c:v>115.90025333333337</c:v>
                </c:pt>
                <c:pt idx="1368">
                  <c:v>112.96153925925925</c:v>
                </c:pt>
                <c:pt idx="1369">
                  <c:v>106.13333333333335</c:v>
                </c:pt>
                <c:pt idx="1370">
                  <c:v>100.54836148148148</c:v>
                </c:pt>
                <c:pt idx="1371">
                  <c:v>98.49291259259256</c:v>
                </c:pt>
                <c:pt idx="1372">
                  <c:v>98.49291259259256</c:v>
                </c:pt>
                <c:pt idx="1373">
                  <c:v>98.49291259259256</c:v>
                </c:pt>
                <c:pt idx="1374">
                  <c:v>96.79625333333334</c:v>
                </c:pt>
                <c:pt idx="1375">
                  <c:v>93.115490370370381</c:v>
                </c:pt>
                <c:pt idx="1376">
                  <c:v>86.925853333333322</c:v>
                </c:pt>
                <c:pt idx="1377">
                  <c:v>76.081090370370376</c:v>
                </c:pt>
                <c:pt idx="1378">
                  <c:v>61.034037037037045</c:v>
                </c:pt>
                <c:pt idx="1379">
                  <c:v>47.643253333333348</c:v>
                </c:pt>
                <c:pt idx="1380">
                  <c:v>35.908739259259264</c:v>
                </c:pt>
                <c:pt idx="1381">
                  <c:v>25.83049481481482</c:v>
                </c:pt>
                <c:pt idx="1382">
                  <c:v>21.972253333333335</c:v>
                </c:pt>
                <c:pt idx="1383">
                  <c:v>25.309557037037038</c:v>
                </c:pt>
                <c:pt idx="1384">
                  <c:v>31.911050370370365</c:v>
                </c:pt>
                <c:pt idx="1385">
                  <c:v>37.363650370370372</c:v>
                </c:pt>
                <c:pt idx="1386">
                  <c:v>39.708312592592598</c:v>
                </c:pt>
                <c:pt idx="1387">
                  <c:v>41.679739259259264</c:v>
                </c:pt>
                <c:pt idx="1388">
                  <c:v>45.765872592592601</c:v>
                </c:pt>
                <c:pt idx="1389">
                  <c:v>53.250925925925927</c:v>
                </c:pt>
                <c:pt idx="1390">
                  <c:v>63.74633333333334</c:v>
                </c:pt>
                <c:pt idx="1391">
                  <c:v>74.294512592592611</c:v>
                </c:pt>
                <c:pt idx="1392">
                  <c:v>82.189653333333325</c:v>
                </c:pt>
                <c:pt idx="1393">
                  <c:v>86.925853333333322</c:v>
                </c:pt>
                <c:pt idx="1394">
                  <c:v>88.85748000000001</c:v>
                </c:pt>
                <c:pt idx="1395">
                  <c:v>88.85748000000001</c:v>
                </c:pt>
                <c:pt idx="1396">
                  <c:v>88.211245925925937</c:v>
                </c:pt>
                <c:pt idx="1397">
                  <c:v>86.286694814814823</c:v>
                </c:pt>
                <c:pt idx="1398">
                  <c:v>83.439668148148158</c:v>
                </c:pt>
                <c:pt idx="1399">
                  <c:v>80.024828148148146</c:v>
                </c:pt>
                <c:pt idx="1400">
                  <c:v>75.781853333333345</c:v>
                </c:pt>
                <c:pt idx="1401">
                  <c:v>71.074250370370379</c:v>
                </c:pt>
                <c:pt idx="1402">
                  <c:v>66.237813333333335</c:v>
                </c:pt>
                <c:pt idx="1403">
                  <c:v>60.231845925925931</c:v>
                </c:pt>
                <c:pt idx="1404">
                  <c:v>51.511223703703706</c:v>
                </c:pt>
                <c:pt idx="1405">
                  <c:v>39.27670370370371</c:v>
                </c:pt>
                <c:pt idx="1406">
                  <c:v>28.698453333333333</c:v>
                </c:pt>
                <c:pt idx="1407">
                  <c:v>22.457813333333338</c:v>
                </c:pt>
                <c:pt idx="1408">
                  <c:v>21.333094814814814</c:v>
                </c:pt>
                <c:pt idx="1409">
                  <c:v>21.972253333333335</c:v>
                </c:pt>
                <c:pt idx="1410">
                  <c:v>22.295370370370367</c:v>
                </c:pt>
                <c:pt idx="1411">
                  <c:v>22.133517037037038</c:v>
                </c:pt>
                <c:pt idx="1412">
                  <c:v>21.651494814814814</c:v>
                </c:pt>
                <c:pt idx="1413">
                  <c:v>21.017053333333333</c:v>
                </c:pt>
                <c:pt idx="1414">
                  <c:v>21.17477925925926</c:v>
                </c:pt>
                <c:pt idx="1415">
                  <c:v>23.444853333333334</c:v>
                </c:pt>
                <c:pt idx="1416">
                  <c:v>28.51478370370371</c:v>
                </c:pt>
                <c:pt idx="1417">
                  <c:v>35.703253333333329</c:v>
                </c:pt>
                <c:pt idx="1418">
                  <c:v>43.472213333333336</c:v>
                </c:pt>
                <c:pt idx="1419">
                  <c:v>49.316917037037037</c:v>
                </c:pt>
                <c:pt idx="1420">
                  <c:v>51.265053333333341</c:v>
                </c:pt>
                <c:pt idx="1421">
                  <c:v>49.316917037037037</c:v>
                </c:pt>
                <c:pt idx="1422">
                  <c:v>43.246090370370361</c:v>
                </c:pt>
                <c:pt idx="1423">
                  <c:v>36.736579259259258</c:v>
                </c:pt>
                <c:pt idx="1424">
                  <c:v>34.684668148148148</c:v>
                </c:pt>
                <c:pt idx="1425">
                  <c:v>35.294050370370371</c:v>
                </c:pt>
                <c:pt idx="1426">
                  <c:v>38.847453333333327</c:v>
                </c:pt>
                <c:pt idx="1427">
                  <c:v>45.998481481481477</c:v>
                </c:pt>
                <c:pt idx="1428">
                  <c:v>51.511223703703706</c:v>
                </c:pt>
                <c:pt idx="1429">
                  <c:v>53.250925925925927</c:v>
                </c:pt>
                <c:pt idx="1430">
                  <c:v>51.757983703703701</c:v>
                </c:pt>
                <c:pt idx="1431">
                  <c:v>47.406517037037048</c:v>
                </c:pt>
                <c:pt idx="1432">
                  <c:v>39.492213333333332</c:v>
                </c:pt>
                <c:pt idx="1433">
                  <c:v>28.8827125925926</c:v>
                </c:pt>
                <c:pt idx="1434">
                  <c:v>19.929481481481481</c:v>
                </c:pt>
                <c:pt idx="1435">
                  <c:v>12.510761481481483</c:v>
                </c:pt>
                <c:pt idx="1436">
                  <c:v>10.755139259259263</c:v>
                </c:pt>
                <c:pt idx="1437">
                  <c:v>11.44146814814815</c:v>
                </c:pt>
                <c:pt idx="1438">
                  <c:v>13.125450370370373</c:v>
                </c:pt>
                <c:pt idx="1439">
                  <c:v>14.269037037037037</c:v>
                </c:pt>
                <c:pt idx="1440">
                  <c:v>14.399050370370373</c:v>
                </c:pt>
                <c:pt idx="1441">
                  <c:v>13.501339259259257</c:v>
                </c:pt>
                <c:pt idx="1442">
                  <c:v>11.325605925925927</c:v>
                </c:pt>
                <c:pt idx="1443">
                  <c:v>9.873053333333333</c:v>
                </c:pt>
                <c:pt idx="1444">
                  <c:v>9.5520000000000014</c:v>
                </c:pt>
                <c:pt idx="1445">
                  <c:v>9.873053333333333</c:v>
                </c:pt>
                <c:pt idx="1446">
                  <c:v>10.090037037037035</c:v>
                </c:pt>
                <c:pt idx="1447">
                  <c:v>9.4461614814814787</c:v>
                </c:pt>
                <c:pt idx="1448">
                  <c:v>6.6333333333333346</c:v>
                </c:pt>
                <c:pt idx="1449">
                  <c:v>2.8894800000000003</c:v>
                </c:pt>
                <c:pt idx="1450">
                  <c:v>0.62382814814814813</c:v>
                </c:pt>
                <c:pt idx="1451">
                  <c:v>4.2453333333333336E-2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0.14269037037037041</c:v>
                </c:pt>
                <c:pt idx="1480">
                  <c:v>0.57076148148148165</c:v>
                </c:pt>
                <c:pt idx="1481">
                  <c:v>1.17012</c:v>
                </c:pt>
                <c:pt idx="1482">
                  <c:v>1.8399392592592596</c:v>
                </c:pt>
                <c:pt idx="1483">
                  <c:v>2.4953125925925925</c:v>
                </c:pt>
                <c:pt idx="1484">
                  <c:v>3.188717037037037</c:v>
                </c:pt>
                <c:pt idx="1485">
                  <c:v>3.8989259259259259</c:v>
                </c:pt>
                <c:pt idx="1486">
                  <c:v>4.906013333333334</c:v>
                </c:pt>
                <c:pt idx="1487">
                  <c:v>6.3706533333333324</c:v>
                </c:pt>
                <c:pt idx="1488">
                  <c:v>8.5201481481481487</c:v>
                </c:pt>
                <c:pt idx="1489">
                  <c:v>11.557920000000001</c:v>
                </c:pt>
                <c:pt idx="1490">
                  <c:v>15.731613333333335</c:v>
                </c:pt>
                <c:pt idx="1491">
                  <c:v>21.017053333333333</c:v>
                </c:pt>
                <c:pt idx="1492">
                  <c:v>27.425148148148146</c:v>
                </c:pt>
                <c:pt idx="1493">
                  <c:v>34.28136148148149</c:v>
                </c:pt>
                <c:pt idx="1494">
                  <c:v>41.458333333333329</c:v>
                </c:pt>
                <c:pt idx="1495">
                  <c:v>48.596094814814826</c:v>
                </c:pt>
                <c:pt idx="1496">
                  <c:v>55.274534814814807</c:v>
                </c:pt>
                <c:pt idx="1497">
                  <c:v>61.571779259259266</c:v>
                </c:pt>
                <c:pt idx="1498">
                  <c:v>67.078920000000011</c:v>
                </c:pt>
                <c:pt idx="1499">
                  <c:v>71.654445925925913</c:v>
                </c:pt>
                <c:pt idx="1500">
                  <c:v>75.185148148148144</c:v>
                </c:pt>
                <c:pt idx="1501">
                  <c:v>77.58611999999998</c:v>
                </c:pt>
                <c:pt idx="1502">
                  <c:v>80.024828148148146</c:v>
                </c:pt>
                <c:pt idx="1503">
                  <c:v>81.87862370370371</c:v>
                </c:pt>
                <c:pt idx="1504">
                  <c:v>84.068213333333333</c:v>
                </c:pt>
                <c:pt idx="1505">
                  <c:v>85.968000000000004</c:v>
                </c:pt>
                <c:pt idx="1506">
                  <c:v>87.567370370370384</c:v>
                </c:pt>
                <c:pt idx="1507">
                  <c:v>89.18148148148147</c:v>
                </c:pt>
                <c:pt idx="1508">
                  <c:v>91.137872592592601</c:v>
                </c:pt>
                <c:pt idx="1509">
                  <c:v>93.44715703703703</c:v>
                </c:pt>
                <c:pt idx="1510">
                  <c:v>96.458690370370391</c:v>
                </c:pt>
                <c:pt idx="1511">
                  <c:v>100.89300000000001</c:v>
                </c:pt>
                <c:pt idx="1512">
                  <c:v>106.84206814814814</c:v>
                </c:pt>
                <c:pt idx="1513">
                  <c:v>114.42617925925924</c:v>
                </c:pt>
                <c:pt idx="1514">
                  <c:v>123.41213481481481</c:v>
                </c:pt>
                <c:pt idx="1515">
                  <c:v>132.73771703703699</c:v>
                </c:pt>
                <c:pt idx="1516">
                  <c:v>141.17620148148148</c:v>
                </c:pt>
                <c:pt idx="1517">
                  <c:v>147.36289037037039</c:v>
                </c:pt>
                <c:pt idx="1518">
                  <c:v>152.40776148148151</c:v>
                </c:pt>
                <c:pt idx="1519">
                  <c:v>155.8181792592593</c:v>
                </c:pt>
                <c:pt idx="1520">
                  <c:v>158.83325037037039</c:v>
                </c:pt>
                <c:pt idx="1521">
                  <c:v>160.56912000000003</c:v>
                </c:pt>
                <c:pt idx="1522">
                  <c:v>161.87721333333334</c:v>
                </c:pt>
                <c:pt idx="1523">
                  <c:v>161.44059259259257</c:v>
                </c:pt>
                <c:pt idx="1524">
                  <c:v>159.70000592592592</c:v>
                </c:pt>
                <c:pt idx="1525">
                  <c:v>154.96203703703705</c:v>
                </c:pt>
                <c:pt idx="1526">
                  <c:v>147.78005333333331</c:v>
                </c:pt>
                <c:pt idx="1527">
                  <c:v>138.73867259259259</c:v>
                </c:pt>
                <c:pt idx="1528">
                  <c:v>129.20082370370372</c:v>
                </c:pt>
                <c:pt idx="1529">
                  <c:v>120.75614814814817</c:v>
                </c:pt>
                <c:pt idx="1530">
                  <c:v>114.05913481481484</c:v>
                </c:pt>
                <c:pt idx="1531">
                  <c:v>109.34121333333331</c:v>
                </c:pt>
                <c:pt idx="1532">
                  <c:v>106.84206814814814</c:v>
                </c:pt>
                <c:pt idx="1533">
                  <c:v>106.13333333333335</c:v>
                </c:pt>
                <c:pt idx="1534">
                  <c:v>107.55316148148151</c:v>
                </c:pt>
                <c:pt idx="1535">
                  <c:v>111.14400592592591</c:v>
                </c:pt>
                <c:pt idx="1536">
                  <c:v>117.75611259259261</c:v>
                </c:pt>
                <c:pt idx="1537">
                  <c:v>126.86942814814815</c:v>
                </c:pt>
                <c:pt idx="1538">
                  <c:v>137.93088</c:v>
                </c:pt>
                <c:pt idx="1539">
                  <c:v>151.13858370370366</c:v>
                </c:pt>
                <c:pt idx="1540">
                  <c:v>165.39140592592597</c:v>
                </c:pt>
                <c:pt idx="1541">
                  <c:v>181.20969481481484</c:v>
                </c:pt>
                <c:pt idx="1542">
                  <c:v>197.26766814814815</c:v>
                </c:pt>
                <c:pt idx="1543">
                  <c:v>212.50281333333339</c:v>
                </c:pt>
                <c:pt idx="1544">
                  <c:v>225.2019614814815</c:v>
                </c:pt>
                <c:pt idx="1545">
                  <c:v>233.52281481481481</c:v>
                </c:pt>
                <c:pt idx="1546">
                  <c:v>238.8</c:v>
                </c:pt>
                <c:pt idx="1547">
                  <c:v>241.99461333333329</c:v>
                </c:pt>
                <c:pt idx="1548">
                  <c:v>244.13614814814818</c:v>
                </c:pt>
                <c:pt idx="1549">
                  <c:v>246.82633333333331</c:v>
                </c:pt>
                <c:pt idx="1550">
                  <c:v>249.53125925925926</c:v>
                </c:pt>
                <c:pt idx="1551">
                  <c:v>253.34292000000002</c:v>
                </c:pt>
                <c:pt idx="1552">
                  <c:v>257.18347259259264</c:v>
                </c:pt>
                <c:pt idx="1553">
                  <c:v>261.60805333333337</c:v>
                </c:pt>
                <c:pt idx="1554">
                  <c:v>265.51051703703706</c:v>
                </c:pt>
                <c:pt idx="1555">
                  <c:v>270.00585333333333</c:v>
                </c:pt>
                <c:pt idx="1556">
                  <c:v>275.10821333333331</c:v>
                </c:pt>
                <c:pt idx="1557">
                  <c:v>281.4092903703704</c:v>
                </c:pt>
                <c:pt idx="1558">
                  <c:v>288.36456148148147</c:v>
                </c:pt>
                <c:pt idx="1559">
                  <c:v>297.17805037037044</c:v>
                </c:pt>
                <c:pt idx="1560">
                  <c:v>306.72533333333331</c:v>
                </c:pt>
                <c:pt idx="1561">
                  <c:v>316.42356148148144</c:v>
                </c:pt>
                <c:pt idx="1562">
                  <c:v>326.27273481481484</c:v>
                </c:pt>
                <c:pt idx="1563">
                  <c:v>336.27285333333333</c:v>
                </c:pt>
                <c:pt idx="1564">
                  <c:v>347.06337037037042</c:v>
                </c:pt>
                <c:pt idx="1565">
                  <c:v>358.02429037037035</c:v>
                </c:pt>
                <c:pt idx="1566">
                  <c:v>369.15561333333346</c:v>
                </c:pt>
                <c:pt idx="1567">
                  <c:v>381.12745333333334</c:v>
                </c:pt>
                <c:pt idx="1568">
                  <c:v>391.9294681481482</c:v>
                </c:pt>
                <c:pt idx="1569">
                  <c:v>402.19344592592591</c:v>
                </c:pt>
                <c:pt idx="1570">
                  <c:v>411.89285333333339</c:v>
                </c:pt>
                <c:pt idx="1571">
                  <c:v>421.00292592592592</c:v>
                </c:pt>
                <c:pt idx="1572">
                  <c:v>429.50066814814818</c:v>
                </c:pt>
                <c:pt idx="1573">
                  <c:v>437.36485333333326</c:v>
                </c:pt>
                <c:pt idx="1574">
                  <c:v>443.12907259259248</c:v>
                </c:pt>
                <c:pt idx="1575">
                  <c:v>447.47700148148152</c:v>
                </c:pt>
                <c:pt idx="1576">
                  <c:v>450.3874133333332</c:v>
                </c:pt>
                <c:pt idx="1577">
                  <c:v>451.11649037037051</c:v>
                </c:pt>
                <c:pt idx="1578">
                  <c:v>450.3874133333332</c:v>
                </c:pt>
                <c:pt idx="1579">
                  <c:v>448.20372000000003</c:v>
                </c:pt>
                <c:pt idx="1580">
                  <c:v>446.02533333333326</c:v>
                </c:pt>
                <c:pt idx="1581">
                  <c:v>442.40648148148153</c:v>
                </c:pt>
                <c:pt idx="1582">
                  <c:v>439.52201333333329</c:v>
                </c:pt>
                <c:pt idx="1583">
                  <c:v>435.21300000000002</c:v>
                </c:pt>
                <c:pt idx="1584">
                  <c:v>430.21264592592604</c:v>
                </c:pt>
                <c:pt idx="1585">
                  <c:v>424.53333333333342</c:v>
                </c:pt>
                <c:pt idx="1586">
                  <c:v>418.18921333333321</c:v>
                </c:pt>
                <c:pt idx="1587">
                  <c:v>411.19620592592582</c:v>
                </c:pt>
                <c:pt idx="1588">
                  <c:v>404.26216148148148</c:v>
                </c:pt>
                <c:pt idx="1589">
                  <c:v>398.07193481481488</c:v>
                </c:pt>
                <c:pt idx="1590">
                  <c:v>393.29033333333336</c:v>
                </c:pt>
                <c:pt idx="1591">
                  <c:v>389.21481333333338</c:v>
                </c:pt>
                <c:pt idx="1592">
                  <c:v>386.50959259259258</c:v>
                </c:pt>
                <c:pt idx="1593">
                  <c:v>383.81380592592592</c:v>
                </c:pt>
                <c:pt idx="1594">
                  <c:v>382.4694503703704</c:v>
                </c:pt>
                <c:pt idx="1595">
                  <c:v>381.12745333333334</c:v>
                </c:pt>
                <c:pt idx="1596">
                  <c:v>378.45053481481483</c:v>
                </c:pt>
                <c:pt idx="1597">
                  <c:v>375.7830503703704</c:v>
                </c:pt>
                <c:pt idx="1598">
                  <c:v>371.13765333333339</c:v>
                </c:pt>
                <c:pt idx="1599">
                  <c:v>365.86400592592599</c:v>
                </c:pt>
                <c:pt idx="1600">
                  <c:v>359.97625925925928</c:v>
                </c:pt>
                <c:pt idx="1601">
                  <c:v>353.4903333333333</c:v>
                </c:pt>
                <c:pt idx="1602">
                  <c:v>347.06337037037042</c:v>
                </c:pt>
                <c:pt idx="1603">
                  <c:v>341.96425333333343</c:v>
                </c:pt>
                <c:pt idx="1604">
                  <c:v>338.16467999999992</c:v>
                </c:pt>
                <c:pt idx="1605">
                  <c:v>335.01458370370364</c:v>
                </c:pt>
                <c:pt idx="1606">
                  <c:v>333.75867259259263</c:v>
                </c:pt>
                <c:pt idx="1607">
                  <c:v>332.50512000000003</c:v>
                </c:pt>
                <c:pt idx="1608">
                  <c:v>332.50512000000003</c:v>
                </c:pt>
                <c:pt idx="1609">
                  <c:v>332.50512000000003</c:v>
                </c:pt>
                <c:pt idx="1610">
                  <c:v>333.75867259259263</c:v>
                </c:pt>
                <c:pt idx="1611">
                  <c:v>334.38633333333337</c:v>
                </c:pt>
                <c:pt idx="1612">
                  <c:v>336.27285333333333</c:v>
                </c:pt>
                <c:pt idx="1613">
                  <c:v>338.79646814814816</c:v>
                </c:pt>
                <c:pt idx="1614">
                  <c:v>342.59957925925926</c:v>
                </c:pt>
                <c:pt idx="1615">
                  <c:v>347.06337037037042</c:v>
                </c:pt>
                <c:pt idx="1616">
                  <c:v>352.84498370370375</c:v>
                </c:pt>
                <c:pt idx="1617">
                  <c:v>359.97625925925928</c:v>
                </c:pt>
                <c:pt idx="1618">
                  <c:v>367.83720148148154</c:v>
                </c:pt>
                <c:pt idx="1619">
                  <c:v>376.44903703703704</c:v>
                </c:pt>
                <c:pt idx="1620">
                  <c:v>383.81380592592592</c:v>
                </c:pt>
                <c:pt idx="1621">
                  <c:v>390.57096148148145</c:v>
                </c:pt>
                <c:pt idx="1622">
                  <c:v>396.01913925925925</c:v>
                </c:pt>
                <c:pt idx="1623">
                  <c:v>400.13003703703697</c:v>
                </c:pt>
                <c:pt idx="1624">
                  <c:v>401.50505333333331</c:v>
                </c:pt>
                <c:pt idx="1625">
                  <c:v>400.81725037037029</c:v>
                </c:pt>
                <c:pt idx="1626">
                  <c:v>398.07193481481488</c:v>
                </c:pt>
                <c:pt idx="1627">
                  <c:v>391.24992000000003</c:v>
                </c:pt>
                <c:pt idx="1628">
                  <c:v>381.79815703703707</c:v>
                </c:pt>
                <c:pt idx="1629">
                  <c:v>369.81570370370372</c:v>
                </c:pt>
                <c:pt idx="1630">
                  <c:v>357.37481333333335</c:v>
                </c:pt>
                <c:pt idx="1631">
                  <c:v>345.78505333333334</c:v>
                </c:pt>
                <c:pt idx="1632">
                  <c:v>337.53348148148149</c:v>
                </c:pt>
                <c:pt idx="1633">
                  <c:v>331.87922814814817</c:v>
                </c:pt>
                <c:pt idx="1634">
                  <c:v>330.00509037037034</c:v>
                </c:pt>
                <c:pt idx="1635">
                  <c:v>329.38155703703706</c:v>
                </c:pt>
                <c:pt idx="1636">
                  <c:v>329.38155703703706</c:v>
                </c:pt>
                <c:pt idx="1637">
                  <c:v>328.7586133333333</c:v>
                </c:pt>
                <c:pt idx="1638">
                  <c:v>326.89332000000002</c:v>
                </c:pt>
                <c:pt idx="1639">
                  <c:v>324.41451703703706</c:v>
                </c:pt>
                <c:pt idx="1640">
                  <c:v>321.32928000000004</c:v>
                </c:pt>
                <c:pt idx="1641">
                  <c:v>318.8717037037037</c:v>
                </c:pt>
                <c:pt idx="1642">
                  <c:v>317.64645333333334</c:v>
                </c:pt>
                <c:pt idx="1643">
                  <c:v>318.25878370370373</c:v>
                </c:pt>
                <c:pt idx="1644">
                  <c:v>321.32928000000004</c:v>
                </c:pt>
                <c:pt idx="1645">
                  <c:v>325.65273925925925</c:v>
                </c:pt>
                <c:pt idx="1646">
                  <c:v>331.87922814814817</c:v>
                </c:pt>
                <c:pt idx="1647">
                  <c:v>338.79646814814816</c:v>
                </c:pt>
                <c:pt idx="1648">
                  <c:v>347.06337037037042</c:v>
                </c:pt>
                <c:pt idx="1649">
                  <c:v>356.07762814814822</c:v>
                </c:pt>
                <c:pt idx="1650">
                  <c:v>365.20745333333332</c:v>
                </c:pt>
                <c:pt idx="1651">
                  <c:v>374.452845925926</c:v>
                </c:pt>
                <c:pt idx="1652">
                  <c:v>382.4694503703704</c:v>
                </c:pt>
                <c:pt idx="1653">
                  <c:v>389.89259259259262</c:v>
                </c:pt>
                <c:pt idx="1654">
                  <c:v>396.70281481481481</c:v>
                </c:pt>
                <c:pt idx="1655">
                  <c:v>402.19344592592591</c:v>
                </c:pt>
                <c:pt idx="1656">
                  <c:v>407.72181333333327</c:v>
                </c:pt>
                <c:pt idx="1657">
                  <c:v>413.28791703703712</c:v>
                </c:pt>
                <c:pt idx="1658">
                  <c:v>418.89175703703717</c:v>
                </c:pt>
                <c:pt idx="1659">
                  <c:v>424.53333333333342</c:v>
                </c:pt>
                <c:pt idx="1660">
                  <c:v>430.21264592592604</c:v>
                </c:pt>
                <c:pt idx="1661">
                  <c:v>435.92969481481487</c:v>
                </c:pt>
                <c:pt idx="1662">
                  <c:v>440.96306814814818</c:v>
                </c:pt>
                <c:pt idx="1663">
                  <c:v>446.7508725925926</c:v>
                </c:pt>
                <c:pt idx="1664">
                  <c:v>451.84615703703702</c:v>
                </c:pt>
                <c:pt idx="1665">
                  <c:v>456.23653925925936</c:v>
                </c:pt>
                <c:pt idx="1666">
                  <c:v>460.64814814814815</c:v>
                </c:pt>
                <c:pt idx="1667">
                  <c:v>463.60101333333347</c:v>
                </c:pt>
                <c:pt idx="1668">
                  <c:v>466.56331259259252</c:v>
                </c:pt>
                <c:pt idx="1669">
                  <c:v>468.79122814814815</c:v>
                </c:pt>
                <c:pt idx="1670">
                  <c:v>471.02445037037046</c:v>
                </c:pt>
                <c:pt idx="1671">
                  <c:v>472.51621333333333</c:v>
                </c:pt>
                <c:pt idx="1672">
                  <c:v>473.26297925925928</c:v>
                </c:pt>
                <c:pt idx="1673">
                  <c:v>474.01033481481483</c:v>
                </c:pt>
                <c:pt idx="1674">
                  <c:v>474.75828000000001</c:v>
                </c:pt>
                <c:pt idx="1675">
                  <c:v>474.75828000000001</c:v>
                </c:pt>
                <c:pt idx="1676">
                  <c:v>474.75828000000001</c:v>
                </c:pt>
                <c:pt idx="1677">
                  <c:v>474.01033481481483</c:v>
                </c:pt>
                <c:pt idx="1678">
                  <c:v>472.51621333333333</c:v>
                </c:pt>
                <c:pt idx="1679">
                  <c:v>470.27945333333321</c:v>
                </c:pt>
                <c:pt idx="1680">
                  <c:v>468.04800000000006</c:v>
                </c:pt>
                <c:pt idx="1681">
                  <c:v>465.82185333333325</c:v>
                </c:pt>
                <c:pt idx="1682">
                  <c:v>465.08098370370368</c:v>
                </c:pt>
                <c:pt idx="1683">
                  <c:v>465.08098370370368</c:v>
                </c:pt>
                <c:pt idx="1684">
                  <c:v>466.56331259259252</c:v>
                </c:pt>
                <c:pt idx="1685">
                  <c:v>469.535045925926</c:v>
                </c:pt>
                <c:pt idx="1686">
                  <c:v>472.51621333333333</c:v>
                </c:pt>
                <c:pt idx="1687">
                  <c:v>475.50681481481485</c:v>
                </c:pt>
                <c:pt idx="1688">
                  <c:v>478.50685037037056</c:v>
                </c:pt>
                <c:pt idx="1689">
                  <c:v>480.01040592592591</c:v>
                </c:pt>
                <c:pt idx="1690">
                  <c:v>481.51632000000006</c:v>
                </c:pt>
                <c:pt idx="1691">
                  <c:v>482.27016148148152</c:v>
                </c:pt>
                <c:pt idx="1692">
                  <c:v>483.02459259259268</c:v>
                </c:pt>
                <c:pt idx="1693">
                  <c:v>483.77961333333326</c:v>
                </c:pt>
                <c:pt idx="1694">
                  <c:v>484.53522370370365</c:v>
                </c:pt>
                <c:pt idx="1695">
                  <c:v>485.29142370370386</c:v>
                </c:pt>
                <c:pt idx="1696">
                  <c:v>486.04821333333325</c:v>
                </c:pt>
                <c:pt idx="1697">
                  <c:v>486.80559259259257</c:v>
                </c:pt>
                <c:pt idx="1698">
                  <c:v>487.56356148148149</c:v>
                </c:pt>
                <c:pt idx="1699">
                  <c:v>487.56356148148149</c:v>
                </c:pt>
                <c:pt idx="1700">
                  <c:v>486.80559259259257</c:v>
                </c:pt>
                <c:pt idx="1701">
                  <c:v>485.29142370370386</c:v>
                </c:pt>
                <c:pt idx="1702">
                  <c:v>483.77961333333326</c:v>
                </c:pt>
                <c:pt idx="1703">
                  <c:v>482.27016148148152</c:v>
                </c:pt>
                <c:pt idx="1704">
                  <c:v>480.01040592592591</c:v>
                </c:pt>
                <c:pt idx="1705">
                  <c:v>478.50685037037056</c:v>
                </c:pt>
                <c:pt idx="1706">
                  <c:v>477.00565333333344</c:v>
                </c:pt>
                <c:pt idx="1707">
                  <c:v>475.50681481481485</c:v>
                </c:pt>
                <c:pt idx="1708">
                  <c:v>474.75828000000001</c:v>
                </c:pt>
                <c:pt idx="1709">
                  <c:v>474.01033481481483</c:v>
                </c:pt>
                <c:pt idx="1710">
                  <c:v>473.26297925925928</c:v>
                </c:pt>
                <c:pt idx="1711">
                  <c:v>474.01033481481483</c:v>
                </c:pt>
                <c:pt idx="1712">
                  <c:v>474.75828000000001</c:v>
                </c:pt>
                <c:pt idx="1713">
                  <c:v>476.25593925925915</c:v>
                </c:pt>
                <c:pt idx="1714">
                  <c:v>478.50685037037056</c:v>
                </c:pt>
                <c:pt idx="1715">
                  <c:v>480.76306814814814</c:v>
                </c:pt>
                <c:pt idx="1716">
                  <c:v>483.77961333333326</c:v>
                </c:pt>
                <c:pt idx="1717">
                  <c:v>486.80559259259257</c:v>
                </c:pt>
                <c:pt idx="1718">
                  <c:v>490.60133333333346</c:v>
                </c:pt>
                <c:pt idx="1719">
                  <c:v>494.41181481481482</c:v>
                </c:pt>
                <c:pt idx="1720">
                  <c:v>499.00385037037034</c:v>
                </c:pt>
                <c:pt idx="1721">
                  <c:v>502.84676148148156</c:v>
                </c:pt>
                <c:pt idx="1722">
                  <c:v>505.93170370370365</c:v>
                </c:pt>
                <c:pt idx="1723">
                  <c:v>507.47771259259258</c:v>
                </c:pt>
                <c:pt idx="1724">
                  <c:v>508.25160148148154</c:v>
                </c:pt>
                <c:pt idx="1725">
                  <c:v>507.47771259259258</c:v>
                </c:pt>
                <c:pt idx="1726">
                  <c:v>503.61711259259249</c:v>
                </c:pt>
                <c:pt idx="1727">
                  <c:v>496.7051792592593</c:v>
                </c:pt>
                <c:pt idx="1728">
                  <c:v>486.04821333333325</c:v>
                </c:pt>
                <c:pt idx="1729">
                  <c:v>471.77003703703696</c:v>
                </c:pt>
                <c:pt idx="1730">
                  <c:v>454.03869481481485</c:v>
                </c:pt>
                <c:pt idx="1731">
                  <c:v>435.92969481481487</c:v>
                </c:pt>
                <c:pt idx="1732">
                  <c:v>417.48725925925936</c:v>
                </c:pt>
                <c:pt idx="1733">
                  <c:v>400.13003703703697</c:v>
                </c:pt>
                <c:pt idx="1734">
                  <c:v>383.81380592592592</c:v>
                </c:pt>
                <c:pt idx="1735">
                  <c:v>368.49611259259257</c:v>
                </c:pt>
                <c:pt idx="1736">
                  <c:v>353.4903333333333</c:v>
                </c:pt>
                <c:pt idx="1737">
                  <c:v>338.16467999999992</c:v>
                </c:pt>
                <c:pt idx="1738">
                  <c:v>323.7962903703704</c:v>
                </c:pt>
                <c:pt idx="1739">
                  <c:v>309.73981481481479</c:v>
                </c:pt>
                <c:pt idx="1740">
                  <c:v>297.17805037037044</c:v>
                </c:pt>
                <c:pt idx="1741">
                  <c:v>286.61778370370365</c:v>
                </c:pt>
                <c:pt idx="1742">
                  <c:v>278.53632000000005</c:v>
                </c:pt>
                <c:pt idx="1743">
                  <c:v>271.13558370370373</c:v>
                </c:pt>
                <c:pt idx="1744">
                  <c:v>264.95125333333334</c:v>
                </c:pt>
                <c:pt idx="1745">
                  <c:v>259.39104592592594</c:v>
                </c:pt>
                <c:pt idx="1746">
                  <c:v>253.88980148148144</c:v>
                </c:pt>
                <c:pt idx="1747">
                  <c:v>248.44752000000003</c:v>
                </c:pt>
                <c:pt idx="1748">
                  <c:v>244.13614814814818</c:v>
                </c:pt>
                <c:pt idx="1749">
                  <c:v>239.86251259259265</c:v>
                </c:pt>
                <c:pt idx="1750">
                  <c:v>236.68205037037032</c:v>
                </c:pt>
                <c:pt idx="1751">
                  <c:v>234.04787999999994</c:v>
                </c:pt>
                <c:pt idx="1752">
                  <c:v>231.42845037037031</c:v>
                </c:pt>
                <c:pt idx="1753">
                  <c:v>228.82376148148148</c:v>
                </c:pt>
                <c:pt idx="1754">
                  <c:v>226.23381333333333</c:v>
                </c:pt>
                <c:pt idx="1755">
                  <c:v>223.65860592592591</c:v>
                </c:pt>
                <c:pt idx="1756">
                  <c:v>221.09813925925923</c:v>
                </c:pt>
                <c:pt idx="1757">
                  <c:v>218.55241333333331</c:v>
                </c:pt>
                <c:pt idx="1758">
                  <c:v>215.51700000000002</c:v>
                </c:pt>
                <c:pt idx="1759">
                  <c:v>213.00370370370371</c:v>
                </c:pt>
                <c:pt idx="1760">
                  <c:v>210.00720592592597</c:v>
                </c:pt>
                <c:pt idx="1761">
                  <c:v>207.0319348148148</c:v>
                </c:pt>
                <c:pt idx="1762">
                  <c:v>204.07789037037037</c:v>
                </c:pt>
                <c:pt idx="1763">
                  <c:v>201.14507259259258</c:v>
                </c:pt>
                <c:pt idx="1764">
                  <c:v>198.23348148148153</c:v>
                </c:pt>
                <c:pt idx="1765">
                  <c:v>194.86345333333333</c:v>
                </c:pt>
                <c:pt idx="1766">
                  <c:v>190.57301333333339</c:v>
                </c:pt>
                <c:pt idx="1767">
                  <c:v>184.46002814814815</c:v>
                </c:pt>
                <c:pt idx="1768">
                  <c:v>176.61648000000002</c:v>
                </c:pt>
                <c:pt idx="1769">
                  <c:v>166.27585037037036</c:v>
                </c:pt>
                <c:pt idx="1770">
                  <c:v>154.10825333333332</c:v>
                </c:pt>
                <c:pt idx="1771">
                  <c:v>140.76847259259259</c:v>
                </c:pt>
                <c:pt idx="1772">
                  <c:v>128.03247259259263</c:v>
                </c:pt>
                <c:pt idx="1773">
                  <c:v>115.90025333333337</c:v>
                </c:pt>
                <c:pt idx="1774">
                  <c:v>105.07465333333333</c:v>
                </c:pt>
                <c:pt idx="1775">
                  <c:v>95.785333333333327</c:v>
                </c:pt>
                <c:pt idx="1776">
                  <c:v>87.889013333333338</c:v>
                </c:pt>
                <c:pt idx="1777">
                  <c:v>80.33232000000001</c:v>
                </c:pt>
                <c:pt idx="1778">
                  <c:v>72.821912592592597</c:v>
                </c:pt>
                <c:pt idx="1779">
                  <c:v>64.571519999999978</c:v>
                </c:pt>
                <c:pt idx="1780">
                  <c:v>55.786333333333332</c:v>
                </c:pt>
                <c:pt idx="1781">
                  <c:v>46.934813333333331</c:v>
                </c:pt>
                <c:pt idx="1782">
                  <c:v>39.061783703703703</c:v>
                </c:pt>
                <c:pt idx="1783">
                  <c:v>32.495668148148162</c:v>
                </c:pt>
                <c:pt idx="1784">
                  <c:v>27.425148148148146</c:v>
                </c:pt>
                <c:pt idx="1785">
                  <c:v>23.611423703703704</c:v>
                </c:pt>
                <c:pt idx="1786">
                  <c:v>20.392045925925927</c:v>
                </c:pt>
                <c:pt idx="1787">
                  <c:v>17.552094814814811</c:v>
                </c:pt>
                <c:pt idx="1788">
                  <c:v>14.925000000000001</c:v>
                </c:pt>
                <c:pt idx="1789">
                  <c:v>12.389592592592596</c:v>
                </c:pt>
                <c:pt idx="1790">
                  <c:v>9.7654459259259259</c:v>
                </c:pt>
                <c:pt idx="1791">
                  <c:v>7.0829259259259256</c:v>
                </c:pt>
                <c:pt idx="1792">
                  <c:v>4.4602533333333341</c:v>
                </c:pt>
                <c:pt idx="1793">
                  <c:v>2.2314533333333331</c:v>
                </c:pt>
                <c:pt idx="1794">
                  <c:v>0.79717925925925925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F05-4B9A-AC37-645A735351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9204448"/>
        <c:axId val="1459216928"/>
      </c:scatterChart>
      <c:valAx>
        <c:axId val="1459204448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>
            <a:outerShdw blurRad="50800" dist="50800" dir="1800000" algn="ctr" rotWithShape="0">
              <a:srgbClr val="000000">
                <a:alpha val="0"/>
              </a:srgbClr>
            </a:outerShdw>
          </a:effectLst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9216928"/>
        <c:crosses val="autoZero"/>
        <c:crossBetween val="midCat"/>
      </c:valAx>
      <c:valAx>
        <c:axId val="1459216928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6933299419033295E-2"/>
              <c:y val="0.463916158541286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9204448"/>
        <c:crosses val="autoZero"/>
        <c:crossBetween val="midCat"/>
      </c:valAx>
      <c:spPr>
        <a:noFill/>
        <a:ln>
          <a:noFill/>
        </a:ln>
        <a:effectLst>
          <a:outerShdw blurRad="50800" dist="50800" dir="3000000" algn="ctr" rotWithShape="0">
            <a:srgbClr val="000000">
              <a:alpha val="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0.77433520084345075"/>
          <c:y val="0.22118833740845575"/>
          <c:w val="0.18275973930225015"/>
          <c:h val="0.611014347588176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</a:t>
            </a:r>
            <a:r>
              <a:rPr lang="en-GB" baseline="0"/>
              <a:t> and Braking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52292108064804"/>
          <c:y val="0.11721572794899045"/>
          <c:w val="0.71053189134490724"/>
          <c:h val="0.71840840564429975"/>
        </c:manualLayout>
      </c:layout>
      <c:scatterChart>
        <c:scatterStyle val="lineMarker"/>
        <c:varyColors val="0"/>
        <c:ser>
          <c:idx val="0"/>
          <c:order val="0"/>
          <c:tx>
            <c:v>Tractive Effort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WLTC_class_3!$B$6:$B$1806</c:f>
              <c:strCache>
                <c:ptCount val="1801"/>
                <c:pt idx="0">
                  <c:v>Low</c:v>
                </c:pt>
                <c:pt idx="1">
                  <c:v>Low</c:v>
                </c:pt>
                <c:pt idx="2">
                  <c:v>Low</c:v>
                </c:pt>
                <c:pt idx="3">
                  <c:v>Low</c:v>
                </c:pt>
                <c:pt idx="4">
                  <c:v>Low</c:v>
                </c:pt>
                <c:pt idx="5">
                  <c:v>Low</c:v>
                </c:pt>
                <c:pt idx="6">
                  <c:v>Low</c:v>
                </c:pt>
                <c:pt idx="7">
                  <c:v>Low</c:v>
                </c:pt>
                <c:pt idx="8">
                  <c:v>Low</c:v>
                </c:pt>
                <c:pt idx="9">
                  <c:v>Low</c:v>
                </c:pt>
                <c:pt idx="10">
                  <c:v>Low</c:v>
                </c:pt>
                <c:pt idx="11">
                  <c:v>Low</c:v>
                </c:pt>
                <c:pt idx="12">
                  <c:v>Low</c:v>
                </c:pt>
                <c:pt idx="13">
                  <c:v>Low</c:v>
                </c:pt>
                <c:pt idx="14">
                  <c:v>Low</c:v>
                </c:pt>
                <c:pt idx="15">
                  <c:v>Low</c:v>
                </c:pt>
                <c:pt idx="16">
                  <c:v>Low</c:v>
                </c:pt>
                <c:pt idx="17">
                  <c:v>Low</c:v>
                </c:pt>
                <c:pt idx="18">
                  <c:v>Low</c:v>
                </c:pt>
                <c:pt idx="19">
                  <c:v>Low</c:v>
                </c:pt>
                <c:pt idx="20">
                  <c:v>Low</c:v>
                </c:pt>
                <c:pt idx="21">
                  <c:v>Low</c:v>
                </c:pt>
                <c:pt idx="22">
                  <c:v>Low</c:v>
                </c:pt>
                <c:pt idx="23">
                  <c:v>Low</c:v>
                </c:pt>
                <c:pt idx="24">
                  <c:v>Low</c:v>
                </c:pt>
                <c:pt idx="25">
                  <c:v>Low</c:v>
                </c:pt>
                <c:pt idx="26">
                  <c:v>Low</c:v>
                </c:pt>
                <c:pt idx="27">
                  <c:v>Low</c:v>
                </c:pt>
                <c:pt idx="28">
                  <c:v>Low</c:v>
                </c:pt>
                <c:pt idx="29">
                  <c:v>Low</c:v>
                </c:pt>
                <c:pt idx="30">
                  <c:v>Low</c:v>
                </c:pt>
                <c:pt idx="31">
                  <c:v>Low</c:v>
                </c:pt>
                <c:pt idx="32">
                  <c:v>Low</c:v>
                </c:pt>
                <c:pt idx="33">
                  <c:v>Low</c:v>
                </c:pt>
                <c:pt idx="34">
                  <c:v>Low</c:v>
                </c:pt>
                <c:pt idx="35">
                  <c:v>Low</c:v>
                </c:pt>
                <c:pt idx="36">
                  <c:v>Low</c:v>
                </c:pt>
                <c:pt idx="37">
                  <c:v>Low</c:v>
                </c:pt>
                <c:pt idx="38">
                  <c:v>Low</c:v>
                </c:pt>
                <c:pt idx="39">
                  <c:v>Low</c:v>
                </c:pt>
                <c:pt idx="40">
                  <c:v>Low</c:v>
                </c:pt>
                <c:pt idx="41">
                  <c:v>Low</c:v>
                </c:pt>
                <c:pt idx="42">
                  <c:v>Low</c:v>
                </c:pt>
                <c:pt idx="43">
                  <c:v>Low</c:v>
                </c:pt>
                <c:pt idx="44">
                  <c:v>Low</c:v>
                </c:pt>
                <c:pt idx="45">
                  <c:v>Low</c:v>
                </c:pt>
                <c:pt idx="46">
                  <c:v>Low</c:v>
                </c:pt>
                <c:pt idx="47">
                  <c:v>Low</c:v>
                </c:pt>
                <c:pt idx="48">
                  <c:v>Low</c:v>
                </c:pt>
                <c:pt idx="49">
                  <c:v>Low</c:v>
                </c:pt>
                <c:pt idx="50">
                  <c:v>Low</c:v>
                </c:pt>
                <c:pt idx="51">
                  <c:v>Low</c:v>
                </c:pt>
                <c:pt idx="52">
                  <c:v>Low</c:v>
                </c:pt>
                <c:pt idx="53">
                  <c:v>Low</c:v>
                </c:pt>
                <c:pt idx="54">
                  <c:v>Low</c:v>
                </c:pt>
                <c:pt idx="55">
                  <c:v>Low</c:v>
                </c:pt>
                <c:pt idx="56">
                  <c:v>Low</c:v>
                </c:pt>
                <c:pt idx="57">
                  <c:v>Low</c:v>
                </c:pt>
                <c:pt idx="58">
                  <c:v>Low</c:v>
                </c:pt>
                <c:pt idx="59">
                  <c:v>Low</c:v>
                </c:pt>
                <c:pt idx="60">
                  <c:v>Low</c:v>
                </c:pt>
                <c:pt idx="61">
                  <c:v>Low</c:v>
                </c:pt>
                <c:pt idx="62">
                  <c:v>Low</c:v>
                </c:pt>
                <c:pt idx="63">
                  <c:v>Low</c:v>
                </c:pt>
                <c:pt idx="64">
                  <c:v>Low</c:v>
                </c:pt>
                <c:pt idx="65">
                  <c:v>Low</c:v>
                </c:pt>
                <c:pt idx="66">
                  <c:v>Low</c:v>
                </c:pt>
                <c:pt idx="67">
                  <c:v>Low</c:v>
                </c:pt>
                <c:pt idx="68">
                  <c:v>Low</c:v>
                </c:pt>
                <c:pt idx="69">
                  <c:v>Low</c:v>
                </c:pt>
                <c:pt idx="70">
                  <c:v>Low</c:v>
                </c:pt>
                <c:pt idx="71">
                  <c:v>Low</c:v>
                </c:pt>
                <c:pt idx="72">
                  <c:v>Low</c:v>
                </c:pt>
                <c:pt idx="73">
                  <c:v>Low</c:v>
                </c:pt>
                <c:pt idx="74">
                  <c:v>Low</c:v>
                </c:pt>
                <c:pt idx="75">
                  <c:v>Low</c:v>
                </c:pt>
                <c:pt idx="76">
                  <c:v>Low</c:v>
                </c:pt>
                <c:pt idx="77">
                  <c:v>Low</c:v>
                </c:pt>
                <c:pt idx="78">
                  <c:v>Low</c:v>
                </c:pt>
                <c:pt idx="79">
                  <c:v>Low</c:v>
                </c:pt>
                <c:pt idx="80">
                  <c:v>Low</c:v>
                </c:pt>
                <c:pt idx="81">
                  <c:v>Low</c:v>
                </c:pt>
                <c:pt idx="82">
                  <c:v>Low</c:v>
                </c:pt>
                <c:pt idx="83">
                  <c:v>Low</c:v>
                </c:pt>
                <c:pt idx="84">
                  <c:v>Low</c:v>
                </c:pt>
                <c:pt idx="85">
                  <c:v>Low</c:v>
                </c:pt>
                <c:pt idx="86">
                  <c:v>Low</c:v>
                </c:pt>
                <c:pt idx="87">
                  <c:v>Low</c:v>
                </c:pt>
                <c:pt idx="88">
                  <c:v>Low</c:v>
                </c:pt>
                <c:pt idx="89">
                  <c:v>Low</c:v>
                </c:pt>
                <c:pt idx="90">
                  <c:v>Low</c:v>
                </c:pt>
                <c:pt idx="91">
                  <c:v>Low</c:v>
                </c:pt>
                <c:pt idx="92">
                  <c:v>Low</c:v>
                </c:pt>
                <c:pt idx="93">
                  <c:v>Low</c:v>
                </c:pt>
                <c:pt idx="94">
                  <c:v>Low</c:v>
                </c:pt>
                <c:pt idx="95">
                  <c:v>Low</c:v>
                </c:pt>
                <c:pt idx="96">
                  <c:v>Low</c:v>
                </c:pt>
                <c:pt idx="97">
                  <c:v>Low</c:v>
                </c:pt>
                <c:pt idx="98">
                  <c:v>Low</c:v>
                </c:pt>
                <c:pt idx="99">
                  <c:v>Low</c:v>
                </c:pt>
                <c:pt idx="100">
                  <c:v>Low</c:v>
                </c:pt>
                <c:pt idx="101">
                  <c:v>Low</c:v>
                </c:pt>
                <c:pt idx="102">
                  <c:v>Low</c:v>
                </c:pt>
                <c:pt idx="103">
                  <c:v>Low</c:v>
                </c:pt>
                <c:pt idx="104">
                  <c:v>Low</c:v>
                </c:pt>
                <c:pt idx="105">
                  <c:v>Low</c:v>
                </c:pt>
                <c:pt idx="106">
                  <c:v>Low</c:v>
                </c:pt>
                <c:pt idx="107">
                  <c:v>Low</c:v>
                </c:pt>
                <c:pt idx="108">
                  <c:v>Low</c:v>
                </c:pt>
                <c:pt idx="109">
                  <c:v>Low</c:v>
                </c:pt>
                <c:pt idx="110">
                  <c:v>Low</c:v>
                </c:pt>
                <c:pt idx="111">
                  <c:v>Low</c:v>
                </c:pt>
                <c:pt idx="112">
                  <c:v>Low</c:v>
                </c:pt>
                <c:pt idx="113">
                  <c:v>Low</c:v>
                </c:pt>
                <c:pt idx="114">
                  <c:v>Low</c:v>
                </c:pt>
                <c:pt idx="115">
                  <c:v>Low</c:v>
                </c:pt>
                <c:pt idx="116">
                  <c:v>Low</c:v>
                </c:pt>
                <c:pt idx="117">
                  <c:v>Low</c:v>
                </c:pt>
                <c:pt idx="118">
                  <c:v>Low</c:v>
                </c:pt>
                <c:pt idx="119">
                  <c:v>Low</c:v>
                </c:pt>
                <c:pt idx="120">
                  <c:v>Low</c:v>
                </c:pt>
                <c:pt idx="121">
                  <c:v>Low</c:v>
                </c:pt>
                <c:pt idx="122">
                  <c:v>Low</c:v>
                </c:pt>
                <c:pt idx="123">
                  <c:v>Low</c:v>
                </c:pt>
                <c:pt idx="124">
                  <c:v>Low</c:v>
                </c:pt>
                <c:pt idx="125">
                  <c:v>Low</c:v>
                </c:pt>
                <c:pt idx="126">
                  <c:v>Low</c:v>
                </c:pt>
                <c:pt idx="127">
                  <c:v>Low</c:v>
                </c:pt>
                <c:pt idx="128">
                  <c:v>Low</c:v>
                </c:pt>
                <c:pt idx="129">
                  <c:v>Low</c:v>
                </c:pt>
                <c:pt idx="130">
                  <c:v>Low</c:v>
                </c:pt>
                <c:pt idx="131">
                  <c:v>Low</c:v>
                </c:pt>
                <c:pt idx="132">
                  <c:v>Low</c:v>
                </c:pt>
                <c:pt idx="133">
                  <c:v>Low</c:v>
                </c:pt>
                <c:pt idx="134">
                  <c:v>Low</c:v>
                </c:pt>
                <c:pt idx="135">
                  <c:v>Low</c:v>
                </c:pt>
                <c:pt idx="136">
                  <c:v>Low</c:v>
                </c:pt>
                <c:pt idx="137">
                  <c:v>Low</c:v>
                </c:pt>
                <c:pt idx="138">
                  <c:v>Low</c:v>
                </c:pt>
                <c:pt idx="139">
                  <c:v>Low</c:v>
                </c:pt>
                <c:pt idx="140">
                  <c:v>Low</c:v>
                </c:pt>
                <c:pt idx="141">
                  <c:v>Low</c:v>
                </c:pt>
                <c:pt idx="142">
                  <c:v>Low</c:v>
                </c:pt>
                <c:pt idx="143">
                  <c:v>Low</c:v>
                </c:pt>
                <c:pt idx="144">
                  <c:v>Low</c:v>
                </c:pt>
                <c:pt idx="145">
                  <c:v>Low</c:v>
                </c:pt>
                <c:pt idx="146">
                  <c:v>Low</c:v>
                </c:pt>
                <c:pt idx="147">
                  <c:v>Low</c:v>
                </c:pt>
                <c:pt idx="148">
                  <c:v>Low</c:v>
                </c:pt>
                <c:pt idx="149">
                  <c:v>Low</c:v>
                </c:pt>
                <c:pt idx="150">
                  <c:v>Low</c:v>
                </c:pt>
                <c:pt idx="151">
                  <c:v>Low</c:v>
                </c:pt>
                <c:pt idx="152">
                  <c:v>Low</c:v>
                </c:pt>
                <c:pt idx="153">
                  <c:v>Low</c:v>
                </c:pt>
                <c:pt idx="154">
                  <c:v>Low</c:v>
                </c:pt>
                <c:pt idx="155">
                  <c:v>Low</c:v>
                </c:pt>
                <c:pt idx="156">
                  <c:v>Low</c:v>
                </c:pt>
                <c:pt idx="157">
                  <c:v>Low</c:v>
                </c:pt>
                <c:pt idx="158">
                  <c:v>Low</c:v>
                </c:pt>
                <c:pt idx="159">
                  <c:v>Low</c:v>
                </c:pt>
                <c:pt idx="160">
                  <c:v>Low</c:v>
                </c:pt>
                <c:pt idx="161">
                  <c:v>Low</c:v>
                </c:pt>
                <c:pt idx="162">
                  <c:v>Low</c:v>
                </c:pt>
                <c:pt idx="163">
                  <c:v>Low</c:v>
                </c:pt>
                <c:pt idx="164">
                  <c:v>Low</c:v>
                </c:pt>
                <c:pt idx="165">
                  <c:v>Low</c:v>
                </c:pt>
                <c:pt idx="166">
                  <c:v>Low</c:v>
                </c:pt>
                <c:pt idx="167">
                  <c:v>Low</c:v>
                </c:pt>
                <c:pt idx="168">
                  <c:v>Low</c:v>
                </c:pt>
                <c:pt idx="169">
                  <c:v>Low</c:v>
                </c:pt>
                <c:pt idx="170">
                  <c:v>Low</c:v>
                </c:pt>
                <c:pt idx="171">
                  <c:v>Low</c:v>
                </c:pt>
                <c:pt idx="172">
                  <c:v>Low</c:v>
                </c:pt>
                <c:pt idx="173">
                  <c:v>Low</c:v>
                </c:pt>
                <c:pt idx="174">
                  <c:v>Low</c:v>
                </c:pt>
                <c:pt idx="175">
                  <c:v>Low</c:v>
                </c:pt>
                <c:pt idx="176">
                  <c:v>Low</c:v>
                </c:pt>
                <c:pt idx="177">
                  <c:v>Low</c:v>
                </c:pt>
                <c:pt idx="178">
                  <c:v>Low</c:v>
                </c:pt>
                <c:pt idx="179">
                  <c:v>Low</c:v>
                </c:pt>
                <c:pt idx="180">
                  <c:v>Low</c:v>
                </c:pt>
                <c:pt idx="181">
                  <c:v>Low</c:v>
                </c:pt>
                <c:pt idx="182">
                  <c:v>Low</c:v>
                </c:pt>
                <c:pt idx="183">
                  <c:v>Low</c:v>
                </c:pt>
                <c:pt idx="184">
                  <c:v>Low</c:v>
                </c:pt>
                <c:pt idx="185">
                  <c:v>Low</c:v>
                </c:pt>
                <c:pt idx="186">
                  <c:v>Low</c:v>
                </c:pt>
                <c:pt idx="187">
                  <c:v>Low</c:v>
                </c:pt>
                <c:pt idx="188">
                  <c:v>Low</c:v>
                </c:pt>
                <c:pt idx="189">
                  <c:v>Low</c:v>
                </c:pt>
                <c:pt idx="190">
                  <c:v>Low</c:v>
                </c:pt>
                <c:pt idx="191">
                  <c:v>Low</c:v>
                </c:pt>
                <c:pt idx="192">
                  <c:v>Low</c:v>
                </c:pt>
                <c:pt idx="193">
                  <c:v>Low</c:v>
                </c:pt>
                <c:pt idx="194">
                  <c:v>Low</c:v>
                </c:pt>
                <c:pt idx="195">
                  <c:v>Low</c:v>
                </c:pt>
                <c:pt idx="196">
                  <c:v>Low</c:v>
                </c:pt>
                <c:pt idx="197">
                  <c:v>Low</c:v>
                </c:pt>
                <c:pt idx="198">
                  <c:v>Low</c:v>
                </c:pt>
                <c:pt idx="199">
                  <c:v>Low</c:v>
                </c:pt>
                <c:pt idx="200">
                  <c:v>Low</c:v>
                </c:pt>
                <c:pt idx="201">
                  <c:v>Low</c:v>
                </c:pt>
                <c:pt idx="202">
                  <c:v>Low</c:v>
                </c:pt>
                <c:pt idx="203">
                  <c:v>Low</c:v>
                </c:pt>
                <c:pt idx="204">
                  <c:v>Low</c:v>
                </c:pt>
                <c:pt idx="205">
                  <c:v>Low</c:v>
                </c:pt>
                <c:pt idx="206">
                  <c:v>Low</c:v>
                </c:pt>
                <c:pt idx="207">
                  <c:v>Low</c:v>
                </c:pt>
                <c:pt idx="208">
                  <c:v>Low</c:v>
                </c:pt>
                <c:pt idx="209">
                  <c:v>Low</c:v>
                </c:pt>
                <c:pt idx="210">
                  <c:v>Low</c:v>
                </c:pt>
                <c:pt idx="211">
                  <c:v>Low</c:v>
                </c:pt>
                <c:pt idx="212">
                  <c:v>Low</c:v>
                </c:pt>
                <c:pt idx="213">
                  <c:v>Low</c:v>
                </c:pt>
                <c:pt idx="214">
                  <c:v>Low</c:v>
                </c:pt>
                <c:pt idx="215">
                  <c:v>Low</c:v>
                </c:pt>
                <c:pt idx="216">
                  <c:v>Low</c:v>
                </c:pt>
                <c:pt idx="217">
                  <c:v>Low</c:v>
                </c:pt>
                <c:pt idx="218">
                  <c:v>Low</c:v>
                </c:pt>
                <c:pt idx="219">
                  <c:v>Low</c:v>
                </c:pt>
                <c:pt idx="220">
                  <c:v>Low</c:v>
                </c:pt>
                <c:pt idx="221">
                  <c:v>Low</c:v>
                </c:pt>
                <c:pt idx="222">
                  <c:v>Low</c:v>
                </c:pt>
                <c:pt idx="223">
                  <c:v>Low</c:v>
                </c:pt>
                <c:pt idx="224">
                  <c:v>Low</c:v>
                </c:pt>
                <c:pt idx="225">
                  <c:v>Low</c:v>
                </c:pt>
                <c:pt idx="226">
                  <c:v>Low</c:v>
                </c:pt>
                <c:pt idx="227">
                  <c:v>Low</c:v>
                </c:pt>
                <c:pt idx="228">
                  <c:v>Low</c:v>
                </c:pt>
                <c:pt idx="229">
                  <c:v>Low</c:v>
                </c:pt>
                <c:pt idx="230">
                  <c:v>Low</c:v>
                </c:pt>
                <c:pt idx="231">
                  <c:v>Low</c:v>
                </c:pt>
                <c:pt idx="232">
                  <c:v>Low</c:v>
                </c:pt>
                <c:pt idx="233">
                  <c:v>Low</c:v>
                </c:pt>
                <c:pt idx="234">
                  <c:v>Low</c:v>
                </c:pt>
                <c:pt idx="235">
                  <c:v>Low</c:v>
                </c:pt>
                <c:pt idx="236">
                  <c:v>Low</c:v>
                </c:pt>
                <c:pt idx="237">
                  <c:v>Low</c:v>
                </c:pt>
                <c:pt idx="238">
                  <c:v>Low</c:v>
                </c:pt>
                <c:pt idx="239">
                  <c:v>Low</c:v>
                </c:pt>
                <c:pt idx="240">
                  <c:v>Low</c:v>
                </c:pt>
                <c:pt idx="241">
                  <c:v>Low</c:v>
                </c:pt>
                <c:pt idx="242">
                  <c:v>Low</c:v>
                </c:pt>
                <c:pt idx="243">
                  <c:v>Low</c:v>
                </c:pt>
                <c:pt idx="244">
                  <c:v>Low</c:v>
                </c:pt>
                <c:pt idx="245">
                  <c:v>Low</c:v>
                </c:pt>
                <c:pt idx="246">
                  <c:v>Low</c:v>
                </c:pt>
                <c:pt idx="247">
                  <c:v>Low</c:v>
                </c:pt>
                <c:pt idx="248">
                  <c:v>Low</c:v>
                </c:pt>
                <c:pt idx="249">
                  <c:v>Low</c:v>
                </c:pt>
                <c:pt idx="250">
                  <c:v>Low</c:v>
                </c:pt>
                <c:pt idx="251">
                  <c:v>Low</c:v>
                </c:pt>
                <c:pt idx="252">
                  <c:v>Low</c:v>
                </c:pt>
                <c:pt idx="253">
                  <c:v>Low</c:v>
                </c:pt>
                <c:pt idx="254">
                  <c:v>Low</c:v>
                </c:pt>
                <c:pt idx="255">
                  <c:v>Low</c:v>
                </c:pt>
                <c:pt idx="256">
                  <c:v>Low</c:v>
                </c:pt>
                <c:pt idx="257">
                  <c:v>Low</c:v>
                </c:pt>
                <c:pt idx="258">
                  <c:v>Low</c:v>
                </c:pt>
                <c:pt idx="259">
                  <c:v>Low</c:v>
                </c:pt>
                <c:pt idx="260">
                  <c:v>Low</c:v>
                </c:pt>
                <c:pt idx="261">
                  <c:v>Low</c:v>
                </c:pt>
                <c:pt idx="262">
                  <c:v>Low</c:v>
                </c:pt>
                <c:pt idx="263">
                  <c:v>Low</c:v>
                </c:pt>
                <c:pt idx="264">
                  <c:v>Low</c:v>
                </c:pt>
                <c:pt idx="265">
                  <c:v>Low</c:v>
                </c:pt>
                <c:pt idx="266">
                  <c:v>Low</c:v>
                </c:pt>
                <c:pt idx="267">
                  <c:v>Low</c:v>
                </c:pt>
                <c:pt idx="268">
                  <c:v>Low</c:v>
                </c:pt>
                <c:pt idx="269">
                  <c:v>Low</c:v>
                </c:pt>
                <c:pt idx="270">
                  <c:v>Low</c:v>
                </c:pt>
                <c:pt idx="271">
                  <c:v>Low</c:v>
                </c:pt>
                <c:pt idx="272">
                  <c:v>Low</c:v>
                </c:pt>
                <c:pt idx="273">
                  <c:v>Low</c:v>
                </c:pt>
                <c:pt idx="274">
                  <c:v>Low</c:v>
                </c:pt>
                <c:pt idx="275">
                  <c:v>Low</c:v>
                </c:pt>
                <c:pt idx="276">
                  <c:v>Low</c:v>
                </c:pt>
                <c:pt idx="277">
                  <c:v>Low</c:v>
                </c:pt>
                <c:pt idx="278">
                  <c:v>Low</c:v>
                </c:pt>
                <c:pt idx="279">
                  <c:v>Low</c:v>
                </c:pt>
                <c:pt idx="280">
                  <c:v>Low</c:v>
                </c:pt>
                <c:pt idx="281">
                  <c:v>Low</c:v>
                </c:pt>
                <c:pt idx="282">
                  <c:v>Low</c:v>
                </c:pt>
                <c:pt idx="283">
                  <c:v>Low</c:v>
                </c:pt>
                <c:pt idx="284">
                  <c:v>Low</c:v>
                </c:pt>
                <c:pt idx="285">
                  <c:v>Low</c:v>
                </c:pt>
                <c:pt idx="286">
                  <c:v>Low</c:v>
                </c:pt>
                <c:pt idx="287">
                  <c:v>Low</c:v>
                </c:pt>
                <c:pt idx="288">
                  <c:v>Low</c:v>
                </c:pt>
                <c:pt idx="289">
                  <c:v>Low</c:v>
                </c:pt>
                <c:pt idx="290">
                  <c:v>Low</c:v>
                </c:pt>
                <c:pt idx="291">
                  <c:v>Low</c:v>
                </c:pt>
                <c:pt idx="292">
                  <c:v>Low</c:v>
                </c:pt>
                <c:pt idx="293">
                  <c:v>Low</c:v>
                </c:pt>
                <c:pt idx="294">
                  <c:v>Low</c:v>
                </c:pt>
                <c:pt idx="295">
                  <c:v>Low</c:v>
                </c:pt>
                <c:pt idx="296">
                  <c:v>Low</c:v>
                </c:pt>
                <c:pt idx="297">
                  <c:v>Low</c:v>
                </c:pt>
                <c:pt idx="298">
                  <c:v>Low</c:v>
                </c:pt>
                <c:pt idx="299">
                  <c:v>Low</c:v>
                </c:pt>
                <c:pt idx="300">
                  <c:v>Low</c:v>
                </c:pt>
                <c:pt idx="301">
                  <c:v>Low</c:v>
                </c:pt>
                <c:pt idx="302">
                  <c:v>Low</c:v>
                </c:pt>
                <c:pt idx="303">
                  <c:v>Low</c:v>
                </c:pt>
                <c:pt idx="304">
                  <c:v>Low</c:v>
                </c:pt>
                <c:pt idx="305">
                  <c:v>Low</c:v>
                </c:pt>
                <c:pt idx="306">
                  <c:v>Low</c:v>
                </c:pt>
                <c:pt idx="307">
                  <c:v>Low</c:v>
                </c:pt>
                <c:pt idx="308">
                  <c:v>Low</c:v>
                </c:pt>
                <c:pt idx="309">
                  <c:v>Low</c:v>
                </c:pt>
                <c:pt idx="310">
                  <c:v>Low</c:v>
                </c:pt>
                <c:pt idx="311">
                  <c:v>Low</c:v>
                </c:pt>
                <c:pt idx="312">
                  <c:v>Low</c:v>
                </c:pt>
                <c:pt idx="313">
                  <c:v>Low</c:v>
                </c:pt>
                <c:pt idx="314">
                  <c:v>Low</c:v>
                </c:pt>
                <c:pt idx="315">
                  <c:v>Low</c:v>
                </c:pt>
                <c:pt idx="316">
                  <c:v>Low</c:v>
                </c:pt>
                <c:pt idx="317">
                  <c:v>Low</c:v>
                </c:pt>
                <c:pt idx="318">
                  <c:v>Low</c:v>
                </c:pt>
                <c:pt idx="319">
                  <c:v>Low</c:v>
                </c:pt>
                <c:pt idx="320">
                  <c:v>Low</c:v>
                </c:pt>
                <c:pt idx="321">
                  <c:v>Low</c:v>
                </c:pt>
                <c:pt idx="322">
                  <c:v>Low</c:v>
                </c:pt>
                <c:pt idx="323">
                  <c:v>Low</c:v>
                </c:pt>
                <c:pt idx="324">
                  <c:v>Low</c:v>
                </c:pt>
                <c:pt idx="325">
                  <c:v>Low</c:v>
                </c:pt>
                <c:pt idx="326">
                  <c:v>Low</c:v>
                </c:pt>
                <c:pt idx="327">
                  <c:v>Low</c:v>
                </c:pt>
                <c:pt idx="328">
                  <c:v>Low</c:v>
                </c:pt>
                <c:pt idx="329">
                  <c:v>Low</c:v>
                </c:pt>
                <c:pt idx="330">
                  <c:v>Low</c:v>
                </c:pt>
                <c:pt idx="331">
                  <c:v>Low</c:v>
                </c:pt>
                <c:pt idx="332">
                  <c:v>Low</c:v>
                </c:pt>
                <c:pt idx="333">
                  <c:v>Low</c:v>
                </c:pt>
                <c:pt idx="334">
                  <c:v>Low</c:v>
                </c:pt>
                <c:pt idx="335">
                  <c:v>Low</c:v>
                </c:pt>
                <c:pt idx="336">
                  <c:v>Low</c:v>
                </c:pt>
                <c:pt idx="337">
                  <c:v>Low</c:v>
                </c:pt>
                <c:pt idx="338">
                  <c:v>Low</c:v>
                </c:pt>
                <c:pt idx="339">
                  <c:v>Low</c:v>
                </c:pt>
                <c:pt idx="340">
                  <c:v>Low</c:v>
                </c:pt>
                <c:pt idx="341">
                  <c:v>Low</c:v>
                </c:pt>
                <c:pt idx="342">
                  <c:v>Low</c:v>
                </c:pt>
                <c:pt idx="343">
                  <c:v>Low</c:v>
                </c:pt>
                <c:pt idx="344">
                  <c:v>Low</c:v>
                </c:pt>
                <c:pt idx="345">
                  <c:v>Low</c:v>
                </c:pt>
                <c:pt idx="346">
                  <c:v>Low</c:v>
                </c:pt>
                <c:pt idx="347">
                  <c:v>Low</c:v>
                </c:pt>
                <c:pt idx="348">
                  <c:v>Low</c:v>
                </c:pt>
                <c:pt idx="349">
                  <c:v>Low</c:v>
                </c:pt>
                <c:pt idx="350">
                  <c:v>Low</c:v>
                </c:pt>
                <c:pt idx="351">
                  <c:v>Low</c:v>
                </c:pt>
                <c:pt idx="352">
                  <c:v>Low</c:v>
                </c:pt>
                <c:pt idx="353">
                  <c:v>Low</c:v>
                </c:pt>
                <c:pt idx="354">
                  <c:v>Low</c:v>
                </c:pt>
                <c:pt idx="355">
                  <c:v>Low</c:v>
                </c:pt>
                <c:pt idx="356">
                  <c:v>Low</c:v>
                </c:pt>
                <c:pt idx="357">
                  <c:v>Low</c:v>
                </c:pt>
                <c:pt idx="358">
                  <c:v>Low</c:v>
                </c:pt>
                <c:pt idx="359">
                  <c:v>Low</c:v>
                </c:pt>
                <c:pt idx="360">
                  <c:v>Low</c:v>
                </c:pt>
                <c:pt idx="361">
                  <c:v>Low</c:v>
                </c:pt>
                <c:pt idx="362">
                  <c:v>Low</c:v>
                </c:pt>
                <c:pt idx="363">
                  <c:v>Low</c:v>
                </c:pt>
                <c:pt idx="364">
                  <c:v>Low</c:v>
                </c:pt>
                <c:pt idx="365">
                  <c:v>Low</c:v>
                </c:pt>
                <c:pt idx="366">
                  <c:v>Low</c:v>
                </c:pt>
                <c:pt idx="367">
                  <c:v>Low</c:v>
                </c:pt>
                <c:pt idx="368">
                  <c:v>Low</c:v>
                </c:pt>
                <c:pt idx="369">
                  <c:v>Low</c:v>
                </c:pt>
                <c:pt idx="370">
                  <c:v>Low</c:v>
                </c:pt>
                <c:pt idx="371">
                  <c:v>Low</c:v>
                </c:pt>
                <c:pt idx="372">
                  <c:v>Low</c:v>
                </c:pt>
                <c:pt idx="373">
                  <c:v>Low</c:v>
                </c:pt>
                <c:pt idx="374">
                  <c:v>Low</c:v>
                </c:pt>
                <c:pt idx="375">
                  <c:v>Low</c:v>
                </c:pt>
                <c:pt idx="376">
                  <c:v>Low</c:v>
                </c:pt>
                <c:pt idx="377">
                  <c:v>Low</c:v>
                </c:pt>
                <c:pt idx="378">
                  <c:v>Low</c:v>
                </c:pt>
                <c:pt idx="379">
                  <c:v>Low</c:v>
                </c:pt>
                <c:pt idx="380">
                  <c:v>Low</c:v>
                </c:pt>
                <c:pt idx="381">
                  <c:v>Low</c:v>
                </c:pt>
                <c:pt idx="382">
                  <c:v>Low</c:v>
                </c:pt>
                <c:pt idx="383">
                  <c:v>Low</c:v>
                </c:pt>
                <c:pt idx="384">
                  <c:v>Low</c:v>
                </c:pt>
                <c:pt idx="385">
                  <c:v>Low</c:v>
                </c:pt>
                <c:pt idx="386">
                  <c:v>Low</c:v>
                </c:pt>
                <c:pt idx="387">
                  <c:v>Low</c:v>
                </c:pt>
                <c:pt idx="388">
                  <c:v>Low</c:v>
                </c:pt>
                <c:pt idx="389">
                  <c:v>Low</c:v>
                </c:pt>
                <c:pt idx="390">
                  <c:v>Low</c:v>
                </c:pt>
                <c:pt idx="391">
                  <c:v>Low</c:v>
                </c:pt>
                <c:pt idx="392">
                  <c:v>Low</c:v>
                </c:pt>
                <c:pt idx="393">
                  <c:v>Low</c:v>
                </c:pt>
                <c:pt idx="394">
                  <c:v>Low</c:v>
                </c:pt>
                <c:pt idx="395">
                  <c:v>Low</c:v>
                </c:pt>
                <c:pt idx="396">
                  <c:v>Low</c:v>
                </c:pt>
                <c:pt idx="397">
                  <c:v>Low</c:v>
                </c:pt>
                <c:pt idx="398">
                  <c:v>Low</c:v>
                </c:pt>
                <c:pt idx="399">
                  <c:v>Low</c:v>
                </c:pt>
                <c:pt idx="400">
                  <c:v>Low</c:v>
                </c:pt>
                <c:pt idx="401">
                  <c:v>Low</c:v>
                </c:pt>
                <c:pt idx="402">
                  <c:v>Low</c:v>
                </c:pt>
                <c:pt idx="403">
                  <c:v>Low</c:v>
                </c:pt>
                <c:pt idx="404">
                  <c:v>Low</c:v>
                </c:pt>
                <c:pt idx="405">
                  <c:v>Low</c:v>
                </c:pt>
                <c:pt idx="406">
                  <c:v>Low</c:v>
                </c:pt>
                <c:pt idx="407">
                  <c:v>Low</c:v>
                </c:pt>
                <c:pt idx="408">
                  <c:v>Low</c:v>
                </c:pt>
                <c:pt idx="409">
                  <c:v>Low</c:v>
                </c:pt>
                <c:pt idx="410">
                  <c:v>Low</c:v>
                </c:pt>
                <c:pt idx="411">
                  <c:v>Low</c:v>
                </c:pt>
                <c:pt idx="412">
                  <c:v>Low</c:v>
                </c:pt>
                <c:pt idx="413">
                  <c:v>Low</c:v>
                </c:pt>
                <c:pt idx="414">
                  <c:v>Low</c:v>
                </c:pt>
                <c:pt idx="415">
                  <c:v>Low</c:v>
                </c:pt>
                <c:pt idx="416">
                  <c:v>Low</c:v>
                </c:pt>
                <c:pt idx="417">
                  <c:v>Low</c:v>
                </c:pt>
                <c:pt idx="418">
                  <c:v>Low</c:v>
                </c:pt>
                <c:pt idx="419">
                  <c:v>Low</c:v>
                </c:pt>
                <c:pt idx="420">
                  <c:v>Low</c:v>
                </c:pt>
                <c:pt idx="421">
                  <c:v>Low</c:v>
                </c:pt>
                <c:pt idx="422">
                  <c:v>Low</c:v>
                </c:pt>
                <c:pt idx="423">
                  <c:v>Low</c:v>
                </c:pt>
                <c:pt idx="424">
                  <c:v>Low</c:v>
                </c:pt>
                <c:pt idx="425">
                  <c:v>Low</c:v>
                </c:pt>
                <c:pt idx="426">
                  <c:v>Low</c:v>
                </c:pt>
                <c:pt idx="427">
                  <c:v>Low</c:v>
                </c:pt>
                <c:pt idx="428">
                  <c:v>Low</c:v>
                </c:pt>
                <c:pt idx="429">
                  <c:v>Low</c:v>
                </c:pt>
                <c:pt idx="430">
                  <c:v>Low</c:v>
                </c:pt>
                <c:pt idx="431">
                  <c:v>Low</c:v>
                </c:pt>
                <c:pt idx="432">
                  <c:v>Low</c:v>
                </c:pt>
                <c:pt idx="433">
                  <c:v>Low</c:v>
                </c:pt>
                <c:pt idx="434">
                  <c:v>Low</c:v>
                </c:pt>
                <c:pt idx="435">
                  <c:v>Low</c:v>
                </c:pt>
                <c:pt idx="436">
                  <c:v>Low</c:v>
                </c:pt>
                <c:pt idx="437">
                  <c:v>Low</c:v>
                </c:pt>
                <c:pt idx="438">
                  <c:v>Low</c:v>
                </c:pt>
                <c:pt idx="439">
                  <c:v>Low</c:v>
                </c:pt>
                <c:pt idx="440">
                  <c:v>Low</c:v>
                </c:pt>
                <c:pt idx="441">
                  <c:v>Low</c:v>
                </c:pt>
                <c:pt idx="442">
                  <c:v>Low</c:v>
                </c:pt>
                <c:pt idx="443">
                  <c:v>Low</c:v>
                </c:pt>
                <c:pt idx="444">
                  <c:v>Low</c:v>
                </c:pt>
                <c:pt idx="445">
                  <c:v>Low</c:v>
                </c:pt>
                <c:pt idx="446">
                  <c:v>Low</c:v>
                </c:pt>
                <c:pt idx="447">
                  <c:v>Low</c:v>
                </c:pt>
                <c:pt idx="448">
                  <c:v>Low</c:v>
                </c:pt>
                <c:pt idx="449">
                  <c:v>Low</c:v>
                </c:pt>
                <c:pt idx="450">
                  <c:v>Low</c:v>
                </c:pt>
                <c:pt idx="451">
                  <c:v>Low</c:v>
                </c:pt>
                <c:pt idx="452">
                  <c:v>Low</c:v>
                </c:pt>
                <c:pt idx="453">
                  <c:v>Low</c:v>
                </c:pt>
                <c:pt idx="454">
                  <c:v>Low</c:v>
                </c:pt>
                <c:pt idx="455">
                  <c:v>Low</c:v>
                </c:pt>
                <c:pt idx="456">
                  <c:v>Low</c:v>
                </c:pt>
                <c:pt idx="457">
                  <c:v>Low</c:v>
                </c:pt>
                <c:pt idx="458">
                  <c:v>Low</c:v>
                </c:pt>
                <c:pt idx="459">
                  <c:v>Low</c:v>
                </c:pt>
                <c:pt idx="460">
                  <c:v>Low</c:v>
                </c:pt>
                <c:pt idx="461">
                  <c:v>Low</c:v>
                </c:pt>
                <c:pt idx="462">
                  <c:v>Low</c:v>
                </c:pt>
                <c:pt idx="463">
                  <c:v>Low</c:v>
                </c:pt>
                <c:pt idx="464">
                  <c:v>Low</c:v>
                </c:pt>
                <c:pt idx="465">
                  <c:v>Low</c:v>
                </c:pt>
                <c:pt idx="466">
                  <c:v>Low</c:v>
                </c:pt>
                <c:pt idx="467">
                  <c:v>Low</c:v>
                </c:pt>
                <c:pt idx="468">
                  <c:v>Low</c:v>
                </c:pt>
                <c:pt idx="469">
                  <c:v>Low</c:v>
                </c:pt>
                <c:pt idx="470">
                  <c:v>Low</c:v>
                </c:pt>
                <c:pt idx="471">
                  <c:v>Low</c:v>
                </c:pt>
                <c:pt idx="472">
                  <c:v>Low</c:v>
                </c:pt>
                <c:pt idx="473">
                  <c:v>Low</c:v>
                </c:pt>
                <c:pt idx="474">
                  <c:v>Low</c:v>
                </c:pt>
                <c:pt idx="475">
                  <c:v>Low</c:v>
                </c:pt>
                <c:pt idx="476">
                  <c:v>Low</c:v>
                </c:pt>
                <c:pt idx="477">
                  <c:v>Low</c:v>
                </c:pt>
                <c:pt idx="478">
                  <c:v>Low</c:v>
                </c:pt>
                <c:pt idx="479">
                  <c:v>Low</c:v>
                </c:pt>
                <c:pt idx="480">
                  <c:v>Low</c:v>
                </c:pt>
                <c:pt idx="481">
                  <c:v>Low</c:v>
                </c:pt>
                <c:pt idx="482">
                  <c:v>Low</c:v>
                </c:pt>
                <c:pt idx="483">
                  <c:v>Low</c:v>
                </c:pt>
                <c:pt idx="484">
                  <c:v>Low</c:v>
                </c:pt>
                <c:pt idx="485">
                  <c:v>Low</c:v>
                </c:pt>
                <c:pt idx="486">
                  <c:v>Low</c:v>
                </c:pt>
                <c:pt idx="487">
                  <c:v>Low</c:v>
                </c:pt>
                <c:pt idx="488">
                  <c:v>Low</c:v>
                </c:pt>
                <c:pt idx="489">
                  <c:v>Low</c:v>
                </c:pt>
                <c:pt idx="490">
                  <c:v>Low</c:v>
                </c:pt>
                <c:pt idx="491">
                  <c:v>Low</c:v>
                </c:pt>
                <c:pt idx="492">
                  <c:v>Low</c:v>
                </c:pt>
                <c:pt idx="493">
                  <c:v>Low</c:v>
                </c:pt>
                <c:pt idx="494">
                  <c:v>Low</c:v>
                </c:pt>
                <c:pt idx="495">
                  <c:v>Low</c:v>
                </c:pt>
                <c:pt idx="496">
                  <c:v>Low</c:v>
                </c:pt>
                <c:pt idx="497">
                  <c:v>Low</c:v>
                </c:pt>
                <c:pt idx="498">
                  <c:v>Low</c:v>
                </c:pt>
                <c:pt idx="499">
                  <c:v>Low</c:v>
                </c:pt>
                <c:pt idx="500">
                  <c:v>Low</c:v>
                </c:pt>
                <c:pt idx="501">
                  <c:v>Low</c:v>
                </c:pt>
                <c:pt idx="502">
                  <c:v>Low</c:v>
                </c:pt>
                <c:pt idx="503">
                  <c:v>Low</c:v>
                </c:pt>
                <c:pt idx="504">
                  <c:v>Low</c:v>
                </c:pt>
                <c:pt idx="505">
                  <c:v>Low</c:v>
                </c:pt>
                <c:pt idx="506">
                  <c:v>Low</c:v>
                </c:pt>
                <c:pt idx="507">
                  <c:v>Low</c:v>
                </c:pt>
                <c:pt idx="508">
                  <c:v>Low</c:v>
                </c:pt>
                <c:pt idx="509">
                  <c:v>Low</c:v>
                </c:pt>
                <c:pt idx="510">
                  <c:v>Low</c:v>
                </c:pt>
                <c:pt idx="511">
                  <c:v>Low</c:v>
                </c:pt>
                <c:pt idx="512">
                  <c:v>Low</c:v>
                </c:pt>
                <c:pt idx="513">
                  <c:v>Low</c:v>
                </c:pt>
                <c:pt idx="514">
                  <c:v>Low</c:v>
                </c:pt>
                <c:pt idx="515">
                  <c:v>Low</c:v>
                </c:pt>
                <c:pt idx="516">
                  <c:v>Low</c:v>
                </c:pt>
                <c:pt idx="517">
                  <c:v>Low</c:v>
                </c:pt>
                <c:pt idx="518">
                  <c:v>Low</c:v>
                </c:pt>
                <c:pt idx="519">
                  <c:v>Low</c:v>
                </c:pt>
                <c:pt idx="520">
                  <c:v>Low</c:v>
                </c:pt>
                <c:pt idx="521">
                  <c:v>Low</c:v>
                </c:pt>
                <c:pt idx="522">
                  <c:v>Low</c:v>
                </c:pt>
                <c:pt idx="523">
                  <c:v>Low</c:v>
                </c:pt>
                <c:pt idx="524">
                  <c:v>Low</c:v>
                </c:pt>
                <c:pt idx="525">
                  <c:v>Low</c:v>
                </c:pt>
                <c:pt idx="526">
                  <c:v>Low</c:v>
                </c:pt>
                <c:pt idx="527">
                  <c:v>Low</c:v>
                </c:pt>
                <c:pt idx="528">
                  <c:v>Low</c:v>
                </c:pt>
                <c:pt idx="529">
                  <c:v>Low</c:v>
                </c:pt>
                <c:pt idx="530">
                  <c:v>Low</c:v>
                </c:pt>
                <c:pt idx="531">
                  <c:v>Low</c:v>
                </c:pt>
                <c:pt idx="532">
                  <c:v>Low</c:v>
                </c:pt>
                <c:pt idx="533">
                  <c:v>Low</c:v>
                </c:pt>
                <c:pt idx="534">
                  <c:v>Low</c:v>
                </c:pt>
                <c:pt idx="535">
                  <c:v>Low</c:v>
                </c:pt>
                <c:pt idx="536">
                  <c:v>Low</c:v>
                </c:pt>
                <c:pt idx="537">
                  <c:v>Low</c:v>
                </c:pt>
                <c:pt idx="538">
                  <c:v>Low</c:v>
                </c:pt>
                <c:pt idx="539">
                  <c:v>Low</c:v>
                </c:pt>
                <c:pt idx="540">
                  <c:v>Low</c:v>
                </c:pt>
                <c:pt idx="541">
                  <c:v>Low</c:v>
                </c:pt>
                <c:pt idx="542">
                  <c:v>Low</c:v>
                </c:pt>
                <c:pt idx="543">
                  <c:v>Low</c:v>
                </c:pt>
                <c:pt idx="544">
                  <c:v>Low</c:v>
                </c:pt>
                <c:pt idx="545">
                  <c:v>Low</c:v>
                </c:pt>
                <c:pt idx="546">
                  <c:v>Low</c:v>
                </c:pt>
                <c:pt idx="547">
                  <c:v>Low</c:v>
                </c:pt>
                <c:pt idx="548">
                  <c:v>Low</c:v>
                </c:pt>
                <c:pt idx="549">
                  <c:v>Low</c:v>
                </c:pt>
                <c:pt idx="550">
                  <c:v>Low</c:v>
                </c:pt>
                <c:pt idx="551">
                  <c:v>Low</c:v>
                </c:pt>
                <c:pt idx="552">
                  <c:v>Low</c:v>
                </c:pt>
                <c:pt idx="553">
                  <c:v>Low</c:v>
                </c:pt>
                <c:pt idx="554">
                  <c:v>Low</c:v>
                </c:pt>
                <c:pt idx="555">
                  <c:v>Low</c:v>
                </c:pt>
                <c:pt idx="556">
                  <c:v>Low</c:v>
                </c:pt>
                <c:pt idx="557">
                  <c:v>Low</c:v>
                </c:pt>
                <c:pt idx="558">
                  <c:v>Low</c:v>
                </c:pt>
                <c:pt idx="559">
                  <c:v>Low</c:v>
                </c:pt>
                <c:pt idx="560">
                  <c:v>Low</c:v>
                </c:pt>
                <c:pt idx="561">
                  <c:v>Low</c:v>
                </c:pt>
                <c:pt idx="562">
                  <c:v>Low</c:v>
                </c:pt>
                <c:pt idx="563">
                  <c:v>Low</c:v>
                </c:pt>
                <c:pt idx="564">
                  <c:v>Low</c:v>
                </c:pt>
                <c:pt idx="565">
                  <c:v>Low</c:v>
                </c:pt>
                <c:pt idx="566">
                  <c:v>Low</c:v>
                </c:pt>
                <c:pt idx="567">
                  <c:v>Low</c:v>
                </c:pt>
                <c:pt idx="568">
                  <c:v>Low</c:v>
                </c:pt>
                <c:pt idx="569">
                  <c:v>Low</c:v>
                </c:pt>
                <c:pt idx="570">
                  <c:v>Low</c:v>
                </c:pt>
                <c:pt idx="571">
                  <c:v>Low</c:v>
                </c:pt>
                <c:pt idx="572">
                  <c:v>Low</c:v>
                </c:pt>
                <c:pt idx="573">
                  <c:v>Low</c:v>
                </c:pt>
                <c:pt idx="574">
                  <c:v>Low</c:v>
                </c:pt>
                <c:pt idx="575">
                  <c:v>Low</c:v>
                </c:pt>
                <c:pt idx="576">
                  <c:v>Low</c:v>
                </c:pt>
                <c:pt idx="577">
                  <c:v>Low</c:v>
                </c:pt>
                <c:pt idx="578">
                  <c:v>Low</c:v>
                </c:pt>
                <c:pt idx="579">
                  <c:v>Low</c:v>
                </c:pt>
                <c:pt idx="580">
                  <c:v>Low</c:v>
                </c:pt>
                <c:pt idx="581">
                  <c:v>Low</c:v>
                </c:pt>
                <c:pt idx="582">
                  <c:v>Low</c:v>
                </c:pt>
                <c:pt idx="583">
                  <c:v>Low</c:v>
                </c:pt>
                <c:pt idx="584">
                  <c:v>Low</c:v>
                </c:pt>
                <c:pt idx="585">
                  <c:v>Low</c:v>
                </c:pt>
                <c:pt idx="586">
                  <c:v>Low</c:v>
                </c:pt>
                <c:pt idx="587">
                  <c:v>Low</c:v>
                </c:pt>
                <c:pt idx="588">
                  <c:v>Low</c:v>
                </c:pt>
                <c:pt idx="589">
                  <c:v>Low</c:v>
                </c:pt>
                <c:pt idx="590">
                  <c:v>Middle</c:v>
                </c:pt>
                <c:pt idx="591">
                  <c:v>Middle</c:v>
                </c:pt>
                <c:pt idx="592">
                  <c:v>Middle</c:v>
                </c:pt>
                <c:pt idx="593">
                  <c:v>Middle</c:v>
                </c:pt>
                <c:pt idx="594">
                  <c:v>Middle</c:v>
                </c:pt>
                <c:pt idx="595">
                  <c:v>Middle</c:v>
                </c:pt>
                <c:pt idx="596">
                  <c:v>Middle</c:v>
                </c:pt>
                <c:pt idx="597">
                  <c:v>Middle</c:v>
                </c:pt>
                <c:pt idx="598">
                  <c:v>Middle</c:v>
                </c:pt>
                <c:pt idx="599">
                  <c:v>Middle</c:v>
                </c:pt>
                <c:pt idx="600">
                  <c:v>Middle</c:v>
                </c:pt>
                <c:pt idx="601">
                  <c:v>Middle</c:v>
                </c:pt>
                <c:pt idx="602">
                  <c:v>Middle</c:v>
                </c:pt>
                <c:pt idx="603">
                  <c:v>Middle</c:v>
                </c:pt>
                <c:pt idx="604">
                  <c:v>Middle</c:v>
                </c:pt>
                <c:pt idx="605">
                  <c:v>Middle</c:v>
                </c:pt>
                <c:pt idx="606">
                  <c:v>Middle</c:v>
                </c:pt>
                <c:pt idx="607">
                  <c:v>Middle</c:v>
                </c:pt>
                <c:pt idx="608">
                  <c:v>Middle</c:v>
                </c:pt>
                <c:pt idx="609">
                  <c:v>Middle</c:v>
                </c:pt>
                <c:pt idx="610">
                  <c:v>Middle</c:v>
                </c:pt>
                <c:pt idx="611">
                  <c:v>Middle</c:v>
                </c:pt>
                <c:pt idx="612">
                  <c:v>Middle</c:v>
                </c:pt>
                <c:pt idx="613">
                  <c:v>Middle</c:v>
                </c:pt>
                <c:pt idx="614">
                  <c:v>Middle</c:v>
                </c:pt>
                <c:pt idx="615">
                  <c:v>Middle</c:v>
                </c:pt>
                <c:pt idx="616">
                  <c:v>Middle</c:v>
                </c:pt>
                <c:pt idx="617">
                  <c:v>Middle</c:v>
                </c:pt>
                <c:pt idx="618">
                  <c:v>Middle</c:v>
                </c:pt>
                <c:pt idx="619">
                  <c:v>Middle</c:v>
                </c:pt>
                <c:pt idx="620">
                  <c:v>Middle</c:v>
                </c:pt>
                <c:pt idx="621">
                  <c:v>Middle</c:v>
                </c:pt>
                <c:pt idx="622">
                  <c:v>Middle</c:v>
                </c:pt>
                <c:pt idx="623">
                  <c:v>Middle</c:v>
                </c:pt>
                <c:pt idx="624">
                  <c:v>Middle</c:v>
                </c:pt>
                <c:pt idx="625">
                  <c:v>Middle</c:v>
                </c:pt>
                <c:pt idx="626">
                  <c:v>Middle</c:v>
                </c:pt>
                <c:pt idx="627">
                  <c:v>Middle</c:v>
                </c:pt>
                <c:pt idx="628">
                  <c:v>Middle</c:v>
                </c:pt>
                <c:pt idx="629">
                  <c:v>Middle</c:v>
                </c:pt>
                <c:pt idx="630">
                  <c:v>Middle</c:v>
                </c:pt>
                <c:pt idx="631">
                  <c:v>Middle</c:v>
                </c:pt>
                <c:pt idx="632">
                  <c:v>Middle</c:v>
                </c:pt>
                <c:pt idx="633">
                  <c:v>Middle</c:v>
                </c:pt>
                <c:pt idx="634">
                  <c:v>Middle</c:v>
                </c:pt>
                <c:pt idx="635">
                  <c:v>Middle</c:v>
                </c:pt>
                <c:pt idx="636">
                  <c:v>Middle</c:v>
                </c:pt>
                <c:pt idx="637">
                  <c:v>Middle</c:v>
                </c:pt>
                <c:pt idx="638">
                  <c:v>Middle</c:v>
                </c:pt>
                <c:pt idx="639">
                  <c:v>Middle</c:v>
                </c:pt>
                <c:pt idx="640">
                  <c:v>Middle</c:v>
                </c:pt>
                <c:pt idx="641">
                  <c:v>Middle</c:v>
                </c:pt>
                <c:pt idx="642">
                  <c:v>Middle</c:v>
                </c:pt>
                <c:pt idx="643">
                  <c:v>Middle</c:v>
                </c:pt>
                <c:pt idx="644">
                  <c:v>Middle</c:v>
                </c:pt>
                <c:pt idx="645">
                  <c:v>Middle</c:v>
                </c:pt>
                <c:pt idx="646">
                  <c:v>Middle</c:v>
                </c:pt>
                <c:pt idx="647">
                  <c:v>Middle</c:v>
                </c:pt>
                <c:pt idx="648">
                  <c:v>Middle</c:v>
                </c:pt>
                <c:pt idx="649">
                  <c:v>Middle</c:v>
                </c:pt>
                <c:pt idx="650">
                  <c:v>Middle</c:v>
                </c:pt>
                <c:pt idx="651">
                  <c:v>Middle</c:v>
                </c:pt>
                <c:pt idx="652">
                  <c:v>Middle</c:v>
                </c:pt>
                <c:pt idx="653">
                  <c:v>Middle</c:v>
                </c:pt>
                <c:pt idx="654">
                  <c:v>Middle</c:v>
                </c:pt>
                <c:pt idx="655">
                  <c:v>Middle</c:v>
                </c:pt>
                <c:pt idx="656">
                  <c:v>Middle</c:v>
                </c:pt>
                <c:pt idx="657">
                  <c:v>Middle</c:v>
                </c:pt>
                <c:pt idx="658">
                  <c:v>Middle</c:v>
                </c:pt>
                <c:pt idx="659">
                  <c:v>Middle</c:v>
                </c:pt>
                <c:pt idx="660">
                  <c:v>Middle</c:v>
                </c:pt>
                <c:pt idx="661">
                  <c:v>Middle</c:v>
                </c:pt>
                <c:pt idx="662">
                  <c:v>Middle</c:v>
                </c:pt>
                <c:pt idx="663">
                  <c:v>Middle</c:v>
                </c:pt>
                <c:pt idx="664">
                  <c:v>Middle</c:v>
                </c:pt>
                <c:pt idx="665">
                  <c:v>Middle</c:v>
                </c:pt>
                <c:pt idx="666">
                  <c:v>Middle</c:v>
                </c:pt>
                <c:pt idx="667">
                  <c:v>Middle</c:v>
                </c:pt>
                <c:pt idx="668">
                  <c:v>Middle</c:v>
                </c:pt>
                <c:pt idx="669">
                  <c:v>Middle</c:v>
                </c:pt>
                <c:pt idx="670">
                  <c:v>Middle</c:v>
                </c:pt>
                <c:pt idx="671">
                  <c:v>Middle</c:v>
                </c:pt>
                <c:pt idx="672">
                  <c:v>Middle</c:v>
                </c:pt>
                <c:pt idx="673">
                  <c:v>Middle</c:v>
                </c:pt>
                <c:pt idx="674">
                  <c:v>Middle</c:v>
                </c:pt>
                <c:pt idx="675">
                  <c:v>Middle</c:v>
                </c:pt>
                <c:pt idx="676">
                  <c:v>Middle</c:v>
                </c:pt>
                <c:pt idx="677">
                  <c:v>Middle</c:v>
                </c:pt>
                <c:pt idx="678">
                  <c:v>Middle</c:v>
                </c:pt>
                <c:pt idx="679">
                  <c:v>Middle</c:v>
                </c:pt>
                <c:pt idx="680">
                  <c:v>Middle</c:v>
                </c:pt>
                <c:pt idx="681">
                  <c:v>Middle</c:v>
                </c:pt>
                <c:pt idx="682">
                  <c:v>Middle</c:v>
                </c:pt>
                <c:pt idx="683">
                  <c:v>Middle</c:v>
                </c:pt>
                <c:pt idx="684">
                  <c:v>Middle</c:v>
                </c:pt>
                <c:pt idx="685">
                  <c:v>Middle</c:v>
                </c:pt>
                <c:pt idx="686">
                  <c:v>Middle</c:v>
                </c:pt>
                <c:pt idx="687">
                  <c:v>Middle</c:v>
                </c:pt>
                <c:pt idx="688">
                  <c:v>Middle</c:v>
                </c:pt>
                <c:pt idx="689">
                  <c:v>Middle</c:v>
                </c:pt>
                <c:pt idx="690">
                  <c:v>Middle</c:v>
                </c:pt>
                <c:pt idx="691">
                  <c:v>Middle</c:v>
                </c:pt>
                <c:pt idx="692">
                  <c:v>Middle</c:v>
                </c:pt>
                <c:pt idx="693">
                  <c:v>Middle</c:v>
                </c:pt>
                <c:pt idx="694">
                  <c:v>Middle</c:v>
                </c:pt>
                <c:pt idx="695">
                  <c:v>Middle</c:v>
                </c:pt>
                <c:pt idx="696">
                  <c:v>Middle</c:v>
                </c:pt>
                <c:pt idx="697">
                  <c:v>Middle</c:v>
                </c:pt>
                <c:pt idx="698">
                  <c:v>Middle</c:v>
                </c:pt>
                <c:pt idx="699">
                  <c:v>Middle</c:v>
                </c:pt>
                <c:pt idx="700">
                  <c:v>Middle</c:v>
                </c:pt>
                <c:pt idx="701">
                  <c:v>Middle</c:v>
                </c:pt>
                <c:pt idx="702">
                  <c:v>Middle</c:v>
                </c:pt>
                <c:pt idx="703">
                  <c:v>Middle</c:v>
                </c:pt>
                <c:pt idx="704">
                  <c:v>Middle</c:v>
                </c:pt>
                <c:pt idx="705">
                  <c:v>Middle</c:v>
                </c:pt>
                <c:pt idx="706">
                  <c:v>Middle</c:v>
                </c:pt>
                <c:pt idx="707">
                  <c:v>Middle</c:v>
                </c:pt>
                <c:pt idx="708">
                  <c:v>Middle</c:v>
                </c:pt>
                <c:pt idx="709">
                  <c:v>Middle</c:v>
                </c:pt>
                <c:pt idx="710">
                  <c:v>Middle</c:v>
                </c:pt>
                <c:pt idx="711">
                  <c:v>Middle</c:v>
                </c:pt>
                <c:pt idx="712">
                  <c:v>Middle</c:v>
                </c:pt>
                <c:pt idx="713">
                  <c:v>Middle</c:v>
                </c:pt>
                <c:pt idx="714">
                  <c:v>Middle</c:v>
                </c:pt>
                <c:pt idx="715">
                  <c:v>Middle</c:v>
                </c:pt>
                <c:pt idx="716">
                  <c:v>Middle</c:v>
                </c:pt>
                <c:pt idx="717">
                  <c:v>Middle</c:v>
                </c:pt>
                <c:pt idx="718">
                  <c:v>Middle</c:v>
                </c:pt>
                <c:pt idx="719">
                  <c:v>Middle</c:v>
                </c:pt>
                <c:pt idx="720">
                  <c:v>Middle</c:v>
                </c:pt>
                <c:pt idx="721">
                  <c:v>Middle</c:v>
                </c:pt>
                <c:pt idx="722">
                  <c:v>Middle</c:v>
                </c:pt>
                <c:pt idx="723">
                  <c:v>Middle</c:v>
                </c:pt>
                <c:pt idx="724">
                  <c:v>Middle</c:v>
                </c:pt>
                <c:pt idx="725">
                  <c:v>Middle</c:v>
                </c:pt>
                <c:pt idx="726">
                  <c:v>Middle</c:v>
                </c:pt>
                <c:pt idx="727">
                  <c:v>Middle</c:v>
                </c:pt>
                <c:pt idx="728">
                  <c:v>Middle</c:v>
                </c:pt>
                <c:pt idx="729">
                  <c:v>Middle</c:v>
                </c:pt>
                <c:pt idx="730">
                  <c:v>Middle</c:v>
                </c:pt>
                <c:pt idx="731">
                  <c:v>Middle</c:v>
                </c:pt>
                <c:pt idx="732">
                  <c:v>Middle</c:v>
                </c:pt>
                <c:pt idx="733">
                  <c:v>Middle</c:v>
                </c:pt>
                <c:pt idx="734">
                  <c:v>Middle</c:v>
                </c:pt>
                <c:pt idx="735">
                  <c:v>Middle</c:v>
                </c:pt>
                <c:pt idx="736">
                  <c:v>Middle</c:v>
                </c:pt>
                <c:pt idx="737">
                  <c:v>Middle</c:v>
                </c:pt>
                <c:pt idx="738">
                  <c:v>Middle</c:v>
                </c:pt>
                <c:pt idx="739">
                  <c:v>Middle</c:v>
                </c:pt>
                <c:pt idx="740">
                  <c:v>Middle</c:v>
                </c:pt>
                <c:pt idx="741">
                  <c:v>Middle</c:v>
                </c:pt>
                <c:pt idx="742">
                  <c:v>Middle</c:v>
                </c:pt>
                <c:pt idx="743">
                  <c:v>Middle</c:v>
                </c:pt>
                <c:pt idx="744">
                  <c:v>Middle</c:v>
                </c:pt>
                <c:pt idx="745">
                  <c:v>Middle</c:v>
                </c:pt>
                <c:pt idx="746">
                  <c:v>Middle</c:v>
                </c:pt>
                <c:pt idx="747">
                  <c:v>Middle</c:v>
                </c:pt>
                <c:pt idx="748">
                  <c:v>Middle</c:v>
                </c:pt>
                <c:pt idx="749">
                  <c:v>Middle</c:v>
                </c:pt>
                <c:pt idx="750">
                  <c:v>Middle</c:v>
                </c:pt>
                <c:pt idx="751">
                  <c:v>Middle</c:v>
                </c:pt>
                <c:pt idx="752">
                  <c:v>Middle</c:v>
                </c:pt>
                <c:pt idx="753">
                  <c:v>Middle</c:v>
                </c:pt>
                <c:pt idx="754">
                  <c:v>Middle</c:v>
                </c:pt>
                <c:pt idx="755">
                  <c:v>Middle</c:v>
                </c:pt>
                <c:pt idx="756">
                  <c:v>Middle</c:v>
                </c:pt>
                <c:pt idx="757">
                  <c:v>Middle</c:v>
                </c:pt>
                <c:pt idx="758">
                  <c:v>Middle</c:v>
                </c:pt>
                <c:pt idx="759">
                  <c:v>Middle</c:v>
                </c:pt>
                <c:pt idx="760">
                  <c:v>Middle</c:v>
                </c:pt>
                <c:pt idx="761">
                  <c:v>Middle</c:v>
                </c:pt>
                <c:pt idx="762">
                  <c:v>Middle</c:v>
                </c:pt>
                <c:pt idx="763">
                  <c:v>Middle</c:v>
                </c:pt>
                <c:pt idx="764">
                  <c:v>Middle</c:v>
                </c:pt>
                <c:pt idx="765">
                  <c:v>Middle</c:v>
                </c:pt>
                <c:pt idx="766">
                  <c:v>Middle</c:v>
                </c:pt>
                <c:pt idx="767">
                  <c:v>Middle</c:v>
                </c:pt>
                <c:pt idx="768">
                  <c:v>Middle</c:v>
                </c:pt>
                <c:pt idx="769">
                  <c:v>Middle</c:v>
                </c:pt>
                <c:pt idx="770">
                  <c:v>Middle</c:v>
                </c:pt>
                <c:pt idx="771">
                  <c:v>Middle</c:v>
                </c:pt>
                <c:pt idx="772">
                  <c:v>Middle</c:v>
                </c:pt>
                <c:pt idx="773">
                  <c:v>Middle</c:v>
                </c:pt>
                <c:pt idx="774">
                  <c:v>Middle</c:v>
                </c:pt>
                <c:pt idx="775">
                  <c:v>Middle</c:v>
                </c:pt>
                <c:pt idx="776">
                  <c:v>Middle</c:v>
                </c:pt>
                <c:pt idx="777">
                  <c:v>Middle</c:v>
                </c:pt>
                <c:pt idx="778">
                  <c:v>Middle</c:v>
                </c:pt>
                <c:pt idx="779">
                  <c:v>Middle</c:v>
                </c:pt>
                <c:pt idx="780">
                  <c:v>Middle</c:v>
                </c:pt>
                <c:pt idx="781">
                  <c:v>Middle</c:v>
                </c:pt>
                <c:pt idx="782">
                  <c:v>Middle</c:v>
                </c:pt>
                <c:pt idx="783">
                  <c:v>Middle</c:v>
                </c:pt>
                <c:pt idx="784">
                  <c:v>Middle</c:v>
                </c:pt>
                <c:pt idx="785">
                  <c:v>Middle</c:v>
                </c:pt>
                <c:pt idx="786">
                  <c:v>Middle</c:v>
                </c:pt>
                <c:pt idx="787">
                  <c:v>Middle</c:v>
                </c:pt>
                <c:pt idx="788">
                  <c:v>Middle</c:v>
                </c:pt>
                <c:pt idx="789">
                  <c:v>Middle</c:v>
                </c:pt>
                <c:pt idx="790">
                  <c:v>Middle</c:v>
                </c:pt>
                <c:pt idx="791">
                  <c:v>Middle</c:v>
                </c:pt>
                <c:pt idx="792">
                  <c:v>Middle</c:v>
                </c:pt>
                <c:pt idx="793">
                  <c:v>Middle</c:v>
                </c:pt>
                <c:pt idx="794">
                  <c:v>Middle</c:v>
                </c:pt>
                <c:pt idx="795">
                  <c:v>Middle</c:v>
                </c:pt>
                <c:pt idx="796">
                  <c:v>Middle</c:v>
                </c:pt>
                <c:pt idx="797">
                  <c:v>Middle</c:v>
                </c:pt>
                <c:pt idx="798">
                  <c:v>Middle</c:v>
                </c:pt>
                <c:pt idx="799">
                  <c:v>Middle</c:v>
                </c:pt>
                <c:pt idx="800">
                  <c:v>Middle</c:v>
                </c:pt>
                <c:pt idx="801">
                  <c:v>Middle</c:v>
                </c:pt>
                <c:pt idx="802">
                  <c:v>Middle</c:v>
                </c:pt>
                <c:pt idx="803">
                  <c:v>Middle</c:v>
                </c:pt>
                <c:pt idx="804">
                  <c:v>Middle</c:v>
                </c:pt>
                <c:pt idx="805">
                  <c:v>Middle</c:v>
                </c:pt>
                <c:pt idx="806">
                  <c:v>Middle</c:v>
                </c:pt>
                <c:pt idx="807">
                  <c:v>Middle</c:v>
                </c:pt>
                <c:pt idx="808">
                  <c:v>Middle</c:v>
                </c:pt>
                <c:pt idx="809">
                  <c:v>Middle</c:v>
                </c:pt>
                <c:pt idx="810">
                  <c:v>Middle</c:v>
                </c:pt>
                <c:pt idx="811">
                  <c:v>Middle</c:v>
                </c:pt>
                <c:pt idx="812">
                  <c:v>Middle</c:v>
                </c:pt>
                <c:pt idx="813">
                  <c:v>Middle</c:v>
                </c:pt>
                <c:pt idx="814">
                  <c:v>Middle</c:v>
                </c:pt>
                <c:pt idx="815">
                  <c:v>Middle</c:v>
                </c:pt>
                <c:pt idx="816">
                  <c:v>Middle</c:v>
                </c:pt>
                <c:pt idx="817">
                  <c:v>Middle</c:v>
                </c:pt>
                <c:pt idx="818">
                  <c:v>Middle</c:v>
                </c:pt>
                <c:pt idx="819">
                  <c:v>Middle</c:v>
                </c:pt>
                <c:pt idx="820">
                  <c:v>Middle</c:v>
                </c:pt>
                <c:pt idx="821">
                  <c:v>Middle</c:v>
                </c:pt>
                <c:pt idx="822">
                  <c:v>Middle</c:v>
                </c:pt>
                <c:pt idx="823">
                  <c:v>Middle</c:v>
                </c:pt>
                <c:pt idx="824">
                  <c:v>Middle</c:v>
                </c:pt>
                <c:pt idx="825">
                  <c:v>Middle</c:v>
                </c:pt>
                <c:pt idx="826">
                  <c:v>Middle</c:v>
                </c:pt>
                <c:pt idx="827">
                  <c:v>Middle</c:v>
                </c:pt>
                <c:pt idx="828">
                  <c:v>Middle</c:v>
                </c:pt>
                <c:pt idx="829">
                  <c:v>Middle</c:v>
                </c:pt>
                <c:pt idx="830">
                  <c:v>Middle</c:v>
                </c:pt>
                <c:pt idx="831">
                  <c:v>Middle</c:v>
                </c:pt>
                <c:pt idx="832">
                  <c:v>Middle</c:v>
                </c:pt>
                <c:pt idx="833">
                  <c:v>Middle</c:v>
                </c:pt>
                <c:pt idx="834">
                  <c:v>Middle</c:v>
                </c:pt>
                <c:pt idx="835">
                  <c:v>Middle</c:v>
                </c:pt>
                <c:pt idx="836">
                  <c:v>Middle</c:v>
                </c:pt>
                <c:pt idx="837">
                  <c:v>Middle</c:v>
                </c:pt>
                <c:pt idx="838">
                  <c:v>Middle</c:v>
                </c:pt>
                <c:pt idx="839">
                  <c:v>Middle</c:v>
                </c:pt>
                <c:pt idx="840">
                  <c:v>Middle</c:v>
                </c:pt>
                <c:pt idx="841">
                  <c:v>Middle</c:v>
                </c:pt>
                <c:pt idx="842">
                  <c:v>Middle</c:v>
                </c:pt>
                <c:pt idx="843">
                  <c:v>Middle</c:v>
                </c:pt>
                <c:pt idx="844">
                  <c:v>Middle</c:v>
                </c:pt>
                <c:pt idx="845">
                  <c:v>Middle</c:v>
                </c:pt>
                <c:pt idx="846">
                  <c:v>Middle</c:v>
                </c:pt>
                <c:pt idx="847">
                  <c:v>Middle</c:v>
                </c:pt>
                <c:pt idx="848">
                  <c:v>Middle</c:v>
                </c:pt>
                <c:pt idx="849">
                  <c:v>Middle</c:v>
                </c:pt>
                <c:pt idx="850">
                  <c:v>Middle</c:v>
                </c:pt>
                <c:pt idx="851">
                  <c:v>Middle</c:v>
                </c:pt>
                <c:pt idx="852">
                  <c:v>Middle</c:v>
                </c:pt>
                <c:pt idx="853">
                  <c:v>Middle</c:v>
                </c:pt>
                <c:pt idx="854">
                  <c:v>Middle</c:v>
                </c:pt>
                <c:pt idx="855">
                  <c:v>Middle</c:v>
                </c:pt>
                <c:pt idx="856">
                  <c:v>Middle</c:v>
                </c:pt>
                <c:pt idx="857">
                  <c:v>Middle</c:v>
                </c:pt>
                <c:pt idx="858">
                  <c:v>Middle</c:v>
                </c:pt>
                <c:pt idx="859">
                  <c:v>Middle</c:v>
                </c:pt>
                <c:pt idx="860">
                  <c:v>Middle</c:v>
                </c:pt>
                <c:pt idx="861">
                  <c:v>Middle</c:v>
                </c:pt>
                <c:pt idx="862">
                  <c:v>Middle</c:v>
                </c:pt>
                <c:pt idx="863">
                  <c:v>Middle</c:v>
                </c:pt>
                <c:pt idx="864">
                  <c:v>Middle</c:v>
                </c:pt>
                <c:pt idx="865">
                  <c:v>Middle</c:v>
                </c:pt>
                <c:pt idx="866">
                  <c:v>Middle</c:v>
                </c:pt>
                <c:pt idx="867">
                  <c:v>Middle</c:v>
                </c:pt>
                <c:pt idx="868">
                  <c:v>Middle</c:v>
                </c:pt>
                <c:pt idx="869">
                  <c:v>Middle</c:v>
                </c:pt>
                <c:pt idx="870">
                  <c:v>Middle</c:v>
                </c:pt>
                <c:pt idx="871">
                  <c:v>Middle</c:v>
                </c:pt>
                <c:pt idx="872">
                  <c:v>Middle</c:v>
                </c:pt>
                <c:pt idx="873">
                  <c:v>Middle</c:v>
                </c:pt>
                <c:pt idx="874">
                  <c:v>Middle</c:v>
                </c:pt>
                <c:pt idx="875">
                  <c:v>Middle</c:v>
                </c:pt>
                <c:pt idx="876">
                  <c:v>Middle</c:v>
                </c:pt>
                <c:pt idx="877">
                  <c:v>Middle</c:v>
                </c:pt>
                <c:pt idx="878">
                  <c:v>Middle</c:v>
                </c:pt>
                <c:pt idx="879">
                  <c:v>Middle</c:v>
                </c:pt>
                <c:pt idx="880">
                  <c:v>Middle</c:v>
                </c:pt>
                <c:pt idx="881">
                  <c:v>Middle</c:v>
                </c:pt>
                <c:pt idx="882">
                  <c:v>Middle</c:v>
                </c:pt>
                <c:pt idx="883">
                  <c:v>Middle</c:v>
                </c:pt>
                <c:pt idx="884">
                  <c:v>Middle</c:v>
                </c:pt>
                <c:pt idx="885">
                  <c:v>Middle</c:v>
                </c:pt>
                <c:pt idx="886">
                  <c:v>Middle</c:v>
                </c:pt>
                <c:pt idx="887">
                  <c:v>Middle</c:v>
                </c:pt>
                <c:pt idx="888">
                  <c:v>Middle</c:v>
                </c:pt>
                <c:pt idx="889">
                  <c:v>Middle</c:v>
                </c:pt>
                <c:pt idx="890">
                  <c:v>Middle</c:v>
                </c:pt>
                <c:pt idx="891">
                  <c:v>Middle</c:v>
                </c:pt>
                <c:pt idx="892">
                  <c:v>Middle</c:v>
                </c:pt>
                <c:pt idx="893">
                  <c:v>Middle</c:v>
                </c:pt>
                <c:pt idx="894">
                  <c:v>Middle</c:v>
                </c:pt>
                <c:pt idx="895">
                  <c:v>Middle</c:v>
                </c:pt>
                <c:pt idx="896">
                  <c:v>Middle</c:v>
                </c:pt>
                <c:pt idx="897">
                  <c:v>Middle</c:v>
                </c:pt>
                <c:pt idx="898">
                  <c:v>Middle</c:v>
                </c:pt>
                <c:pt idx="899">
                  <c:v>Middle</c:v>
                </c:pt>
                <c:pt idx="900">
                  <c:v>Middle</c:v>
                </c:pt>
                <c:pt idx="901">
                  <c:v>Middle</c:v>
                </c:pt>
                <c:pt idx="902">
                  <c:v>Middle</c:v>
                </c:pt>
                <c:pt idx="903">
                  <c:v>Middle</c:v>
                </c:pt>
                <c:pt idx="904">
                  <c:v>Middle</c:v>
                </c:pt>
                <c:pt idx="905">
                  <c:v>Middle</c:v>
                </c:pt>
                <c:pt idx="906">
                  <c:v>Middle</c:v>
                </c:pt>
                <c:pt idx="907">
                  <c:v>Middle</c:v>
                </c:pt>
                <c:pt idx="908">
                  <c:v>Middle</c:v>
                </c:pt>
                <c:pt idx="909">
                  <c:v>Middle</c:v>
                </c:pt>
                <c:pt idx="910">
                  <c:v>Middle</c:v>
                </c:pt>
                <c:pt idx="911">
                  <c:v>Middle</c:v>
                </c:pt>
                <c:pt idx="912">
                  <c:v>Middle</c:v>
                </c:pt>
                <c:pt idx="913">
                  <c:v>Middle</c:v>
                </c:pt>
                <c:pt idx="914">
                  <c:v>Middle</c:v>
                </c:pt>
                <c:pt idx="915">
                  <c:v>Middle</c:v>
                </c:pt>
                <c:pt idx="916">
                  <c:v>Middle</c:v>
                </c:pt>
                <c:pt idx="917">
                  <c:v>Middle</c:v>
                </c:pt>
                <c:pt idx="918">
                  <c:v>Middle</c:v>
                </c:pt>
                <c:pt idx="919">
                  <c:v>Middle</c:v>
                </c:pt>
                <c:pt idx="920">
                  <c:v>Middle</c:v>
                </c:pt>
                <c:pt idx="921">
                  <c:v>Middle</c:v>
                </c:pt>
                <c:pt idx="922">
                  <c:v>Middle</c:v>
                </c:pt>
                <c:pt idx="923">
                  <c:v>Middle</c:v>
                </c:pt>
                <c:pt idx="924">
                  <c:v>Middle</c:v>
                </c:pt>
                <c:pt idx="925">
                  <c:v>Middle</c:v>
                </c:pt>
                <c:pt idx="926">
                  <c:v>Middle</c:v>
                </c:pt>
                <c:pt idx="927">
                  <c:v>Middle</c:v>
                </c:pt>
                <c:pt idx="928">
                  <c:v>Middle</c:v>
                </c:pt>
                <c:pt idx="929">
                  <c:v>Middle</c:v>
                </c:pt>
                <c:pt idx="930">
                  <c:v>Middle</c:v>
                </c:pt>
                <c:pt idx="931">
                  <c:v>Middle</c:v>
                </c:pt>
                <c:pt idx="932">
                  <c:v>Middle</c:v>
                </c:pt>
                <c:pt idx="933">
                  <c:v>Middle</c:v>
                </c:pt>
                <c:pt idx="934">
                  <c:v>Middle</c:v>
                </c:pt>
                <c:pt idx="935">
                  <c:v>Middle</c:v>
                </c:pt>
                <c:pt idx="936">
                  <c:v>Middle</c:v>
                </c:pt>
                <c:pt idx="937">
                  <c:v>Middle</c:v>
                </c:pt>
                <c:pt idx="938">
                  <c:v>Middle</c:v>
                </c:pt>
                <c:pt idx="939">
                  <c:v>Middle</c:v>
                </c:pt>
                <c:pt idx="940">
                  <c:v>Middle</c:v>
                </c:pt>
                <c:pt idx="941">
                  <c:v>Middle</c:v>
                </c:pt>
                <c:pt idx="942">
                  <c:v>Middle</c:v>
                </c:pt>
                <c:pt idx="943">
                  <c:v>Middle</c:v>
                </c:pt>
                <c:pt idx="944">
                  <c:v>Middle</c:v>
                </c:pt>
                <c:pt idx="945">
                  <c:v>Middle</c:v>
                </c:pt>
                <c:pt idx="946">
                  <c:v>Middle</c:v>
                </c:pt>
                <c:pt idx="947">
                  <c:v>Middle</c:v>
                </c:pt>
                <c:pt idx="948">
                  <c:v>Middle</c:v>
                </c:pt>
                <c:pt idx="949">
                  <c:v>Middle</c:v>
                </c:pt>
                <c:pt idx="950">
                  <c:v>Middle</c:v>
                </c:pt>
                <c:pt idx="951">
                  <c:v>Middle</c:v>
                </c:pt>
                <c:pt idx="952">
                  <c:v>Middle</c:v>
                </c:pt>
                <c:pt idx="953">
                  <c:v>Middle</c:v>
                </c:pt>
                <c:pt idx="954">
                  <c:v>Middle</c:v>
                </c:pt>
                <c:pt idx="955">
                  <c:v>Middle</c:v>
                </c:pt>
                <c:pt idx="956">
                  <c:v>Middle</c:v>
                </c:pt>
                <c:pt idx="957">
                  <c:v>Middle</c:v>
                </c:pt>
                <c:pt idx="958">
                  <c:v>Middle</c:v>
                </c:pt>
                <c:pt idx="959">
                  <c:v>Middle</c:v>
                </c:pt>
                <c:pt idx="960">
                  <c:v>Middle</c:v>
                </c:pt>
                <c:pt idx="961">
                  <c:v>Middle</c:v>
                </c:pt>
                <c:pt idx="962">
                  <c:v>Middle</c:v>
                </c:pt>
                <c:pt idx="963">
                  <c:v>Middle</c:v>
                </c:pt>
                <c:pt idx="964">
                  <c:v>Middle</c:v>
                </c:pt>
                <c:pt idx="965">
                  <c:v>Middle</c:v>
                </c:pt>
                <c:pt idx="966">
                  <c:v>Middle</c:v>
                </c:pt>
                <c:pt idx="967">
                  <c:v>Middle</c:v>
                </c:pt>
                <c:pt idx="968">
                  <c:v>Middle</c:v>
                </c:pt>
                <c:pt idx="969">
                  <c:v>Middle</c:v>
                </c:pt>
                <c:pt idx="970">
                  <c:v>Middle</c:v>
                </c:pt>
                <c:pt idx="971">
                  <c:v>Middle</c:v>
                </c:pt>
                <c:pt idx="972">
                  <c:v>Middle</c:v>
                </c:pt>
                <c:pt idx="973">
                  <c:v>Middle</c:v>
                </c:pt>
                <c:pt idx="974">
                  <c:v>Middle</c:v>
                </c:pt>
                <c:pt idx="975">
                  <c:v>Middle</c:v>
                </c:pt>
                <c:pt idx="976">
                  <c:v>Middle</c:v>
                </c:pt>
                <c:pt idx="977">
                  <c:v>Middle</c:v>
                </c:pt>
                <c:pt idx="978">
                  <c:v>Middle</c:v>
                </c:pt>
                <c:pt idx="979">
                  <c:v>Middle</c:v>
                </c:pt>
                <c:pt idx="980">
                  <c:v>Middle</c:v>
                </c:pt>
                <c:pt idx="981">
                  <c:v>Middle</c:v>
                </c:pt>
                <c:pt idx="982">
                  <c:v>Middle</c:v>
                </c:pt>
                <c:pt idx="983">
                  <c:v>Middle</c:v>
                </c:pt>
                <c:pt idx="984">
                  <c:v>Middle</c:v>
                </c:pt>
                <c:pt idx="985">
                  <c:v>Middle</c:v>
                </c:pt>
                <c:pt idx="986">
                  <c:v>Middle</c:v>
                </c:pt>
                <c:pt idx="987">
                  <c:v>Middle</c:v>
                </c:pt>
                <c:pt idx="988">
                  <c:v>Middle</c:v>
                </c:pt>
                <c:pt idx="989">
                  <c:v>Middle</c:v>
                </c:pt>
                <c:pt idx="990">
                  <c:v>Middle</c:v>
                </c:pt>
                <c:pt idx="991">
                  <c:v>Middle</c:v>
                </c:pt>
                <c:pt idx="992">
                  <c:v>Middle</c:v>
                </c:pt>
                <c:pt idx="993">
                  <c:v>Middle</c:v>
                </c:pt>
                <c:pt idx="994">
                  <c:v>Middle</c:v>
                </c:pt>
                <c:pt idx="995">
                  <c:v>Middle</c:v>
                </c:pt>
                <c:pt idx="996">
                  <c:v>Middle</c:v>
                </c:pt>
                <c:pt idx="997">
                  <c:v>Middle</c:v>
                </c:pt>
                <c:pt idx="998">
                  <c:v>Middle</c:v>
                </c:pt>
                <c:pt idx="999">
                  <c:v>Middle</c:v>
                </c:pt>
                <c:pt idx="1000">
                  <c:v>Middle</c:v>
                </c:pt>
                <c:pt idx="1001">
                  <c:v>Middle</c:v>
                </c:pt>
                <c:pt idx="1002">
                  <c:v>Middle</c:v>
                </c:pt>
                <c:pt idx="1003">
                  <c:v>Middle</c:v>
                </c:pt>
                <c:pt idx="1004">
                  <c:v>Middle</c:v>
                </c:pt>
                <c:pt idx="1005">
                  <c:v>Middle</c:v>
                </c:pt>
                <c:pt idx="1006">
                  <c:v>Middle</c:v>
                </c:pt>
                <c:pt idx="1007">
                  <c:v>Middle</c:v>
                </c:pt>
                <c:pt idx="1008">
                  <c:v>Middle</c:v>
                </c:pt>
                <c:pt idx="1009">
                  <c:v>Middle</c:v>
                </c:pt>
                <c:pt idx="1010">
                  <c:v>Middle</c:v>
                </c:pt>
                <c:pt idx="1011">
                  <c:v>Middle</c:v>
                </c:pt>
                <c:pt idx="1012">
                  <c:v>Middle</c:v>
                </c:pt>
                <c:pt idx="1013">
                  <c:v>Middle</c:v>
                </c:pt>
                <c:pt idx="1014">
                  <c:v>Middle</c:v>
                </c:pt>
                <c:pt idx="1015">
                  <c:v>Middle</c:v>
                </c:pt>
                <c:pt idx="1016">
                  <c:v>Middle</c:v>
                </c:pt>
                <c:pt idx="1017">
                  <c:v>Middle</c:v>
                </c:pt>
                <c:pt idx="1018">
                  <c:v>Middle</c:v>
                </c:pt>
                <c:pt idx="1019">
                  <c:v>Middle</c:v>
                </c:pt>
                <c:pt idx="1020">
                  <c:v>Middle</c:v>
                </c:pt>
                <c:pt idx="1021">
                  <c:v>Middle</c:v>
                </c:pt>
                <c:pt idx="1022">
                  <c:v>Middle</c:v>
                </c:pt>
                <c:pt idx="1023">
                  <c:v>High</c:v>
                </c:pt>
                <c:pt idx="1024">
                  <c:v>High</c:v>
                </c:pt>
                <c:pt idx="1025">
                  <c:v>High</c:v>
                </c:pt>
                <c:pt idx="1026">
                  <c:v>High</c:v>
                </c:pt>
                <c:pt idx="1027">
                  <c:v>High</c:v>
                </c:pt>
                <c:pt idx="1028">
                  <c:v>High</c:v>
                </c:pt>
                <c:pt idx="1029">
                  <c:v>High</c:v>
                </c:pt>
                <c:pt idx="1030">
                  <c:v>High</c:v>
                </c:pt>
                <c:pt idx="1031">
                  <c:v>High</c:v>
                </c:pt>
                <c:pt idx="1032">
                  <c:v>High</c:v>
                </c:pt>
                <c:pt idx="1033">
                  <c:v>High</c:v>
                </c:pt>
                <c:pt idx="1034">
                  <c:v>High</c:v>
                </c:pt>
                <c:pt idx="1035">
                  <c:v>High</c:v>
                </c:pt>
                <c:pt idx="1036">
                  <c:v>High</c:v>
                </c:pt>
                <c:pt idx="1037">
                  <c:v>High</c:v>
                </c:pt>
                <c:pt idx="1038">
                  <c:v>High</c:v>
                </c:pt>
                <c:pt idx="1039">
                  <c:v>High</c:v>
                </c:pt>
                <c:pt idx="1040">
                  <c:v>High</c:v>
                </c:pt>
                <c:pt idx="1041">
                  <c:v>High</c:v>
                </c:pt>
                <c:pt idx="1042">
                  <c:v>High</c:v>
                </c:pt>
                <c:pt idx="1043">
                  <c:v>High</c:v>
                </c:pt>
                <c:pt idx="1044">
                  <c:v>High</c:v>
                </c:pt>
                <c:pt idx="1045">
                  <c:v>High</c:v>
                </c:pt>
                <c:pt idx="1046">
                  <c:v>High</c:v>
                </c:pt>
                <c:pt idx="1047">
                  <c:v>High</c:v>
                </c:pt>
                <c:pt idx="1048">
                  <c:v>High</c:v>
                </c:pt>
                <c:pt idx="1049">
                  <c:v>High</c:v>
                </c:pt>
                <c:pt idx="1050">
                  <c:v>High</c:v>
                </c:pt>
                <c:pt idx="1051">
                  <c:v>High</c:v>
                </c:pt>
                <c:pt idx="1052">
                  <c:v>High</c:v>
                </c:pt>
                <c:pt idx="1053">
                  <c:v>High</c:v>
                </c:pt>
                <c:pt idx="1054">
                  <c:v>High</c:v>
                </c:pt>
                <c:pt idx="1055">
                  <c:v>High</c:v>
                </c:pt>
                <c:pt idx="1056">
                  <c:v>High</c:v>
                </c:pt>
                <c:pt idx="1057">
                  <c:v>High</c:v>
                </c:pt>
                <c:pt idx="1058">
                  <c:v>High</c:v>
                </c:pt>
                <c:pt idx="1059">
                  <c:v>High</c:v>
                </c:pt>
                <c:pt idx="1060">
                  <c:v>High</c:v>
                </c:pt>
                <c:pt idx="1061">
                  <c:v>High</c:v>
                </c:pt>
                <c:pt idx="1062">
                  <c:v>High</c:v>
                </c:pt>
                <c:pt idx="1063">
                  <c:v>High</c:v>
                </c:pt>
                <c:pt idx="1064">
                  <c:v>High</c:v>
                </c:pt>
                <c:pt idx="1065">
                  <c:v>High</c:v>
                </c:pt>
                <c:pt idx="1066">
                  <c:v>High</c:v>
                </c:pt>
                <c:pt idx="1067">
                  <c:v>High</c:v>
                </c:pt>
                <c:pt idx="1068">
                  <c:v>High</c:v>
                </c:pt>
                <c:pt idx="1069">
                  <c:v>High</c:v>
                </c:pt>
                <c:pt idx="1070">
                  <c:v>High</c:v>
                </c:pt>
                <c:pt idx="1071">
                  <c:v>High</c:v>
                </c:pt>
                <c:pt idx="1072">
                  <c:v>High</c:v>
                </c:pt>
                <c:pt idx="1073">
                  <c:v>High</c:v>
                </c:pt>
                <c:pt idx="1074">
                  <c:v>High</c:v>
                </c:pt>
                <c:pt idx="1075">
                  <c:v>High</c:v>
                </c:pt>
                <c:pt idx="1076">
                  <c:v>High</c:v>
                </c:pt>
                <c:pt idx="1077">
                  <c:v>High</c:v>
                </c:pt>
                <c:pt idx="1078">
                  <c:v>High</c:v>
                </c:pt>
                <c:pt idx="1079">
                  <c:v>High</c:v>
                </c:pt>
                <c:pt idx="1080">
                  <c:v>High</c:v>
                </c:pt>
                <c:pt idx="1081">
                  <c:v>High</c:v>
                </c:pt>
                <c:pt idx="1082">
                  <c:v>High</c:v>
                </c:pt>
                <c:pt idx="1083">
                  <c:v>High</c:v>
                </c:pt>
                <c:pt idx="1084">
                  <c:v>High</c:v>
                </c:pt>
                <c:pt idx="1085">
                  <c:v>High</c:v>
                </c:pt>
                <c:pt idx="1086">
                  <c:v>High</c:v>
                </c:pt>
                <c:pt idx="1087">
                  <c:v>High</c:v>
                </c:pt>
                <c:pt idx="1088">
                  <c:v>High</c:v>
                </c:pt>
                <c:pt idx="1089">
                  <c:v>High</c:v>
                </c:pt>
                <c:pt idx="1090">
                  <c:v>High</c:v>
                </c:pt>
                <c:pt idx="1091">
                  <c:v>High</c:v>
                </c:pt>
                <c:pt idx="1092">
                  <c:v>High</c:v>
                </c:pt>
                <c:pt idx="1093">
                  <c:v>High</c:v>
                </c:pt>
                <c:pt idx="1094">
                  <c:v>High</c:v>
                </c:pt>
                <c:pt idx="1095">
                  <c:v>High</c:v>
                </c:pt>
                <c:pt idx="1096">
                  <c:v>High</c:v>
                </c:pt>
                <c:pt idx="1097">
                  <c:v>High</c:v>
                </c:pt>
                <c:pt idx="1098">
                  <c:v>High</c:v>
                </c:pt>
                <c:pt idx="1099">
                  <c:v>High</c:v>
                </c:pt>
                <c:pt idx="1100">
                  <c:v>High</c:v>
                </c:pt>
                <c:pt idx="1101">
                  <c:v>High</c:v>
                </c:pt>
                <c:pt idx="1102">
                  <c:v>High</c:v>
                </c:pt>
                <c:pt idx="1103">
                  <c:v>High</c:v>
                </c:pt>
                <c:pt idx="1104">
                  <c:v>High</c:v>
                </c:pt>
                <c:pt idx="1105">
                  <c:v>High</c:v>
                </c:pt>
                <c:pt idx="1106">
                  <c:v>High</c:v>
                </c:pt>
                <c:pt idx="1107">
                  <c:v>High</c:v>
                </c:pt>
                <c:pt idx="1108">
                  <c:v>High</c:v>
                </c:pt>
                <c:pt idx="1109">
                  <c:v>High</c:v>
                </c:pt>
                <c:pt idx="1110">
                  <c:v>High</c:v>
                </c:pt>
                <c:pt idx="1111">
                  <c:v>High</c:v>
                </c:pt>
                <c:pt idx="1112">
                  <c:v>High</c:v>
                </c:pt>
                <c:pt idx="1113">
                  <c:v>High</c:v>
                </c:pt>
                <c:pt idx="1114">
                  <c:v>High</c:v>
                </c:pt>
                <c:pt idx="1115">
                  <c:v>High</c:v>
                </c:pt>
                <c:pt idx="1116">
                  <c:v>High</c:v>
                </c:pt>
                <c:pt idx="1117">
                  <c:v>High</c:v>
                </c:pt>
                <c:pt idx="1118">
                  <c:v>High</c:v>
                </c:pt>
                <c:pt idx="1119">
                  <c:v>High</c:v>
                </c:pt>
                <c:pt idx="1120">
                  <c:v>High</c:v>
                </c:pt>
                <c:pt idx="1121">
                  <c:v>High</c:v>
                </c:pt>
                <c:pt idx="1122">
                  <c:v>High</c:v>
                </c:pt>
                <c:pt idx="1123">
                  <c:v>High</c:v>
                </c:pt>
                <c:pt idx="1124">
                  <c:v>High</c:v>
                </c:pt>
                <c:pt idx="1125">
                  <c:v>High</c:v>
                </c:pt>
                <c:pt idx="1126">
                  <c:v>High</c:v>
                </c:pt>
                <c:pt idx="1127">
                  <c:v>High</c:v>
                </c:pt>
                <c:pt idx="1128">
                  <c:v>High</c:v>
                </c:pt>
                <c:pt idx="1129">
                  <c:v>High</c:v>
                </c:pt>
                <c:pt idx="1130">
                  <c:v>High</c:v>
                </c:pt>
                <c:pt idx="1131">
                  <c:v>High</c:v>
                </c:pt>
                <c:pt idx="1132">
                  <c:v>High</c:v>
                </c:pt>
                <c:pt idx="1133">
                  <c:v>High</c:v>
                </c:pt>
                <c:pt idx="1134">
                  <c:v>High</c:v>
                </c:pt>
                <c:pt idx="1135">
                  <c:v>High</c:v>
                </c:pt>
                <c:pt idx="1136">
                  <c:v>High</c:v>
                </c:pt>
                <c:pt idx="1137">
                  <c:v>High</c:v>
                </c:pt>
                <c:pt idx="1138">
                  <c:v>High</c:v>
                </c:pt>
                <c:pt idx="1139">
                  <c:v>High</c:v>
                </c:pt>
                <c:pt idx="1140">
                  <c:v>High</c:v>
                </c:pt>
                <c:pt idx="1141">
                  <c:v>High</c:v>
                </c:pt>
                <c:pt idx="1142">
                  <c:v>High</c:v>
                </c:pt>
                <c:pt idx="1143">
                  <c:v>High</c:v>
                </c:pt>
                <c:pt idx="1144">
                  <c:v>High</c:v>
                </c:pt>
                <c:pt idx="1145">
                  <c:v>High</c:v>
                </c:pt>
                <c:pt idx="1146">
                  <c:v>High</c:v>
                </c:pt>
                <c:pt idx="1147">
                  <c:v>High</c:v>
                </c:pt>
                <c:pt idx="1148">
                  <c:v>High</c:v>
                </c:pt>
                <c:pt idx="1149">
                  <c:v>High</c:v>
                </c:pt>
                <c:pt idx="1150">
                  <c:v>High</c:v>
                </c:pt>
                <c:pt idx="1151">
                  <c:v>High</c:v>
                </c:pt>
                <c:pt idx="1152">
                  <c:v>High</c:v>
                </c:pt>
                <c:pt idx="1153">
                  <c:v>High</c:v>
                </c:pt>
                <c:pt idx="1154">
                  <c:v>High</c:v>
                </c:pt>
                <c:pt idx="1155">
                  <c:v>High</c:v>
                </c:pt>
                <c:pt idx="1156">
                  <c:v>High</c:v>
                </c:pt>
                <c:pt idx="1157">
                  <c:v>High</c:v>
                </c:pt>
                <c:pt idx="1158">
                  <c:v>High</c:v>
                </c:pt>
                <c:pt idx="1159">
                  <c:v>High</c:v>
                </c:pt>
                <c:pt idx="1160">
                  <c:v>High</c:v>
                </c:pt>
                <c:pt idx="1161">
                  <c:v>High</c:v>
                </c:pt>
                <c:pt idx="1162">
                  <c:v>High</c:v>
                </c:pt>
                <c:pt idx="1163">
                  <c:v>High</c:v>
                </c:pt>
                <c:pt idx="1164">
                  <c:v>High</c:v>
                </c:pt>
                <c:pt idx="1165">
                  <c:v>High</c:v>
                </c:pt>
                <c:pt idx="1166">
                  <c:v>High</c:v>
                </c:pt>
                <c:pt idx="1167">
                  <c:v>High</c:v>
                </c:pt>
                <c:pt idx="1168">
                  <c:v>High</c:v>
                </c:pt>
                <c:pt idx="1169">
                  <c:v>High</c:v>
                </c:pt>
                <c:pt idx="1170">
                  <c:v>High</c:v>
                </c:pt>
                <c:pt idx="1171">
                  <c:v>High</c:v>
                </c:pt>
                <c:pt idx="1172">
                  <c:v>High</c:v>
                </c:pt>
                <c:pt idx="1173">
                  <c:v>High</c:v>
                </c:pt>
                <c:pt idx="1174">
                  <c:v>High</c:v>
                </c:pt>
                <c:pt idx="1175">
                  <c:v>High</c:v>
                </c:pt>
                <c:pt idx="1176">
                  <c:v>High</c:v>
                </c:pt>
                <c:pt idx="1177">
                  <c:v>High</c:v>
                </c:pt>
                <c:pt idx="1178">
                  <c:v>High</c:v>
                </c:pt>
                <c:pt idx="1179">
                  <c:v>High</c:v>
                </c:pt>
                <c:pt idx="1180">
                  <c:v>High</c:v>
                </c:pt>
                <c:pt idx="1181">
                  <c:v>High</c:v>
                </c:pt>
                <c:pt idx="1182">
                  <c:v>High</c:v>
                </c:pt>
                <c:pt idx="1183">
                  <c:v>High</c:v>
                </c:pt>
                <c:pt idx="1184">
                  <c:v>High</c:v>
                </c:pt>
                <c:pt idx="1185">
                  <c:v>High</c:v>
                </c:pt>
                <c:pt idx="1186">
                  <c:v>High</c:v>
                </c:pt>
                <c:pt idx="1187">
                  <c:v>High</c:v>
                </c:pt>
                <c:pt idx="1188">
                  <c:v>High</c:v>
                </c:pt>
                <c:pt idx="1189">
                  <c:v>High</c:v>
                </c:pt>
                <c:pt idx="1190">
                  <c:v>High</c:v>
                </c:pt>
                <c:pt idx="1191">
                  <c:v>High</c:v>
                </c:pt>
                <c:pt idx="1192">
                  <c:v>High</c:v>
                </c:pt>
                <c:pt idx="1193">
                  <c:v>High</c:v>
                </c:pt>
                <c:pt idx="1194">
                  <c:v>High</c:v>
                </c:pt>
                <c:pt idx="1195">
                  <c:v>High</c:v>
                </c:pt>
                <c:pt idx="1196">
                  <c:v>High</c:v>
                </c:pt>
                <c:pt idx="1197">
                  <c:v>High</c:v>
                </c:pt>
                <c:pt idx="1198">
                  <c:v>High</c:v>
                </c:pt>
                <c:pt idx="1199">
                  <c:v>High</c:v>
                </c:pt>
                <c:pt idx="1200">
                  <c:v>High</c:v>
                </c:pt>
                <c:pt idx="1201">
                  <c:v>High</c:v>
                </c:pt>
                <c:pt idx="1202">
                  <c:v>High</c:v>
                </c:pt>
                <c:pt idx="1203">
                  <c:v>High</c:v>
                </c:pt>
                <c:pt idx="1204">
                  <c:v>High</c:v>
                </c:pt>
                <c:pt idx="1205">
                  <c:v>High</c:v>
                </c:pt>
                <c:pt idx="1206">
                  <c:v>High</c:v>
                </c:pt>
                <c:pt idx="1207">
                  <c:v>High</c:v>
                </c:pt>
                <c:pt idx="1208">
                  <c:v>High</c:v>
                </c:pt>
                <c:pt idx="1209">
                  <c:v>High</c:v>
                </c:pt>
                <c:pt idx="1210">
                  <c:v>High</c:v>
                </c:pt>
                <c:pt idx="1211">
                  <c:v>High</c:v>
                </c:pt>
                <c:pt idx="1212">
                  <c:v>High</c:v>
                </c:pt>
                <c:pt idx="1213">
                  <c:v>High</c:v>
                </c:pt>
                <c:pt idx="1214">
                  <c:v>High</c:v>
                </c:pt>
                <c:pt idx="1215">
                  <c:v>High</c:v>
                </c:pt>
                <c:pt idx="1216">
                  <c:v>High</c:v>
                </c:pt>
                <c:pt idx="1217">
                  <c:v>High</c:v>
                </c:pt>
                <c:pt idx="1218">
                  <c:v>High</c:v>
                </c:pt>
                <c:pt idx="1219">
                  <c:v>High</c:v>
                </c:pt>
                <c:pt idx="1220">
                  <c:v>High</c:v>
                </c:pt>
                <c:pt idx="1221">
                  <c:v>High</c:v>
                </c:pt>
                <c:pt idx="1222">
                  <c:v>High</c:v>
                </c:pt>
                <c:pt idx="1223">
                  <c:v>High</c:v>
                </c:pt>
                <c:pt idx="1224">
                  <c:v>High</c:v>
                </c:pt>
                <c:pt idx="1225">
                  <c:v>High</c:v>
                </c:pt>
                <c:pt idx="1226">
                  <c:v>High</c:v>
                </c:pt>
                <c:pt idx="1227">
                  <c:v>High</c:v>
                </c:pt>
                <c:pt idx="1228">
                  <c:v>High</c:v>
                </c:pt>
                <c:pt idx="1229">
                  <c:v>High</c:v>
                </c:pt>
                <c:pt idx="1230">
                  <c:v>High</c:v>
                </c:pt>
                <c:pt idx="1231">
                  <c:v>High</c:v>
                </c:pt>
                <c:pt idx="1232">
                  <c:v>High</c:v>
                </c:pt>
                <c:pt idx="1233">
                  <c:v>High</c:v>
                </c:pt>
                <c:pt idx="1234">
                  <c:v>High</c:v>
                </c:pt>
                <c:pt idx="1235">
                  <c:v>High</c:v>
                </c:pt>
                <c:pt idx="1236">
                  <c:v>High</c:v>
                </c:pt>
                <c:pt idx="1237">
                  <c:v>High</c:v>
                </c:pt>
                <c:pt idx="1238">
                  <c:v>High</c:v>
                </c:pt>
                <c:pt idx="1239">
                  <c:v>High</c:v>
                </c:pt>
                <c:pt idx="1240">
                  <c:v>High</c:v>
                </c:pt>
                <c:pt idx="1241">
                  <c:v>High</c:v>
                </c:pt>
                <c:pt idx="1242">
                  <c:v>High</c:v>
                </c:pt>
                <c:pt idx="1243">
                  <c:v>High</c:v>
                </c:pt>
                <c:pt idx="1244">
                  <c:v>High</c:v>
                </c:pt>
                <c:pt idx="1245">
                  <c:v>High</c:v>
                </c:pt>
                <c:pt idx="1246">
                  <c:v>High</c:v>
                </c:pt>
                <c:pt idx="1247">
                  <c:v>High</c:v>
                </c:pt>
                <c:pt idx="1248">
                  <c:v>High</c:v>
                </c:pt>
                <c:pt idx="1249">
                  <c:v>High</c:v>
                </c:pt>
                <c:pt idx="1250">
                  <c:v>High</c:v>
                </c:pt>
                <c:pt idx="1251">
                  <c:v>High</c:v>
                </c:pt>
                <c:pt idx="1252">
                  <c:v>High</c:v>
                </c:pt>
                <c:pt idx="1253">
                  <c:v>High</c:v>
                </c:pt>
                <c:pt idx="1254">
                  <c:v>High</c:v>
                </c:pt>
                <c:pt idx="1255">
                  <c:v>High</c:v>
                </c:pt>
                <c:pt idx="1256">
                  <c:v>High</c:v>
                </c:pt>
                <c:pt idx="1257">
                  <c:v>High</c:v>
                </c:pt>
                <c:pt idx="1258">
                  <c:v>High</c:v>
                </c:pt>
                <c:pt idx="1259">
                  <c:v>High</c:v>
                </c:pt>
                <c:pt idx="1260">
                  <c:v>High</c:v>
                </c:pt>
                <c:pt idx="1261">
                  <c:v>High</c:v>
                </c:pt>
                <c:pt idx="1262">
                  <c:v>High</c:v>
                </c:pt>
                <c:pt idx="1263">
                  <c:v>High</c:v>
                </c:pt>
                <c:pt idx="1264">
                  <c:v>High</c:v>
                </c:pt>
                <c:pt idx="1265">
                  <c:v>High</c:v>
                </c:pt>
                <c:pt idx="1266">
                  <c:v>High</c:v>
                </c:pt>
                <c:pt idx="1267">
                  <c:v>High</c:v>
                </c:pt>
                <c:pt idx="1268">
                  <c:v>High</c:v>
                </c:pt>
                <c:pt idx="1269">
                  <c:v>High</c:v>
                </c:pt>
                <c:pt idx="1270">
                  <c:v>High</c:v>
                </c:pt>
                <c:pt idx="1271">
                  <c:v>High</c:v>
                </c:pt>
                <c:pt idx="1272">
                  <c:v>High</c:v>
                </c:pt>
                <c:pt idx="1273">
                  <c:v>High</c:v>
                </c:pt>
                <c:pt idx="1274">
                  <c:v>High</c:v>
                </c:pt>
                <c:pt idx="1275">
                  <c:v>High</c:v>
                </c:pt>
                <c:pt idx="1276">
                  <c:v>High</c:v>
                </c:pt>
                <c:pt idx="1277">
                  <c:v>High</c:v>
                </c:pt>
                <c:pt idx="1278">
                  <c:v>High</c:v>
                </c:pt>
                <c:pt idx="1279">
                  <c:v>High</c:v>
                </c:pt>
                <c:pt idx="1280">
                  <c:v>High</c:v>
                </c:pt>
                <c:pt idx="1281">
                  <c:v>High</c:v>
                </c:pt>
                <c:pt idx="1282">
                  <c:v>High</c:v>
                </c:pt>
                <c:pt idx="1283">
                  <c:v>High</c:v>
                </c:pt>
                <c:pt idx="1284">
                  <c:v>High</c:v>
                </c:pt>
                <c:pt idx="1285">
                  <c:v>High</c:v>
                </c:pt>
                <c:pt idx="1286">
                  <c:v>High</c:v>
                </c:pt>
                <c:pt idx="1287">
                  <c:v>High</c:v>
                </c:pt>
                <c:pt idx="1288">
                  <c:v>High</c:v>
                </c:pt>
                <c:pt idx="1289">
                  <c:v>High</c:v>
                </c:pt>
                <c:pt idx="1290">
                  <c:v>High</c:v>
                </c:pt>
                <c:pt idx="1291">
                  <c:v>High</c:v>
                </c:pt>
                <c:pt idx="1292">
                  <c:v>High</c:v>
                </c:pt>
                <c:pt idx="1293">
                  <c:v>High</c:v>
                </c:pt>
                <c:pt idx="1294">
                  <c:v>High</c:v>
                </c:pt>
                <c:pt idx="1295">
                  <c:v>High</c:v>
                </c:pt>
                <c:pt idx="1296">
                  <c:v>High</c:v>
                </c:pt>
                <c:pt idx="1297">
                  <c:v>High</c:v>
                </c:pt>
                <c:pt idx="1298">
                  <c:v>High</c:v>
                </c:pt>
                <c:pt idx="1299">
                  <c:v>High</c:v>
                </c:pt>
                <c:pt idx="1300">
                  <c:v>High</c:v>
                </c:pt>
                <c:pt idx="1301">
                  <c:v>High</c:v>
                </c:pt>
                <c:pt idx="1302">
                  <c:v>High</c:v>
                </c:pt>
                <c:pt idx="1303">
                  <c:v>High</c:v>
                </c:pt>
                <c:pt idx="1304">
                  <c:v>High</c:v>
                </c:pt>
                <c:pt idx="1305">
                  <c:v>High</c:v>
                </c:pt>
                <c:pt idx="1306">
                  <c:v>High</c:v>
                </c:pt>
                <c:pt idx="1307">
                  <c:v>High</c:v>
                </c:pt>
                <c:pt idx="1308">
                  <c:v>High</c:v>
                </c:pt>
                <c:pt idx="1309">
                  <c:v>High</c:v>
                </c:pt>
                <c:pt idx="1310">
                  <c:v>High</c:v>
                </c:pt>
                <c:pt idx="1311">
                  <c:v>High</c:v>
                </c:pt>
                <c:pt idx="1312">
                  <c:v>High</c:v>
                </c:pt>
                <c:pt idx="1313">
                  <c:v>High</c:v>
                </c:pt>
                <c:pt idx="1314">
                  <c:v>High</c:v>
                </c:pt>
                <c:pt idx="1315">
                  <c:v>High</c:v>
                </c:pt>
                <c:pt idx="1316">
                  <c:v>High</c:v>
                </c:pt>
                <c:pt idx="1317">
                  <c:v>High</c:v>
                </c:pt>
                <c:pt idx="1318">
                  <c:v>High</c:v>
                </c:pt>
                <c:pt idx="1319">
                  <c:v>High</c:v>
                </c:pt>
                <c:pt idx="1320">
                  <c:v>High</c:v>
                </c:pt>
                <c:pt idx="1321">
                  <c:v>High</c:v>
                </c:pt>
                <c:pt idx="1322">
                  <c:v>High</c:v>
                </c:pt>
                <c:pt idx="1323">
                  <c:v>High</c:v>
                </c:pt>
                <c:pt idx="1324">
                  <c:v>High</c:v>
                </c:pt>
                <c:pt idx="1325">
                  <c:v>High</c:v>
                </c:pt>
                <c:pt idx="1326">
                  <c:v>High</c:v>
                </c:pt>
                <c:pt idx="1327">
                  <c:v>High</c:v>
                </c:pt>
                <c:pt idx="1328">
                  <c:v>High</c:v>
                </c:pt>
                <c:pt idx="1329">
                  <c:v>High</c:v>
                </c:pt>
                <c:pt idx="1330">
                  <c:v>High</c:v>
                </c:pt>
                <c:pt idx="1331">
                  <c:v>High</c:v>
                </c:pt>
                <c:pt idx="1332">
                  <c:v>High</c:v>
                </c:pt>
                <c:pt idx="1333">
                  <c:v>High</c:v>
                </c:pt>
                <c:pt idx="1334">
                  <c:v>High</c:v>
                </c:pt>
                <c:pt idx="1335">
                  <c:v>High</c:v>
                </c:pt>
                <c:pt idx="1336">
                  <c:v>High</c:v>
                </c:pt>
                <c:pt idx="1337">
                  <c:v>High</c:v>
                </c:pt>
                <c:pt idx="1338">
                  <c:v>High</c:v>
                </c:pt>
                <c:pt idx="1339">
                  <c:v>High</c:v>
                </c:pt>
                <c:pt idx="1340">
                  <c:v>High</c:v>
                </c:pt>
                <c:pt idx="1341">
                  <c:v>High</c:v>
                </c:pt>
                <c:pt idx="1342">
                  <c:v>High</c:v>
                </c:pt>
                <c:pt idx="1343">
                  <c:v>High</c:v>
                </c:pt>
                <c:pt idx="1344">
                  <c:v>High</c:v>
                </c:pt>
                <c:pt idx="1345">
                  <c:v>High</c:v>
                </c:pt>
                <c:pt idx="1346">
                  <c:v>High</c:v>
                </c:pt>
                <c:pt idx="1347">
                  <c:v>High</c:v>
                </c:pt>
                <c:pt idx="1348">
                  <c:v>High</c:v>
                </c:pt>
                <c:pt idx="1349">
                  <c:v>High</c:v>
                </c:pt>
                <c:pt idx="1350">
                  <c:v>High</c:v>
                </c:pt>
                <c:pt idx="1351">
                  <c:v>High</c:v>
                </c:pt>
                <c:pt idx="1352">
                  <c:v>High</c:v>
                </c:pt>
                <c:pt idx="1353">
                  <c:v>High</c:v>
                </c:pt>
                <c:pt idx="1354">
                  <c:v>High</c:v>
                </c:pt>
                <c:pt idx="1355">
                  <c:v>High</c:v>
                </c:pt>
                <c:pt idx="1356">
                  <c:v>High</c:v>
                </c:pt>
                <c:pt idx="1357">
                  <c:v>High</c:v>
                </c:pt>
                <c:pt idx="1358">
                  <c:v>High</c:v>
                </c:pt>
                <c:pt idx="1359">
                  <c:v>High</c:v>
                </c:pt>
                <c:pt idx="1360">
                  <c:v>High</c:v>
                </c:pt>
                <c:pt idx="1361">
                  <c:v>High</c:v>
                </c:pt>
                <c:pt idx="1362">
                  <c:v>High</c:v>
                </c:pt>
                <c:pt idx="1363">
                  <c:v>High</c:v>
                </c:pt>
                <c:pt idx="1364">
                  <c:v>High</c:v>
                </c:pt>
                <c:pt idx="1365">
                  <c:v>High</c:v>
                </c:pt>
                <c:pt idx="1366">
                  <c:v>High</c:v>
                </c:pt>
                <c:pt idx="1367">
                  <c:v>High</c:v>
                </c:pt>
                <c:pt idx="1368">
                  <c:v>High</c:v>
                </c:pt>
                <c:pt idx="1369">
                  <c:v>High</c:v>
                </c:pt>
                <c:pt idx="1370">
                  <c:v>High</c:v>
                </c:pt>
                <c:pt idx="1371">
                  <c:v>High</c:v>
                </c:pt>
                <c:pt idx="1372">
                  <c:v>High</c:v>
                </c:pt>
                <c:pt idx="1373">
                  <c:v>High</c:v>
                </c:pt>
                <c:pt idx="1374">
                  <c:v>High</c:v>
                </c:pt>
                <c:pt idx="1375">
                  <c:v>High</c:v>
                </c:pt>
                <c:pt idx="1376">
                  <c:v>High</c:v>
                </c:pt>
                <c:pt idx="1377">
                  <c:v>High</c:v>
                </c:pt>
                <c:pt idx="1378">
                  <c:v>High</c:v>
                </c:pt>
                <c:pt idx="1379">
                  <c:v>High</c:v>
                </c:pt>
                <c:pt idx="1380">
                  <c:v>High</c:v>
                </c:pt>
                <c:pt idx="1381">
                  <c:v>High</c:v>
                </c:pt>
                <c:pt idx="1382">
                  <c:v>High</c:v>
                </c:pt>
                <c:pt idx="1383">
                  <c:v>High</c:v>
                </c:pt>
                <c:pt idx="1384">
                  <c:v>High</c:v>
                </c:pt>
                <c:pt idx="1385">
                  <c:v>High</c:v>
                </c:pt>
                <c:pt idx="1386">
                  <c:v>High</c:v>
                </c:pt>
                <c:pt idx="1387">
                  <c:v>High</c:v>
                </c:pt>
                <c:pt idx="1388">
                  <c:v>High</c:v>
                </c:pt>
                <c:pt idx="1389">
                  <c:v>High</c:v>
                </c:pt>
                <c:pt idx="1390">
                  <c:v>High</c:v>
                </c:pt>
                <c:pt idx="1391">
                  <c:v>High</c:v>
                </c:pt>
                <c:pt idx="1392">
                  <c:v>High</c:v>
                </c:pt>
                <c:pt idx="1393">
                  <c:v>High</c:v>
                </c:pt>
                <c:pt idx="1394">
                  <c:v>High</c:v>
                </c:pt>
                <c:pt idx="1395">
                  <c:v>High</c:v>
                </c:pt>
                <c:pt idx="1396">
                  <c:v>High</c:v>
                </c:pt>
                <c:pt idx="1397">
                  <c:v>High</c:v>
                </c:pt>
                <c:pt idx="1398">
                  <c:v>High</c:v>
                </c:pt>
                <c:pt idx="1399">
                  <c:v>High</c:v>
                </c:pt>
                <c:pt idx="1400">
                  <c:v>High</c:v>
                </c:pt>
                <c:pt idx="1401">
                  <c:v>High</c:v>
                </c:pt>
                <c:pt idx="1402">
                  <c:v>High</c:v>
                </c:pt>
                <c:pt idx="1403">
                  <c:v>High</c:v>
                </c:pt>
                <c:pt idx="1404">
                  <c:v>High</c:v>
                </c:pt>
                <c:pt idx="1405">
                  <c:v>High</c:v>
                </c:pt>
                <c:pt idx="1406">
                  <c:v>High</c:v>
                </c:pt>
                <c:pt idx="1407">
                  <c:v>High</c:v>
                </c:pt>
                <c:pt idx="1408">
                  <c:v>High</c:v>
                </c:pt>
                <c:pt idx="1409">
                  <c:v>High</c:v>
                </c:pt>
                <c:pt idx="1410">
                  <c:v>High</c:v>
                </c:pt>
                <c:pt idx="1411">
                  <c:v>High</c:v>
                </c:pt>
                <c:pt idx="1412">
                  <c:v>High</c:v>
                </c:pt>
                <c:pt idx="1413">
                  <c:v>High</c:v>
                </c:pt>
                <c:pt idx="1414">
                  <c:v>High</c:v>
                </c:pt>
                <c:pt idx="1415">
                  <c:v>High</c:v>
                </c:pt>
                <c:pt idx="1416">
                  <c:v>High</c:v>
                </c:pt>
                <c:pt idx="1417">
                  <c:v>High</c:v>
                </c:pt>
                <c:pt idx="1418">
                  <c:v>High</c:v>
                </c:pt>
                <c:pt idx="1419">
                  <c:v>High</c:v>
                </c:pt>
                <c:pt idx="1420">
                  <c:v>High</c:v>
                </c:pt>
                <c:pt idx="1421">
                  <c:v>High</c:v>
                </c:pt>
                <c:pt idx="1422">
                  <c:v>High</c:v>
                </c:pt>
                <c:pt idx="1423">
                  <c:v>High</c:v>
                </c:pt>
                <c:pt idx="1424">
                  <c:v>High</c:v>
                </c:pt>
                <c:pt idx="1425">
                  <c:v>High</c:v>
                </c:pt>
                <c:pt idx="1426">
                  <c:v>High</c:v>
                </c:pt>
                <c:pt idx="1427">
                  <c:v>High</c:v>
                </c:pt>
                <c:pt idx="1428">
                  <c:v>High</c:v>
                </c:pt>
                <c:pt idx="1429">
                  <c:v>High</c:v>
                </c:pt>
                <c:pt idx="1430">
                  <c:v>High</c:v>
                </c:pt>
                <c:pt idx="1431">
                  <c:v>High</c:v>
                </c:pt>
                <c:pt idx="1432">
                  <c:v>High</c:v>
                </c:pt>
                <c:pt idx="1433">
                  <c:v>High</c:v>
                </c:pt>
                <c:pt idx="1434">
                  <c:v>High</c:v>
                </c:pt>
                <c:pt idx="1435">
                  <c:v>High</c:v>
                </c:pt>
                <c:pt idx="1436">
                  <c:v>High</c:v>
                </c:pt>
                <c:pt idx="1437">
                  <c:v>High</c:v>
                </c:pt>
                <c:pt idx="1438">
                  <c:v>High</c:v>
                </c:pt>
                <c:pt idx="1439">
                  <c:v>High</c:v>
                </c:pt>
                <c:pt idx="1440">
                  <c:v>High</c:v>
                </c:pt>
                <c:pt idx="1441">
                  <c:v>High</c:v>
                </c:pt>
                <c:pt idx="1442">
                  <c:v>High</c:v>
                </c:pt>
                <c:pt idx="1443">
                  <c:v>High</c:v>
                </c:pt>
                <c:pt idx="1444">
                  <c:v>High</c:v>
                </c:pt>
                <c:pt idx="1445">
                  <c:v>High</c:v>
                </c:pt>
                <c:pt idx="1446">
                  <c:v>High</c:v>
                </c:pt>
                <c:pt idx="1447">
                  <c:v>High</c:v>
                </c:pt>
                <c:pt idx="1448">
                  <c:v>High</c:v>
                </c:pt>
                <c:pt idx="1449">
                  <c:v>High</c:v>
                </c:pt>
                <c:pt idx="1450">
                  <c:v>High</c:v>
                </c:pt>
                <c:pt idx="1451">
                  <c:v>High</c:v>
                </c:pt>
                <c:pt idx="1452">
                  <c:v>High</c:v>
                </c:pt>
                <c:pt idx="1453">
                  <c:v>High</c:v>
                </c:pt>
                <c:pt idx="1454">
                  <c:v>High</c:v>
                </c:pt>
                <c:pt idx="1455">
                  <c:v>High</c:v>
                </c:pt>
                <c:pt idx="1456">
                  <c:v>High</c:v>
                </c:pt>
                <c:pt idx="1457">
                  <c:v>High</c:v>
                </c:pt>
                <c:pt idx="1458">
                  <c:v>High</c:v>
                </c:pt>
                <c:pt idx="1459">
                  <c:v>High</c:v>
                </c:pt>
                <c:pt idx="1460">
                  <c:v>High</c:v>
                </c:pt>
                <c:pt idx="1461">
                  <c:v>High</c:v>
                </c:pt>
                <c:pt idx="1462">
                  <c:v>High</c:v>
                </c:pt>
                <c:pt idx="1463">
                  <c:v>High</c:v>
                </c:pt>
                <c:pt idx="1464">
                  <c:v>High</c:v>
                </c:pt>
                <c:pt idx="1465">
                  <c:v>High</c:v>
                </c:pt>
                <c:pt idx="1466">
                  <c:v>High</c:v>
                </c:pt>
                <c:pt idx="1467">
                  <c:v>High</c:v>
                </c:pt>
                <c:pt idx="1468">
                  <c:v>High</c:v>
                </c:pt>
                <c:pt idx="1469">
                  <c:v>High</c:v>
                </c:pt>
                <c:pt idx="1470">
                  <c:v>High</c:v>
                </c:pt>
                <c:pt idx="1471">
                  <c:v>High</c:v>
                </c:pt>
                <c:pt idx="1472">
                  <c:v>High</c:v>
                </c:pt>
                <c:pt idx="1473">
                  <c:v>High</c:v>
                </c:pt>
                <c:pt idx="1474">
                  <c:v>High</c:v>
                </c:pt>
                <c:pt idx="1475">
                  <c:v>High</c:v>
                </c:pt>
                <c:pt idx="1476">
                  <c:v>High</c:v>
                </c:pt>
                <c:pt idx="1477">
                  <c:v>High</c:v>
                </c:pt>
                <c:pt idx="1478">
                  <c:v>Extra-high</c:v>
                </c:pt>
                <c:pt idx="1479">
                  <c:v>Extra-high</c:v>
                </c:pt>
                <c:pt idx="1480">
                  <c:v>Extra-high</c:v>
                </c:pt>
                <c:pt idx="1481">
                  <c:v>Extra-high</c:v>
                </c:pt>
                <c:pt idx="1482">
                  <c:v>Extra-high</c:v>
                </c:pt>
                <c:pt idx="1483">
                  <c:v>Extra-high</c:v>
                </c:pt>
                <c:pt idx="1484">
                  <c:v>Extra-high</c:v>
                </c:pt>
                <c:pt idx="1485">
                  <c:v>Extra-high</c:v>
                </c:pt>
                <c:pt idx="1486">
                  <c:v>Extra-high</c:v>
                </c:pt>
                <c:pt idx="1487">
                  <c:v>Extra-high</c:v>
                </c:pt>
                <c:pt idx="1488">
                  <c:v>Extra-high</c:v>
                </c:pt>
                <c:pt idx="1489">
                  <c:v>Extra-high</c:v>
                </c:pt>
                <c:pt idx="1490">
                  <c:v>Extra-high</c:v>
                </c:pt>
                <c:pt idx="1491">
                  <c:v>Extra-high</c:v>
                </c:pt>
                <c:pt idx="1492">
                  <c:v>Extra-high</c:v>
                </c:pt>
                <c:pt idx="1493">
                  <c:v>Extra-high</c:v>
                </c:pt>
                <c:pt idx="1494">
                  <c:v>Extra-high</c:v>
                </c:pt>
                <c:pt idx="1495">
                  <c:v>Extra-high</c:v>
                </c:pt>
                <c:pt idx="1496">
                  <c:v>Extra-high</c:v>
                </c:pt>
                <c:pt idx="1497">
                  <c:v>Extra-high</c:v>
                </c:pt>
                <c:pt idx="1498">
                  <c:v>Extra-high</c:v>
                </c:pt>
                <c:pt idx="1499">
                  <c:v>Extra-high</c:v>
                </c:pt>
                <c:pt idx="1500">
                  <c:v>Extra-high</c:v>
                </c:pt>
                <c:pt idx="1501">
                  <c:v>Extra-high</c:v>
                </c:pt>
                <c:pt idx="1502">
                  <c:v>Extra-high</c:v>
                </c:pt>
                <c:pt idx="1503">
                  <c:v>Extra-high</c:v>
                </c:pt>
                <c:pt idx="1504">
                  <c:v>Extra-high</c:v>
                </c:pt>
                <c:pt idx="1505">
                  <c:v>Extra-high</c:v>
                </c:pt>
                <c:pt idx="1506">
                  <c:v>Extra-high</c:v>
                </c:pt>
                <c:pt idx="1507">
                  <c:v>Extra-high</c:v>
                </c:pt>
                <c:pt idx="1508">
                  <c:v>Extra-high</c:v>
                </c:pt>
                <c:pt idx="1509">
                  <c:v>Extra-high</c:v>
                </c:pt>
                <c:pt idx="1510">
                  <c:v>Extra-high</c:v>
                </c:pt>
                <c:pt idx="1511">
                  <c:v>Extra-high</c:v>
                </c:pt>
                <c:pt idx="1512">
                  <c:v>Extra-high</c:v>
                </c:pt>
                <c:pt idx="1513">
                  <c:v>Extra-high</c:v>
                </c:pt>
                <c:pt idx="1514">
                  <c:v>Extra-high</c:v>
                </c:pt>
                <c:pt idx="1515">
                  <c:v>Extra-high</c:v>
                </c:pt>
                <c:pt idx="1516">
                  <c:v>Extra-high</c:v>
                </c:pt>
                <c:pt idx="1517">
                  <c:v>Extra-high</c:v>
                </c:pt>
                <c:pt idx="1518">
                  <c:v>Extra-high</c:v>
                </c:pt>
                <c:pt idx="1519">
                  <c:v>Extra-high</c:v>
                </c:pt>
                <c:pt idx="1520">
                  <c:v>Extra-high</c:v>
                </c:pt>
                <c:pt idx="1521">
                  <c:v>Extra-high</c:v>
                </c:pt>
                <c:pt idx="1522">
                  <c:v>Extra-high</c:v>
                </c:pt>
                <c:pt idx="1523">
                  <c:v>Extra-high</c:v>
                </c:pt>
                <c:pt idx="1524">
                  <c:v>Extra-high</c:v>
                </c:pt>
                <c:pt idx="1525">
                  <c:v>Extra-high</c:v>
                </c:pt>
                <c:pt idx="1526">
                  <c:v>Extra-high</c:v>
                </c:pt>
                <c:pt idx="1527">
                  <c:v>Extra-high</c:v>
                </c:pt>
                <c:pt idx="1528">
                  <c:v>Extra-high</c:v>
                </c:pt>
                <c:pt idx="1529">
                  <c:v>Extra-high</c:v>
                </c:pt>
                <c:pt idx="1530">
                  <c:v>Extra-high</c:v>
                </c:pt>
                <c:pt idx="1531">
                  <c:v>Extra-high</c:v>
                </c:pt>
                <c:pt idx="1532">
                  <c:v>Extra-high</c:v>
                </c:pt>
                <c:pt idx="1533">
                  <c:v>Extra-high</c:v>
                </c:pt>
                <c:pt idx="1534">
                  <c:v>Extra-high</c:v>
                </c:pt>
                <c:pt idx="1535">
                  <c:v>Extra-high</c:v>
                </c:pt>
                <c:pt idx="1536">
                  <c:v>Extra-high</c:v>
                </c:pt>
                <c:pt idx="1537">
                  <c:v>Extra-high</c:v>
                </c:pt>
                <c:pt idx="1538">
                  <c:v>Extra-high</c:v>
                </c:pt>
                <c:pt idx="1539">
                  <c:v>Extra-high</c:v>
                </c:pt>
                <c:pt idx="1540">
                  <c:v>Extra-high</c:v>
                </c:pt>
                <c:pt idx="1541">
                  <c:v>Extra-high</c:v>
                </c:pt>
                <c:pt idx="1542">
                  <c:v>Extra-high</c:v>
                </c:pt>
                <c:pt idx="1543">
                  <c:v>Extra-high</c:v>
                </c:pt>
                <c:pt idx="1544">
                  <c:v>Extra-high</c:v>
                </c:pt>
                <c:pt idx="1545">
                  <c:v>Extra-high</c:v>
                </c:pt>
                <c:pt idx="1546">
                  <c:v>Extra-high</c:v>
                </c:pt>
                <c:pt idx="1547">
                  <c:v>Extra-high</c:v>
                </c:pt>
                <c:pt idx="1548">
                  <c:v>Extra-high</c:v>
                </c:pt>
                <c:pt idx="1549">
                  <c:v>Extra-high</c:v>
                </c:pt>
                <c:pt idx="1550">
                  <c:v>Extra-high</c:v>
                </c:pt>
                <c:pt idx="1551">
                  <c:v>Extra-high</c:v>
                </c:pt>
                <c:pt idx="1552">
                  <c:v>Extra-high</c:v>
                </c:pt>
                <c:pt idx="1553">
                  <c:v>Extra-high</c:v>
                </c:pt>
                <c:pt idx="1554">
                  <c:v>Extra-high</c:v>
                </c:pt>
                <c:pt idx="1555">
                  <c:v>Extra-high</c:v>
                </c:pt>
                <c:pt idx="1556">
                  <c:v>Extra-high</c:v>
                </c:pt>
                <c:pt idx="1557">
                  <c:v>Extra-high</c:v>
                </c:pt>
                <c:pt idx="1558">
                  <c:v>Extra-high</c:v>
                </c:pt>
                <c:pt idx="1559">
                  <c:v>Extra-high</c:v>
                </c:pt>
                <c:pt idx="1560">
                  <c:v>Extra-high</c:v>
                </c:pt>
                <c:pt idx="1561">
                  <c:v>Extra-high</c:v>
                </c:pt>
                <c:pt idx="1562">
                  <c:v>Extra-high</c:v>
                </c:pt>
                <c:pt idx="1563">
                  <c:v>Extra-high</c:v>
                </c:pt>
                <c:pt idx="1564">
                  <c:v>Extra-high</c:v>
                </c:pt>
                <c:pt idx="1565">
                  <c:v>Extra-high</c:v>
                </c:pt>
                <c:pt idx="1566">
                  <c:v>Extra-high</c:v>
                </c:pt>
                <c:pt idx="1567">
                  <c:v>Extra-high</c:v>
                </c:pt>
                <c:pt idx="1568">
                  <c:v>Extra-high</c:v>
                </c:pt>
                <c:pt idx="1569">
                  <c:v>Extra-high</c:v>
                </c:pt>
                <c:pt idx="1570">
                  <c:v>Extra-high</c:v>
                </c:pt>
                <c:pt idx="1571">
                  <c:v>Extra-high</c:v>
                </c:pt>
                <c:pt idx="1572">
                  <c:v>Extra-high</c:v>
                </c:pt>
                <c:pt idx="1573">
                  <c:v>Extra-high</c:v>
                </c:pt>
                <c:pt idx="1574">
                  <c:v>Extra-high</c:v>
                </c:pt>
                <c:pt idx="1575">
                  <c:v>Extra-high</c:v>
                </c:pt>
                <c:pt idx="1576">
                  <c:v>Extra-high</c:v>
                </c:pt>
                <c:pt idx="1577">
                  <c:v>Extra-high</c:v>
                </c:pt>
                <c:pt idx="1578">
                  <c:v>Extra-high</c:v>
                </c:pt>
                <c:pt idx="1579">
                  <c:v>Extra-high</c:v>
                </c:pt>
                <c:pt idx="1580">
                  <c:v>Extra-high</c:v>
                </c:pt>
                <c:pt idx="1581">
                  <c:v>Extra-high</c:v>
                </c:pt>
                <c:pt idx="1582">
                  <c:v>Extra-high</c:v>
                </c:pt>
                <c:pt idx="1583">
                  <c:v>Extra-high</c:v>
                </c:pt>
                <c:pt idx="1584">
                  <c:v>Extra-high</c:v>
                </c:pt>
                <c:pt idx="1585">
                  <c:v>Extra-high</c:v>
                </c:pt>
                <c:pt idx="1586">
                  <c:v>Extra-high</c:v>
                </c:pt>
                <c:pt idx="1587">
                  <c:v>Extra-high</c:v>
                </c:pt>
                <c:pt idx="1588">
                  <c:v>Extra-high</c:v>
                </c:pt>
                <c:pt idx="1589">
                  <c:v>Extra-high</c:v>
                </c:pt>
                <c:pt idx="1590">
                  <c:v>Extra-high</c:v>
                </c:pt>
                <c:pt idx="1591">
                  <c:v>Extra-high</c:v>
                </c:pt>
                <c:pt idx="1592">
                  <c:v>Extra-high</c:v>
                </c:pt>
                <c:pt idx="1593">
                  <c:v>Extra-high</c:v>
                </c:pt>
                <c:pt idx="1594">
                  <c:v>Extra-high</c:v>
                </c:pt>
                <c:pt idx="1595">
                  <c:v>Extra-high</c:v>
                </c:pt>
                <c:pt idx="1596">
                  <c:v>Extra-high</c:v>
                </c:pt>
                <c:pt idx="1597">
                  <c:v>Extra-high</c:v>
                </c:pt>
                <c:pt idx="1598">
                  <c:v>Extra-high</c:v>
                </c:pt>
                <c:pt idx="1599">
                  <c:v>Extra-high</c:v>
                </c:pt>
                <c:pt idx="1600">
                  <c:v>Extra-high</c:v>
                </c:pt>
                <c:pt idx="1601">
                  <c:v>Extra-high</c:v>
                </c:pt>
                <c:pt idx="1602">
                  <c:v>Extra-high</c:v>
                </c:pt>
                <c:pt idx="1603">
                  <c:v>Extra-high</c:v>
                </c:pt>
                <c:pt idx="1604">
                  <c:v>Extra-high</c:v>
                </c:pt>
                <c:pt idx="1605">
                  <c:v>Extra-high</c:v>
                </c:pt>
                <c:pt idx="1606">
                  <c:v>Extra-high</c:v>
                </c:pt>
                <c:pt idx="1607">
                  <c:v>Extra-high</c:v>
                </c:pt>
                <c:pt idx="1608">
                  <c:v>Extra-high</c:v>
                </c:pt>
                <c:pt idx="1609">
                  <c:v>Extra-high</c:v>
                </c:pt>
                <c:pt idx="1610">
                  <c:v>Extra-high</c:v>
                </c:pt>
                <c:pt idx="1611">
                  <c:v>Extra-high</c:v>
                </c:pt>
                <c:pt idx="1612">
                  <c:v>Extra-high</c:v>
                </c:pt>
                <c:pt idx="1613">
                  <c:v>Extra-high</c:v>
                </c:pt>
                <c:pt idx="1614">
                  <c:v>Extra-high</c:v>
                </c:pt>
                <c:pt idx="1615">
                  <c:v>Extra-high</c:v>
                </c:pt>
                <c:pt idx="1616">
                  <c:v>Extra-high</c:v>
                </c:pt>
                <c:pt idx="1617">
                  <c:v>Extra-high</c:v>
                </c:pt>
                <c:pt idx="1618">
                  <c:v>Extra-high</c:v>
                </c:pt>
                <c:pt idx="1619">
                  <c:v>Extra-high</c:v>
                </c:pt>
                <c:pt idx="1620">
                  <c:v>Extra-high</c:v>
                </c:pt>
                <c:pt idx="1621">
                  <c:v>Extra-high</c:v>
                </c:pt>
                <c:pt idx="1622">
                  <c:v>Extra-high</c:v>
                </c:pt>
                <c:pt idx="1623">
                  <c:v>Extra-high</c:v>
                </c:pt>
                <c:pt idx="1624">
                  <c:v>Extra-high</c:v>
                </c:pt>
                <c:pt idx="1625">
                  <c:v>Extra-high</c:v>
                </c:pt>
                <c:pt idx="1626">
                  <c:v>Extra-high</c:v>
                </c:pt>
                <c:pt idx="1627">
                  <c:v>Extra-high</c:v>
                </c:pt>
                <c:pt idx="1628">
                  <c:v>Extra-high</c:v>
                </c:pt>
                <c:pt idx="1629">
                  <c:v>Extra-high</c:v>
                </c:pt>
                <c:pt idx="1630">
                  <c:v>Extra-high</c:v>
                </c:pt>
                <c:pt idx="1631">
                  <c:v>Extra-high</c:v>
                </c:pt>
                <c:pt idx="1632">
                  <c:v>Extra-high</c:v>
                </c:pt>
                <c:pt idx="1633">
                  <c:v>Extra-high</c:v>
                </c:pt>
                <c:pt idx="1634">
                  <c:v>Extra-high</c:v>
                </c:pt>
                <c:pt idx="1635">
                  <c:v>Extra-high</c:v>
                </c:pt>
                <c:pt idx="1636">
                  <c:v>Extra-high</c:v>
                </c:pt>
                <c:pt idx="1637">
                  <c:v>Extra-high</c:v>
                </c:pt>
                <c:pt idx="1638">
                  <c:v>Extra-high</c:v>
                </c:pt>
                <c:pt idx="1639">
                  <c:v>Extra-high</c:v>
                </c:pt>
                <c:pt idx="1640">
                  <c:v>Extra-high</c:v>
                </c:pt>
                <c:pt idx="1641">
                  <c:v>Extra-high</c:v>
                </c:pt>
                <c:pt idx="1642">
                  <c:v>Extra-high</c:v>
                </c:pt>
                <c:pt idx="1643">
                  <c:v>Extra-high</c:v>
                </c:pt>
                <c:pt idx="1644">
                  <c:v>Extra-high</c:v>
                </c:pt>
                <c:pt idx="1645">
                  <c:v>Extra-high</c:v>
                </c:pt>
                <c:pt idx="1646">
                  <c:v>Extra-high</c:v>
                </c:pt>
                <c:pt idx="1647">
                  <c:v>Extra-high</c:v>
                </c:pt>
                <c:pt idx="1648">
                  <c:v>Extra-high</c:v>
                </c:pt>
                <c:pt idx="1649">
                  <c:v>Extra-high</c:v>
                </c:pt>
                <c:pt idx="1650">
                  <c:v>Extra-high</c:v>
                </c:pt>
                <c:pt idx="1651">
                  <c:v>Extra-high</c:v>
                </c:pt>
                <c:pt idx="1652">
                  <c:v>Extra-high</c:v>
                </c:pt>
                <c:pt idx="1653">
                  <c:v>Extra-high</c:v>
                </c:pt>
                <c:pt idx="1654">
                  <c:v>Extra-high</c:v>
                </c:pt>
                <c:pt idx="1655">
                  <c:v>Extra-high</c:v>
                </c:pt>
                <c:pt idx="1656">
                  <c:v>Extra-high</c:v>
                </c:pt>
                <c:pt idx="1657">
                  <c:v>Extra-high</c:v>
                </c:pt>
                <c:pt idx="1658">
                  <c:v>Extra-high</c:v>
                </c:pt>
                <c:pt idx="1659">
                  <c:v>Extra-high</c:v>
                </c:pt>
                <c:pt idx="1660">
                  <c:v>Extra-high</c:v>
                </c:pt>
                <c:pt idx="1661">
                  <c:v>Extra-high</c:v>
                </c:pt>
                <c:pt idx="1662">
                  <c:v>Extra-high</c:v>
                </c:pt>
                <c:pt idx="1663">
                  <c:v>Extra-high</c:v>
                </c:pt>
                <c:pt idx="1664">
                  <c:v>Extra-high</c:v>
                </c:pt>
                <c:pt idx="1665">
                  <c:v>Extra-high</c:v>
                </c:pt>
                <c:pt idx="1666">
                  <c:v>Extra-high</c:v>
                </c:pt>
                <c:pt idx="1667">
                  <c:v>Extra-high</c:v>
                </c:pt>
                <c:pt idx="1668">
                  <c:v>Extra-high</c:v>
                </c:pt>
                <c:pt idx="1669">
                  <c:v>Extra-high</c:v>
                </c:pt>
                <c:pt idx="1670">
                  <c:v>Extra-high</c:v>
                </c:pt>
                <c:pt idx="1671">
                  <c:v>Extra-high</c:v>
                </c:pt>
                <c:pt idx="1672">
                  <c:v>Extra-high</c:v>
                </c:pt>
                <c:pt idx="1673">
                  <c:v>Extra-high</c:v>
                </c:pt>
                <c:pt idx="1674">
                  <c:v>Extra-high</c:v>
                </c:pt>
                <c:pt idx="1675">
                  <c:v>Extra-high</c:v>
                </c:pt>
                <c:pt idx="1676">
                  <c:v>Extra-high</c:v>
                </c:pt>
                <c:pt idx="1677">
                  <c:v>Extra-high</c:v>
                </c:pt>
                <c:pt idx="1678">
                  <c:v>Extra-high</c:v>
                </c:pt>
                <c:pt idx="1679">
                  <c:v>Extra-high</c:v>
                </c:pt>
                <c:pt idx="1680">
                  <c:v>Extra-high</c:v>
                </c:pt>
                <c:pt idx="1681">
                  <c:v>Extra-high</c:v>
                </c:pt>
                <c:pt idx="1682">
                  <c:v>Extra-high</c:v>
                </c:pt>
                <c:pt idx="1683">
                  <c:v>Extra-high</c:v>
                </c:pt>
                <c:pt idx="1684">
                  <c:v>Extra-high</c:v>
                </c:pt>
                <c:pt idx="1685">
                  <c:v>Extra-high</c:v>
                </c:pt>
                <c:pt idx="1686">
                  <c:v>Extra-high</c:v>
                </c:pt>
                <c:pt idx="1687">
                  <c:v>Extra-high</c:v>
                </c:pt>
                <c:pt idx="1688">
                  <c:v>Extra-high</c:v>
                </c:pt>
                <c:pt idx="1689">
                  <c:v>Extra-high</c:v>
                </c:pt>
                <c:pt idx="1690">
                  <c:v>Extra-high</c:v>
                </c:pt>
                <c:pt idx="1691">
                  <c:v>Extra-high</c:v>
                </c:pt>
                <c:pt idx="1692">
                  <c:v>Extra-high</c:v>
                </c:pt>
                <c:pt idx="1693">
                  <c:v>Extra-high</c:v>
                </c:pt>
                <c:pt idx="1694">
                  <c:v>Extra-high</c:v>
                </c:pt>
                <c:pt idx="1695">
                  <c:v>Extra-high</c:v>
                </c:pt>
                <c:pt idx="1696">
                  <c:v>Extra-high</c:v>
                </c:pt>
                <c:pt idx="1697">
                  <c:v>Extra-high</c:v>
                </c:pt>
                <c:pt idx="1698">
                  <c:v>Extra-high</c:v>
                </c:pt>
                <c:pt idx="1699">
                  <c:v>Extra-high</c:v>
                </c:pt>
                <c:pt idx="1700">
                  <c:v>Extra-high</c:v>
                </c:pt>
                <c:pt idx="1701">
                  <c:v>Extra-high</c:v>
                </c:pt>
                <c:pt idx="1702">
                  <c:v>Extra-high</c:v>
                </c:pt>
                <c:pt idx="1703">
                  <c:v>Extra-high</c:v>
                </c:pt>
                <c:pt idx="1704">
                  <c:v>Extra-high</c:v>
                </c:pt>
                <c:pt idx="1705">
                  <c:v>Extra-high</c:v>
                </c:pt>
                <c:pt idx="1706">
                  <c:v>Extra-high</c:v>
                </c:pt>
                <c:pt idx="1707">
                  <c:v>Extra-high</c:v>
                </c:pt>
                <c:pt idx="1708">
                  <c:v>Extra-high</c:v>
                </c:pt>
                <c:pt idx="1709">
                  <c:v>Extra-high</c:v>
                </c:pt>
                <c:pt idx="1710">
                  <c:v>Extra-high</c:v>
                </c:pt>
                <c:pt idx="1711">
                  <c:v>Extra-high</c:v>
                </c:pt>
                <c:pt idx="1712">
                  <c:v>Extra-high</c:v>
                </c:pt>
                <c:pt idx="1713">
                  <c:v>Extra-high</c:v>
                </c:pt>
                <c:pt idx="1714">
                  <c:v>Extra-high</c:v>
                </c:pt>
                <c:pt idx="1715">
                  <c:v>Extra-high</c:v>
                </c:pt>
                <c:pt idx="1716">
                  <c:v>Extra-high</c:v>
                </c:pt>
                <c:pt idx="1717">
                  <c:v>Extra-high</c:v>
                </c:pt>
                <c:pt idx="1718">
                  <c:v>Extra-high</c:v>
                </c:pt>
                <c:pt idx="1719">
                  <c:v>Extra-high</c:v>
                </c:pt>
                <c:pt idx="1720">
                  <c:v>Extra-high</c:v>
                </c:pt>
                <c:pt idx="1721">
                  <c:v>Extra-high</c:v>
                </c:pt>
                <c:pt idx="1722">
                  <c:v>Extra-high</c:v>
                </c:pt>
                <c:pt idx="1723">
                  <c:v>Extra-high</c:v>
                </c:pt>
                <c:pt idx="1724">
                  <c:v>Extra-high</c:v>
                </c:pt>
                <c:pt idx="1725">
                  <c:v>Extra-high</c:v>
                </c:pt>
                <c:pt idx="1726">
                  <c:v>Extra-high</c:v>
                </c:pt>
                <c:pt idx="1727">
                  <c:v>Extra-high</c:v>
                </c:pt>
                <c:pt idx="1728">
                  <c:v>Extra-high</c:v>
                </c:pt>
                <c:pt idx="1729">
                  <c:v>Extra-high</c:v>
                </c:pt>
                <c:pt idx="1730">
                  <c:v>Extra-high</c:v>
                </c:pt>
                <c:pt idx="1731">
                  <c:v>Extra-high</c:v>
                </c:pt>
                <c:pt idx="1732">
                  <c:v>Extra-high</c:v>
                </c:pt>
                <c:pt idx="1733">
                  <c:v>Extra-high</c:v>
                </c:pt>
                <c:pt idx="1734">
                  <c:v>Extra-high</c:v>
                </c:pt>
                <c:pt idx="1735">
                  <c:v>Extra-high</c:v>
                </c:pt>
                <c:pt idx="1736">
                  <c:v>Extra-high</c:v>
                </c:pt>
                <c:pt idx="1737">
                  <c:v>Extra-high</c:v>
                </c:pt>
                <c:pt idx="1738">
                  <c:v>Extra-high</c:v>
                </c:pt>
                <c:pt idx="1739">
                  <c:v>Extra-high</c:v>
                </c:pt>
                <c:pt idx="1740">
                  <c:v>Extra-high</c:v>
                </c:pt>
                <c:pt idx="1741">
                  <c:v>Extra-high</c:v>
                </c:pt>
                <c:pt idx="1742">
                  <c:v>Extra-high</c:v>
                </c:pt>
                <c:pt idx="1743">
                  <c:v>Extra-high</c:v>
                </c:pt>
                <c:pt idx="1744">
                  <c:v>Extra-high</c:v>
                </c:pt>
                <c:pt idx="1745">
                  <c:v>Extra-high</c:v>
                </c:pt>
                <c:pt idx="1746">
                  <c:v>Extra-high</c:v>
                </c:pt>
                <c:pt idx="1747">
                  <c:v>Extra-high</c:v>
                </c:pt>
                <c:pt idx="1748">
                  <c:v>Extra-high</c:v>
                </c:pt>
                <c:pt idx="1749">
                  <c:v>Extra-high</c:v>
                </c:pt>
                <c:pt idx="1750">
                  <c:v>Extra-high</c:v>
                </c:pt>
                <c:pt idx="1751">
                  <c:v>Extra-high</c:v>
                </c:pt>
                <c:pt idx="1752">
                  <c:v>Extra-high</c:v>
                </c:pt>
                <c:pt idx="1753">
                  <c:v>Extra-high</c:v>
                </c:pt>
                <c:pt idx="1754">
                  <c:v>Extra-high</c:v>
                </c:pt>
                <c:pt idx="1755">
                  <c:v>Extra-high</c:v>
                </c:pt>
                <c:pt idx="1756">
                  <c:v>Extra-high</c:v>
                </c:pt>
                <c:pt idx="1757">
                  <c:v>Extra-high</c:v>
                </c:pt>
                <c:pt idx="1758">
                  <c:v>Extra-high</c:v>
                </c:pt>
                <c:pt idx="1759">
                  <c:v>Extra-high</c:v>
                </c:pt>
                <c:pt idx="1760">
                  <c:v>Extra-high</c:v>
                </c:pt>
                <c:pt idx="1761">
                  <c:v>Extra-high</c:v>
                </c:pt>
                <c:pt idx="1762">
                  <c:v>Extra-high</c:v>
                </c:pt>
                <c:pt idx="1763">
                  <c:v>Extra-high</c:v>
                </c:pt>
                <c:pt idx="1764">
                  <c:v>Extra-high</c:v>
                </c:pt>
                <c:pt idx="1765">
                  <c:v>Extra-high</c:v>
                </c:pt>
                <c:pt idx="1766">
                  <c:v>Extra-high</c:v>
                </c:pt>
                <c:pt idx="1767">
                  <c:v>Extra-high</c:v>
                </c:pt>
                <c:pt idx="1768">
                  <c:v>Extra-high</c:v>
                </c:pt>
                <c:pt idx="1769">
                  <c:v>Extra-high</c:v>
                </c:pt>
                <c:pt idx="1770">
                  <c:v>Extra-high</c:v>
                </c:pt>
                <c:pt idx="1771">
                  <c:v>Extra-high</c:v>
                </c:pt>
                <c:pt idx="1772">
                  <c:v>Extra-high</c:v>
                </c:pt>
                <c:pt idx="1773">
                  <c:v>Extra-high</c:v>
                </c:pt>
                <c:pt idx="1774">
                  <c:v>Extra-high</c:v>
                </c:pt>
                <c:pt idx="1775">
                  <c:v>Extra-high</c:v>
                </c:pt>
                <c:pt idx="1776">
                  <c:v>Extra-high</c:v>
                </c:pt>
                <c:pt idx="1777">
                  <c:v>Extra-high</c:v>
                </c:pt>
                <c:pt idx="1778">
                  <c:v>Extra-high</c:v>
                </c:pt>
                <c:pt idx="1779">
                  <c:v>Extra-high</c:v>
                </c:pt>
                <c:pt idx="1780">
                  <c:v>Extra-high</c:v>
                </c:pt>
                <c:pt idx="1781">
                  <c:v>Extra-high</c:v>
                </c:pt>
                <c:pt idx="1782">
                  <c:v>Extra-high</c:v>
                </c:pt>
                <c:pt idx="1783">
                  <c:v>Extra-high</c:v>
                </c:pt>
                <c:pt idx="1784">
                  <c:v>Extra-high</c:v>
                </c:pt>
                <c:pt idx="1785">
                  <c:v>Extra-high</c:v>
                </c:pt>
                <c:pt idx="1786">
                  <c:v>Extra-high</c:v>
                </c:pt>
                <c:pt idx="1787">
                  <c:v>Extra-high</c:v>
                </c:pt>
                <c:pt idx="1788">
                  <c:v>Extra-high</c:v>
                </c:pt>
                <c:pt idx="1789">
                  <c:v>Extra-high</c:v>
                </c:pt>
                <c:pt idx="1790">
                  <c:v>Extra-high</c:v>
                </c:pt>
                <c:pt idx="1791">
                  <c:v>Extra-high</c:v>
                </c:pt>
                <c:pt idx="1792">
                  <c:v>Extra-high</c:v>
                </c:pt>
                <c:pt idx="1793">
                  <c:v>Extra-high</c:v>
                </c:pt>
                <c:pt idx="1794">
                  <c:v>Extra-high</c:v>
                </c:pt>
                <c:pt idx="1795">
                  <c:v>Extra-high</c:v>
                </c:pt>
                <c:pt idx="1796">
                  <c:v>Extra-high</c:v>
                </c:pt>
                <c:pt idx="1797">
                  <c:v>Extra-high</c:v>
                </c:pt>
                <c:pt idx="1798">
                  <c:v>Extra-high</c:v>
                </c:pt>
                <c:pt idx="1799">
                  <c:v>Extra-high</c:v>
                </c:pt>
                <c:pt idx="1800">
                  <c:v>Extra-high</c:v>
                </c:pt>
              </c:strCache>
            </c:strRef>
          </c:xVal>
          <c:yVal>
            <c:numRef>
              <c:f>WLTC_class_3!$R$6:$R$1805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2.1352442057613169E-5</c:v>
                </c:pt>
                <c:pt idx="13">
                  <c:v>4.6687321621399173E-4</c:v>
                </c:pt>
                <c:pt idx="14">
                  <c:v>2.6019685695473252E-3</c:v>
                </c:pt>
                <c:pt idx="15">
                  <c:v>6.3022739451028811E-3</c:v>
                </c:pt>
                <c:pt idx="16">
                  <c:v>1.0799685425925925E-2</c:v>
                </c:pt>
                <c:pt idx="17">
                  <c:v>1.7817158414238681E-2</c:v>
                </c:pt>
                <c:pt idx="18">
                  <c:v>2.7342070560823044E-2</c:v>
                </c:pt>
                <c:pt idx="19">
                  <c:v>3.4991367124609055E-2</c:v>
                </c:pt>
                <c:pt idx="20">
                  <c:v>3.8585670879753085E-2</c:v>
                </c:pt>
                <c:pt idx="21">
                  <c:v>4.0645335706255142E-2</c:v>
                </c:pt>
                <c:pt idx="22">
                  <c:v>4.2596714876543207E-2</c:v>
                </c:pt>
                <c:pt idx="23">
                  <c:v>4.4717082058765428E-2</c:v>
                </c:pt>
                <c:pt idx="24">
                  <c:v>4.8412981375802466E-2</c:v>
                </c:pt>
                <c:pt idx="25">
                  <c:v>5.344368684032922E-2</c:v>
                </c:pt>
                <c:pt idx="26">
                  <c:v>5.9379736168148151E-2</c:v>
                </c:pt>
                <c:pt idx="27">
                  <c:v>6.7883810190946497E-2</c:v>
                </c:pt>
                <c:pt idx="28">
                  <c:v>7.755147982279835E-2</c:v>
                </c:pt>
                <c:pt idx="29">
                  <c:v>8.7419679322962948E-2</c:v>
                </c:pt>
                <c:pt idx="30">
                  <c:v>9.5520867328230438E-2</c:v>
                </c:pt>
                <c:pt idx="31">
                  <c:v>0.1012525869784362</c:v>
                </c:pt>
                <c:pt idx="32">
                  <c:v>0.10596387530304525</c:v>
                </c:pt>
                <c:pt idx="33">
                  <c:v>0.11017493951728392</c:v>
                </c:pt>
                <c:pt idx="34">
                  <c:v>0.11346506519283948</c:v>
                </c:pt>
                <c:pt idx="35">
                  <c:v>0.11518636548090533</c:v>
                </c:pt>
                <c:pt idx="36">
                  <c:v>0.11518636548090533</c:v>
                </c:pt>
                <c:pt idx="37">
                  <c:v>0.11518636548090533</c:v>
                </c:pt>
                <c:pt idx="38">
                  <c:v>0.11518636548090533</c:v>
                </c:pt>
                <c:pt idx="39">
                  <c:v>0.11518636548090533</c:v>
                </c:pt>
                <c:pt idx="40">
                  <c:v>0.11518636548090533</c:v>
                </c:pt>
                <c:pt idx="41">
                  <c:v>0.11518636548090533</c:v>
                </c:pt>
                <c:pt idx="42">
                  <c:v>0.11518636548090533</c:v>
                </c:pt>
                <c:pt idx="43">
                  <c:v>0.11518636548090533</c:v>
                </c:pt>
                <c:pt idx="44">
                  <c:v>0.11518636548090533</c:v>
                </c:pt>
                <c:pt idx="45">
                  <c:v>0.11518636548090533</c:v>
                </c:pt>
                <c:pt idx="46">
                  <c:v>0.11518636548090533</c:v>
                </c:pt>
                <c:pt idx="47">
                  <c:v>0.11518636548090533</c:v>
                </c:pt>
                <c:pt idx="48">
                  <c:v>0.11518636548090533</c:v>
                </c:pt>
                <c:pt idx="49">
                  <c:v>0.11531651601168721</c:v>
                </c:pt>
                <c:pt idx="50">
                  <c:v>0.11560461407333331</c:v>
                </c:pt>
                <c:pt idx="51">
                  <c:v>0.11560461407333331</c:v>
                </c:pt>
                <c:pt idx="52">
                  <c:v>0.11560461407333331</c:v>
                </c:pt>
                <c:pt idx="53">
                  <c:v>0.11560461407333331</c:v>
                </c:pt>
                <c:pt idx="54">
                  <c:v>0.11560461407333331</c:v>
                </c:pt>
                <c:pt idx="55">
                  <c:v>0.11594157444370368</c:v>
                </c:pt>
                <c:pt idx="56">
                  <c:v>0.11633177555481479</c:v>
                </c:pt>
                <c:pt idx="57">
                  <c:v>0.11688169888814812</c:v>
                </c:pt>
                <c:pt idx="58">
                  <c:v>0.11760981989259257</c:v>
                </c:pt>
                <c:pt idx="59">
                  <c:v>0.11936272073925924</c:v>
                </c:pt>
                <c:pt idx="60">
                  <c:v>0.12161033299037036</c:v>
                </c:pt>
                <c:pt idx="61">
                  <c:v>0.12293371068370368</c:v>
                </c:pt>
                <c:pt idx="62">
                  <c:v>0.12409979112592591</c:v>
                </c:pt>
                <c:pt idx="63">
                  <c:v>0.12550477566592591</c:v>
                </c:pt>
                <c:pt idx="64">
                  <c:v>0.1272954840348148</c:v>
                </c:pt>
                <c:pt idx="65">
                  <c:v>0.12868921481251028</c:v>
                </c:pt>
                <c:pt idx="66">
                  <c:v>0.12978681269662551</c:v>
                </c:pt>
                <c:pt idx="67">
                  <c:v>0.13221042563061727</c:v>
                </c:pt>
                <c:pt idx="68">
                  <c:v>0.13723823202353908</c:v>
                </c:pt>
                <c:pt idx="69">
                  <c:v>0.144449313317037</c:v>
                </c:pt>
                <c:pt idx="70">
                  <c:v>0.15319199483967075</c:v>
                </c:pt>
                <c:pt idx="71">
                  <c:v>0.16240765552106992</c:v>
                </c:pt>
                <c:pt idx="72">
                  <c:v>0.17036630222781887</c:v>
                </c:pt>
                <c:pt idx="73">
                  <c:v>0.17620375910913574</c:v>
                </c:pt>
                <c:pt idx="74">
                  <c:v>0.18083269760707812</c:v>
                </c:pt>
                <c:pt idx="75">
                  <c:v>0.18543678200032915</c:v>
                </c:pt>
                <c:pt idx="76">
                  <c:v>0.19052182296436207</c:v>
                </c:pt>
                <c:pt idx="77">
                  <c:v>0.19544111927094643</c:v>
                </c:pt>
                <c:pt idx="78">
                  <c:v>0.19891339517909457</c:v>
                </c:pt>
                <c:pt idx="79">
                  <c:v>0.20013017967497937</c:v>
                </c:pt>
                <c:pt idx="80">
                  <c:v>0.20013017967497937</c:v>
                </c:pt>
                <c:pt idx="81">
                  <c:v>0.20013017967497937</c:v>
                </c:pt>
                <c:pt idx="82">
                  <c:v>0.20013017967497937</c:v>
                </c:pt>
                <c:pt idx="83">
                  <c:v>0.20071952610502053</c:v>
                </c:pt>
                <c:pt idx="84">
                  <c:v>0.20071952610502053</c:v>
                </c:pt>
                <c:pt idx="85">
                  <c:v>0.20071952610502053</c:v>
                </c:pt>
                <c:pt idx="86">
                  <c:v>0.20071952610502053</c:v>
                </c:pt>
                <c:pt idx="87">
                  <c:v>0.20071952610502053</c:v>
                </c:pt>
                <c:pt idx="88">
                  <c:v>0.20071952610502053</c:v>
                </c:pt>
                <c:pt idx="89">
                  <c:v>0.20071952610502053</c:v>
                </c:pt>
                <c:pt idx="90">
                  <c:v>0.20071952610502053</c:v>
                </c:pt>
                <c:pt idx="91">
                  <c:v>0.20071952610502053</c:v>
                </c:pt>
                <c:pt idx="92">
                  <c:v>0.20071952610502053</c:v>
                </c:pt>
                <c:pt idx="93">
                  <c:v>0.20071952610502053</c:v>
                </c:pt>
                <c:pt idx="94">
                  <c:v>0.20071952610502053</c:v>
                </c:pt>
                <c:pt idx="95">
                  <c:v>0.20071952610502053</c:v>
                </c:pt>
                <c:pt idx="96">
                  <c:v>0.20071952610502053</c:v>
                </c:pt>
                <c:pt idx="97">
                  <c:v>0.20071952610502053</c:v>
                </c:pt>
                <c:pt idx="98">
                  <c:v>0.20071952610502053</c:v>
                </c:pt>
                <c:pt idx="99">
                  <c:v>0.20071952610502053</c:v>
                </c:pt>
                <c:pt idx="100">
                  <c:v>0.20071952610502053</c:v>
                </c:pt>
                <c:pt idx="101">
                  <c:v>0.20071952610502053</c:v>
                </c:pt>
                <c:pt idx="102">
                  <c:v>0.20071952610502053</c:v>
                </c:pt>
                <c:pt idx="103">
                  <c:v>0.20071952610502053</c:v>
                </c:pt>
                <c:pt idx="104">
                  <c:v>0.20071952610502053</c:v>
                </c:pt>
                <c:pt idx="105">
                  <c:v>0.20071952610502053</c:v>
                </c:pt>
                <c:pt idx="106">
                  <c:v>0.20071952610502053</c:v>
                </c:pt>
                <c:pt idx="107">
                  <c:v>0.20071952610502053</c:v>
                </c:pt>
                <c:pt idx="108">
                  <c:v>0.20071952610502053</c:v>
                </c:pt>
                <c:pt idx="109">
                  <c:v>0.20071952610502053</c:v>
                </c:pt>
                <c:pt idx="110">
                  <c:v>0.20071952610502053</c:v>
                </c:pt>
                <c:pt idx="111">
                  <c:v>0.20071952610502053</c:v>
                </c:pt>
                <c:pt idx="112">
                  <c:v>0.20071952610502053</c:v>
                </c:pt>
                <c:pt idx="113">
                  <c:v>0.20071952610502053</c:v>
                </c:pt>
                <c:pt idx="114">
                  <c:v>0.20071952610502053</c:v>
                </c:pt>
                <c:pt idx="115">
                  <c:v>0.20071952610502053</c:v>
                </c:pt>
                <c:pt idx="116">
                  <c:v>0.20071952610502053</c:v>
                </c:pt>
                <c:pt idx="117">
                  <c:v>0.20071952610502053</c:v>
                </c:pt>
                <c:pt idx="118">
                  <c:v>0.20071952610502053</c:v>
                </c:pt>
                <c:pt idx="119">
                  <c:v>0.20071952610502053</c:v>
                </c:pt>
                <c:pt idx="120">
                  <c:v>0.20071952610502053</c:v>
                </c:pt>
                <c:pt idx="121">
                  <c:v>0.20071952610502053</c:v>
                </c:pt>
                <c:pt idx="122">
                  <c:v>0.20071952610502053</c:v>
                </c:pt>
                <c:pt idx="123">
                  <c:v>0.20071952610502053</c:v>
                </c:pt>
                <c:pt idx="124">
                  <c:v>0.20071952610502053</c:v>
                </c:pt>
                <c:pt idx="125">
                  <c:v>0.20071952610502053</c:v>
                </c:pt>
                <c:pt idx="126">
                  <c:v>0.20071952610502053</c:v>
                </c:pt>
                <c:pt idx="127">
                  <c:v>0.20071952610502053</c:v>
                </c:pt>
                <c:pt idx="128">
                  <c:v>0.20071952610502053</c:v>
                </c:pt>
                <c:pt idx="129">
                  <c:v>0.20071952610502053</c:v>
                </c:pt>
                <c:pt idx="130">
                  <c:v>0.20071952610502053</c:v>
                </c:pt>
                <c:pt idx="131">
                  <c:v>0.20071952610502053</c:v>
                </c:pt>
                <c:pt idx="132">
                  <c:v>0.20071952610502053</c:v>
                </c:pt>
                <c:pt idx="133">
                  <c:v>0.20071952610502053</c:v>
                </c:pt>
                <c:pt idx="134">
                  <c:v>0.20071952610502053</c:v>
                </c:pt>
                <c:pt idx="135">
                  <c:v>0.20071952610502053</c:v>
                </c:pt>
                <c:pt idx="136">
                  <c:v>0.20071952610502053</c:v>
                </c:pt>
                <c:pt idx="137">
                  <c:v>0.20071952610502053</c:v>
                </c:pt>
                <c:pt idx="138">
                  <c:v>0.20074265323843615</c:v>
                </c:pt>
                <c:pt idx="139">
                  <c:v>0.20129960791193408</c:v>
                </c:pt>
                <c:pt idx="140">
                  <c:v>0.20414490171209868</c:v>
                </c:pt>
                <c:pt idx="141">
                  <c:v>0.20987136794098757</c:v>
                </c:pt>
                <c:pt idx="142">
                  <c:v>0.21566031437539088</c:v>
                </c:pt>
                <c:pt idx="143">
                  <c:v>0.2192427771287242</c:v>
                </c:pt>
                <c:pt idx="144">
                  <c:v>0.22160845697753079</c:v>
                </c:pt>
                <c:pt idx="145">
                  <c:v>0.2250102063391769</c:v>
                </c:pt>
                <c:pt idx="146">
                  <c:v>0.23047500455102873</c:v>
                </c:pt>
                <c:pt idx="147">
                  <c:v>0.23692712780148142</c:v>
                </c:pt>
                <c:pt idx="148">
                  <c:v>0.24263933170238677</c:v>
                </c:pt>
                <c:pt idx="149">
                  <c:v>0.24647887828724274</c:v>
                </c:pt>
                <c:pt idx="150">
                  <c:v>0.24789388310444441</c:v>
                </c:pt>
                <c:pt idx="151">
                  <c:v>0.24789388310444441</c:v>
                </c:pt>
                <c:pt idx="152">
                  <c:v>0.24789388310444441</c:v>
                </c:pt>
                <c:pt idx="153">
                  <c:v>0.24789388310444441</c:v>
                </c:pt>
                <c:pt idx="154">
                  <c:v>0.24789388310444441</c:v>
                </c:pt>
                <c:pt idx="155">
                  <c:v>0.24789388310444441</c:v>
                </c:pt>
                <c:pt idx="156">
                  <c:v>0.24791139903037032</c:v>
                </c:pt>
                <c:pt idx="157">
                  <c:v>0.24949659154370366</c:v>
                </c:pt>
                <c:pt idx="158">
                  <c:v>0.25283906874962958</c:v>
                </c:pt>
                <c:pt idx="159">
                  <c:v>0.25799844828263369</c:v>
                </c:pt>
                <c:pt idx="160">
                  <c:v>0.26422388499967076</c:v>
                </c:pt>
                <c:pt idx="161">
                  <c:v>0.27066836121967075</c:v>
                </c:pt>
                <c:pt idx="162">
                  <c:v>0.27635499344189296</c:v>
                </c:pt>
                <c:pt idx="163">
                  <c:v>0.28229023315892998</c:v>
                </c:pt>
                <c:pt idx="164">
                  <c:v>0.28800585026798348</c:v>
                </c:pt>
                <c:pt idx="165">
                  <c:v>0.29281432114633738</c:v>
                </c:pt>
                <c:pt idx="166">
                  <c:v>0.29708192412633738</c:v>
                </c:pt>
                <c:pt idx="167">
                  <c:v>0.30298829226345675</c:v>
                </c:pt>
                <c:pt idx="168">
                  <c:v>0.31069545569522627</c:v>
                </c:pt>
                <c:pt idx="169">
                  <c:v>0.31690408274263365</c:v>
                </c:pt>
                <c:pt idx="170">
                  <c:v>0.31888146239283943</c:v>
                </c:pt>
                <c:pt idx="171">
                  <c:v>0.31888146239283943</c:v>
                </c:pt>
                <c:pt idx="172">
                  <c:v>0.31888146239283943</c:v>
                </c:pt>
                <c:pt idx="173">
                  <c:v>0.31888146239283943</c:v>
                </c:pt>
                <c:pt idx="174">
                  <c:v>0.31888146239283943</c:v>
                </c:pt>
                <c:pt idx="175">
                  <c:v>0.31888146239283943</c:v>
                </c:pt>
                <c:pt idx="176">
                  <c:v>0.32046570440205752</c:v>
                </c:pt>
                <c:pt idx="177">
                  <c:v>0.32452223055209867</c:v>
                </c:pt>
                <c:pt idx="178">
                  <c:v>0.32963961440798345</c:v>
                </c:pt>
                <c:pt idx="179">
                  <c:v>0.33309050358543202</c:v>
                </c:pt>
                <c:pt idx="180">
                  <c:v>0.33462445913539085</c:v>
                </c:pt>
                <c:pt idx="181">
                  <c:v>0.33523562022592585</c:v>
                </c:pt>
                <c:pt idx="182">
                  <c:v>0.33523562022592585</c:v>
                </c:pt>
                <c:pt idx="183">
                  <c:v>0.33523562022592585</c:v>
                </c:pt>
                <c:pt idx="184">
                  <c:v>0.33523562022592585</c:v>
                </c:pt>
                <c:pt idx="185">
                  <c:v>0.33523562022592585</c:v>
                </c:pt>
                <c:pt idx="186">
                  <c:v>0.33523562022592585</c:v>
                </c:pt>
                <c:pt idx="187">
                  <c:v>0.33523562022592585</c:v>
                </c:pt>
                <c:pt idx="188">
                  <c:v>0.33523562022592585</c:v>
                </c:pt>
                <c:pt idx="189">
                  <c:v>0.33523562022592585</c:v>
                </c:pt>
                <c:pt idx="190">
                  <c:v>0.33523562022592585</c:v>
                </c:pt>
                <c:pt idx="191">
                  <c:v>0.33523562022592585</c:v>
                </c:pt>
                <c:pt idx="192">
                  <c:v>0.33523562022592585</c:v>
                </c:pt>
                <c:pt idx="193">
                  <c:v>0.3352551199687242</c:v>
                </c:pt>
                <c:pt idx="194">
                  <c:v>0.33538166756139909</c:v>
                </c:pt>
                <c:pt idx="195">
                  <c:v>0.33566538719102873</c:v>
                </c:pt>
                <c:pt idx="196">
                  <c:v>0.33605558830213983</c:v>
                </c:pt>
                <c:pt idx="197">
                  <c:v>0.33644578941325093</c:v>
                </c:pt>
                <c:pt idx="198">
                  <c:v>0.3371021942280657</c:v>
                </c:pt>
                <c:pt idx="199">
                  <c:v>0.3380644987548147</c:v>
                </c:pt>
                <c:pt idx="200">
                  <c:v>0.33935504018485579</c:v>
                </c:pt>
                <c:pt idx="201">
                  <c:v>0.34105852057580233</c:v>
                </c:pt>
                <c:pt idx="202">
                  <c:v>0.34321999511283935</c:v>
                </c:pt>
                <c:pt idx="203">
                  <c:v>0.34670209196469121</c:v>
                </c:pt>
                <c:pt idx="204">
                  <c:v>0.35131567333300395</c:v>
                </c:pt>
                <c:pt idx="205">
                  <c:v>0.35657287185037018</c:v>
                </c:pt>
                <c:pt idx="206">
                  <c:v>0.36344797227744841</c:v>
                </c:pt>
                <c:pt idx="207">
                  <c:v>0.37137254029456779</c:v>
                </c:pt>
                <c:pt idx="208">
                  <c:v>0.37921019954823032</c:v>
                </c:pt>
                <c:pt idx="209">
                  <c:v>0.38843196382806572</c:v>
                </c:pt>
                <c:pt idx="210">
                  <c:v>0.39848171985242786</c:v>
                </c:pt>
                <c:pt idx="211">
                  <c:v>0.40674382633390932</c:v>
                </c:pt>
                <c:pt idx="212">
                  <c:v>0.41368314198460887</c:v>
                </c:pt>
                <c:pt idx="213">
                  <c:v>0.41980882698460892</c:v>
                </c:pt>
                <c:pt idx="214">
                  <c:v>0.42650079076666653</c:v>
                </c:pt>
                <c:pt idx="215">
                  <c:v>0.43500867869193405</c:v>
                </c:pt>
                <c:pt idx="216">
                  <c:v>0.44515122730304518</c:v>
                </c:pt>
                <c:pt idx="217">
                  <c:v>0.45584169619045256</c:v>
                </c:pt>
                <c:pt idx="218">
                  <c:v>0.46594968589209862</c:v>
                </c:pt>
                <c:pt idx="219">
                  <c:v>0.47488227857662541</c:v>
                </c:pt>
                <c:pt idx="220">
                  <c:v>0.48247008009176945</c:v>
                </c:pt>
                <c:pt idx="221">
                  <c:v>0.48835978103999994</c:v>
                </c:pt>
                <c:pt idx="222">
                  <c:v>0.49313463714222217</c:v>
                </c:pt>
                <c:pt idx="223">
                  <c:v>0.49772677881917687</c:v>
                </c:pt>
                <c:pt idx="224">
                  <c:v>0.50235885323390939</c:v>
                </c:pt>
                <c:pt idx="225">
                  <c:v>0.50776595365621391</c:v>
                </c:pt>
                <c:pt idx="226">
                  <c:v>0.51350539379234561</c:v>
                </c:pt>
                <c:pt idx="227">
                  <c:v>0.51907678040337435</c:v>
                </c:pt>
                <c:pt idx="228">
                  <c:v>0.52447635606337439</c:v>
                </c:pt>
                <c:pt idx="229">
                  <c:v>0.52943656878032919</c:v>
                </c:pt>
                <c:pt idx="230">
                  <c:v>0.5334362026177778</c:v>
                </c:pt>
                <c:pt idx="231">
                  <c:v>0.53593178552930032</c:v>
                </c:pt>
                <c:pt idx="232">
                  <c:v>0.53593178552930032</c:v>
                </c:pt>
                <c:pt idx="233">
                  <c:v>0.53593178552930032</c:v>
                </c:pt>
                <c:pt idx="234">
                  <c:v>0.53593178552930032</c:v>
                </c:pt>
                <c:pt idx="235">
                  <c:v>0.53593178552930032</c:v>
                </c:pt>
                <c:pt idx="236">
                  <c:v>0.53593178552930032</c:v>
                </c:pt>
                <c:pt idx="237">
                  <c:v>0.53593178552930032</c:v>
                </c:pt>
                <c:pt idx="238">
                  <c:v>0.53593178552930032</c:v>
                </c:pt>
                <c:pt idx="239">
                  <c:v>0.53593178552930032</c:v>
                </c:pt>
                <c:pt idx="240">
                  <c:v>0.53593178552930032</c:v>
                </c:pt>
                <c:pt idx="241">
                  <c:v>0.53593178552930032</c:v>
                </c:pt>
                <c:pt idx="242">
                  <c:v>0.53593178552930032</c:v>
                </c:pt>
                <c:pt idx="243">
                  <c:v>0.53593178552930032</c:v>
                </c:pt>
                <c:pt idx="244">
                  <c:v>0.53593178552930032</c:v>
                </c:pt>
                <c:pt idx="245">
                  <c:v>0.53593178552930032</c:v>
                </c:pt>
                <c:pt idx="246">
                  <c:v>0.53593178552930032</c:v>
                </c:pt>
                <c:pt idx="247">
                  <c:v>0.53593178552930032</c:v>
                </c:pt>
                <c:pt idx="248">
                  <c:v>0.53593178552930032</c:v>
                </c:pt>
                <c:pt idx="249">
                  <c:v>0.53593178552930032</c:v>
                </c:pt>
                <c:pt idx="250">
                  <c:v>0.53593178552930032</c:v>
                </c:pt>
                <c:pt idx="251">
                  <c:v>0.53593178552930032</c:v>
                </c:pt>
                <c:pt idx="252">
                  <c:v>0.53593178552930032</c:v>
                </c:pt>
                <c:pt idx="253">
                  <c:v>0.53606193606008223</c:v>
                </c:pt>
                <c:pt idx="254">
                  <c:v>0.53635003412172844</c:v>
                </c:pt>
                <c:pt idx="255">
                  <c:v>0.53635003412172844</c:v>
                </c:pt>
                <c:pt idx="256">
                  <c:v>0.53635003412172844</c:v>
                </c:pt>
                <c:pt idx="257">
                  <c:v>0.53663639629251036</c:v>
                </c:pt>
                <c:pt idx="258">
                  <c:v>0.5394719742672428</c:v>
                </c:pt>
                <c:pt idx="259">
                  <c:v>0.54420959072139918</c:v>
                </c:pt>
                <c:pt idx="260">
                  <c:v>0.5497707526404938</c:v>
                </c:pt>
                <c:pt idx="261">
                  <c:v>0.55584958084757197</c:v>
                </c:pt>
                <c:pt idx="262">
                  <c:v>0.56306528022543201</c:v>
                </c:pt>
                <c:pt idx="263">
                  <c:v>0.5728169798786007</c:v>
                </c:pt>
                <c:pt idx="264">
                  <c:v>0.58478690374691344</c:v>
                </c:pt>
                <c:pt idx="265">
                  <c:v>0.59671424352855962</c:v>
                </c:pt>
                <c:pt idx="266">
                  <c:v>0.60655471028781882</c:v>
                </c:pt>
                <c:pt idx="267">
                  <c:v>0.61544919778115215</c:v>
                </c:pt>
                <c:pt idx="268">
                  <c:v>0.62429223452337435</c:v>
                </c:pt>
                <c:pt idx="269">
                  <c:v>0.63231013797670765</c:v>
                </c:pt>
                <c:pt idx="270">
                  <c:v>0.63779878903004095</c:v>
                </c:pt>
                <c:pt idx="271">
                  <c:v>0.63942515925637844</c:v>
                </c:pt>
                <c:pt idx="272">
                  <c:v>0.64021444532156369</c:v>
                </c:pt>
                <c:pt idx="273">
                  <c:v>0.64021444532156369</c:v>
                </c:pt>
                <c:pt idx="274">
                  <c:v>0.64021444532156369</c:v>
                </c:pt>
                <c:pt idx="275">
                  <c:v>0.64021444532156369</c:v>
                </c:pt>
                <c:pt idx="276">
                  <c:v>0.64021444532156369</c:v>
                </c:pt>
                <c:pt idx="277">
                  <c:v>0.64021444532156369</c:v>
                </c:pt>
                <c:pt idx="278">
                  <c:v>0.64021444532156369</c:v>
                </c:pt>
                <c:pt idx="279">
                  <c:v>0.64021444532156369</c:v>
                </c:pt>
                <c:pt idx="280">
                  <c:v>0.64021444532156369</c:v>
                </c:pt>
                <c:pt idx="281">
                  <c:v>0.64225929108049373</c:v>
                </c:pt>
                <c:pt idx="282">
                  <c:v>0.64957773418485587</c:v>
                </c:pt>
                <c:pt idx="283">
                  <c:v>0.65918068249160477</c:v>
                </c:pt>
                <c:pt idx="284">
                  <c:v>0.67040182768674883</c:v>
                </c:pt>
                <c:pt idx="285">
                  <c:v>0.68268821266633728</c:v>
                </c:pt>
                <c:pt idx="286">
                  <c:v>0.69524026751925916</c:v>
                </c:pt>
                <c:pt idx="287">
                  <c:v>0.70898575919958828</c:v>
                </c:pt>
                <c:pt idx="288">
                  <c:v>0.7239464658251028</c:v>
                </c:pt>
                <c:pt idx="289">
                  <c:v>0.73720792976370364</c:v>
                </c:pt>
                <c:pt idx="290">
                  <c:v>0.74518221941851848</c:v>
                </c:pt>
                <c:pt idx="291">
                  <c:v>0.74775425458962963</c:v>
                </c:pt>
                <c:pt idx="292">
                  <c:v>0.74775425458962963</c:v>
                </c:pt>
                <c:pt idx="293">
                  <c:v>0.74775425458962963</c:v>
                </c:pt>
                <c:pt idx="294">
                  <c:v>0.74775425458962963</c:v>
                </c:pt>
                <c:pt idx="295">
                  <c:v>0.74881444601629632</c:v>
                </c:pt>
                <c:pt idx="296">
                  <c:v>0.75111196755588472</c:v>
                </c:pt>
                <c:pt idx="297">
                  <c:v>0.75424854787144024</c:v>
                </c:pt>
                <c:pt idx="298">
                  <c:v>0.75762506999958845</c:v>
                </c:pt>
                <c:pt idx="299">
                  <c:v>0.76039367128386826</c:v>
                </c:pt>
                <c:pt idx="300">
                  <c:v>0.76232284355580249</c:v>
                </c:pt>
                <c:pt idx="301">
                  <c:v>0.76319172679506175</c:v>
                </c:pt>
                <c:pt idx="302">
                  <c:v>0.76319172679506175</c:v>
                </c:pt>
                <c:pt idx="303">
                  <c:v>0.76319172679506175</c:v>
                </c:pt>
                <c:pt idx="304">
                  <c:v>0.76319172679506175</c:v>
                </c:pt>
                <c:pt idx="305">
                  <c:v>0.76319172679506175</c:v>
                </c:pt>
                <c:pt idx="306">
                  <c:v>0.76319172679506175</c:v>
                </c:pt>
                <c:pt idx="307">
                  <c:v>0.76319172679506175</c:v>
                </c:pt>
                <c:pt idx="308">
                  <c:v>0.76373902344930045</c:v>
                </c:pt>
                <c:pt idx="309">
                  <c:v>0.76445623627333337</c:v>
                </c:pt>
                <c:pt idx="310">
                  <c:v>0.76462750282485592</c:v>
                </c:pt>
                <c:pt idx="311">
                  <c:v>0.76462750282485592</c:v>
                </c:pt>
                <c:pt idx="312">
                  <c:v>0.76462750282485592</c:v>
                </c:pt>
                <c:pt idx="313">
                  <c:v>0.76462750282485592</c:v>
                </c:pt>
                <c:pt idx="314">
                  <c:v>0.76462750282485592</c:v>
                </c:pt>
                <c:pt idx="315">
                  <c:v>0.76462750282485592</c:v>
                </c:pt>
                <c:pt idx="316">
                  <c:v>0.76462750282485592</c:v>
                </c:pt>
                <c:pt idx="317">
                  <c:v>0.76462750282485592</c:v>
                </c:pt>
                <c:pt idx="318">
                  <c:v>0.76462750282485592</c:v>
                </c:pt>
                <c:pt idx="319">
                  <c:v>0.76462750282485592</c:v>
                </c:pt>
                <c:pt idx="320">
                  <c:v>0.76462750282485592</c:v>
                </c:pt>
                <c:pt idx="321">
                  <c:v>0.76462750282485592</c:v>
                </c:pt>
                <c:pt idx="322">
                  <c:v>0.76476091327448559</c:v>
                </c:pt>
                <c:pt idx="323">
                  <c:v>0.7650047982611522</c:v>
                </c:pt>
                <c:pt idx="324">
                  <c:v>0.7650047982611522</c:v>
                </c:pt>
                <c:pt idx="325">
                  <c:v>0.76544141294246915</c:v>
                </c:pt>
                <c:pt idx="326">
                  <c:v>0.76598406543242792</c:v>
                </c:pt>
                <c:pt idx="327">
                  <c:v>0.76620303195275719</c:v>
                </c:pt>
                <c:pt idx="328">
                  <c:v>0.76620303195275719</c:v>
                </c:pt>
                <c:pt idx="329">
                  <c:v>0.76620303195275719</c:v>
                </c:pt>
                <c:pt idx="330">
                  <c:v>0.76620303195275719</c:v>
                </c:pt>
                <c:pt idx="331">
                  <c:v>0.76620303195275719</c:v>
                </c:pt>
                <c:pt idx="332">
                  <c:v>0.76620303195275719</c:v>
                </c:pt>
                <c:pt idx="333">
                  <c:v>0.76620303195275719</c:v>
                </c:pt>
                <c:pt idx="334">
                  <c:v>0.76620303195275719</c:v>
                </c:pt>
                <c:pt idx="335">
                  <c:v>0.76620303195275719</c:v>
                </c:pt>
                <c:pt idx="336">
                  <c:v>0.76623206387662546</c:v>
                </c:pt>
                <c:pt idx="337">
                  <c:v>0.76670413733621401</c:v>
                </c:pt>
                <c:pt idx="338">
                  <c:v>0.76789115537119346</c:v>
                </c:pt>
                <c:pt idx="339">
                  <c:v>0.77065840772864203</c:v>
                </c:pt>
                <c:pt idx="340">
                  <c:v>0.77576390548164609</c:v>
                </c:pt>
                <c:pt idx="341">
                  <c:v>0.78239979951020577</c:v>
                </c:pt>
                <c:pt idx="342">
                  <c:v>0.78743974418320983</c:v>
                </c:pt>
                <c:pt idx="343">
                  <c:v>0.78968215802065844</c:v>
                </c:pt>
                <c:pt idx="344">
                  <c:v>0.7911688627119341</c:v>
                </c:pt>
                <c:pt idx="345">
                  <c:v>0.79334826113786006</c:v>
                </c:pt>
                <c:pt idx="346">
                  <c:v>0.79561467809489705</c:v>
                </c:pt>
                <c:pt idx="347">
                  <c:v>0.79742850603127569</c:v>
                </c:pt>
                <c:pt idx="348">
                  <c:v>0.79976332865736621</c:v>
                </c:pt>
                <c:pt idx="349">
                  <c:v>0.80203440601506171</c:v>
                </c:pt>
                <c:pt idx="350">
                  <c:v>0.80372005463786</c:v>
                </c:pt>
                <c:pt idx="351">
                  <c:v>0.80478742348897114</c:v>
                </c:pt>
                <c:pt idx="352">
                  <c:v>0.80560036763646092</c:v>
                </c:pt>
                <c:pt idx="353">
                  <c:v>0.80640913236897127</c:v>
                </c:pt>
                <c:pt idx="354">
                  <c:v>0.80733751616674909</c:v>
                </c:pt>
                <c:pt idx="355">
                  <c:v>0.80863725413119347</c:v>
                </c:pt>
                <c:pt idx="356">
                  <c:v>0.81007355861818942</c:v>
                </c:pt>
                <c:pt idx="357">
                  <c:v>0.81101581172855974</c:v>
                </c:pt>
                <c:pt idx="358">
                  <c:v>0.81101581172855974</c:v>
                </c:pt>
                <c:pt idx="359">
                  <c:v>0.81101581172855974</c:v>
                </c:pt>
                <c:pt idx="360">
                  <c:v>0.81101581172855974</c:v>
                </c:pt>
                <c:pt idx="361">
                  <c:v>0.81101581172855974</c:v>
                </c:pt>
                <c:pt idx="362">
                  <c:v>0.81101581172855974</c:v>
                </c:pt>
                <c:pt idx="363">
                  <c:v>0.81101581172855974</c:v>
                </c:pt>
                <c:pt idx="364">
                  <c:v>0.81136977385744868</c:v>
                </c:pt>
                <c:pt idx="365">
                  <c:v>0.81218293737522651</c:v>
                </c:pt>
                <c:pt idx="366">
                  <c:v>0.81336987192205779</c:v>
                </c:pt>
                <c:pt idx="367">
                  <c:v>0.81533501797028829</c:v>
                </c:pt>
                <c:pt idx="368">
                  <c:v>0.81837115993382736</c:v>
                </c:pt>
                <c:pt idx="369">
                  <c:v>0.82150765948115245</c:v>
                </c:pt>
                <c:pt idx="370">
                  <c:v>0.8234647932411524</c:v>
                </c:pt>
                <c:pt idx="371">
                  <c:v>0.82380949563827177</c:v>
                </c:pt>
                <c:pt idx="372">
                  <c:v>0.82380949563827177</c:v>
                </c:pt>
                <c:pt idx="373">
                  <c:v>0.82380949563827177</c:v>
                </c:pt>
                <c:pt idx="374">
                  <c:v>0.82380949563827177</c:v>
                </c:pt>
                <c:pt idx="375">
                  <c:v>0.82380949563827177</c:v>
                </c:pt>
                <c:pt idx="376">
                  <c:v>0.82380949563827177</c:v>
                </c:pt>
                <c:pt idx="377">
                  <c:v>0.82380949563827177</c:v>
                </c:pt>
                <c:pt idx="378">
                  <c:v>0.82380949563827177</c:v>
                </c:pt>
                <c:pt idx="379">
                  <c:v>0.82380949563827177</c:v>
                </c:pt>
                <c:pt idx="380">
                  <c:v>0.82380949563827177</c:v>
                </c:pt>
                <c:pt idx="381">
                  <c:v>0.82380949563827177</c:v>
                </c:pt>
                <c:pt idx="382">
                  <c:v>0.82380949563827177</c:v>
                </c:pt>
                <c:pt idx="383">
                  <c:v>0.82380949563827177</c:v>
                </c:pt>
                <c:pt idx="384">
                  <c:v>0.82380949563827177</c:v>
                </c:pt>
                <c:pt idx="385">
                  <c:v>0.82380949563827177</c:v>
                </c:pt>
                <c:pt idx="386">
                  <c:v>0.82380949563827177</c:v>
                </c:pt>
                <c:pt idx="387">
                  <c:v>0.82380949563827177</c:v>
                </c:pt>
                <c:pt idx="388">
                  <c:v>0.82380949563827177</c:v>
                </c:pt>
                <c:pt idx="389">
                  <c:v>0.82380949563827177</c:v>
                </c:pt>
                <c:pt idx="390">
                  <c:v>0.82380949563827177</c:v>
                </c:pt>
                <c:pt idx="391">
                  <c:v>0.82380949563827177</c:v>
                </c:pt>
                <c:pt idx="392">
                  <c:v>0.82387175106008248</c:v>
                </c:pt>
                <c:pt idx="393">
                  <c:v>0.82433827222526757</c:v>
                </c:pt>
                <c:pt idx="394">
                  <c:v>0.82580996826674902</c:v>
                </c:pt>
                <c:pt idx="395">
                  <c:v>0.82883661547818943</c:v>
                </c:pt>
                <c:pt idx="396">
                  <c:v>0.83376676194559685</c:v>
                </c:pt>
                <c:pt idx="397">
                  <c:v>0.84065829818650228</c:v>
                </c:pt>
                <c:pt idx="398">
                  <c:v>0.84843531413695494</c:v>
                </c:pt>
                <c:pt idx="399">
                  <c:v>0.85435607927530888</c:v>
                </c:pt>
                <c:pt idx="400">
                  <c:v>0.85688583639399196</c:v>
                </c:pt>
                <c:pt idx="401">
                  <c:v>0.85703040832748989</c:v>
                </c:pt>
                <c:pt idx="402">
                  <c:v>0.85703040832748989</c:v>
                </c:pt>
                <c:pt idx="403">
                  <c:v>0.85703040832748989</c:v>
                </c:pt>
                <c:pt idx="404">
                  <c:v>0.85703040832748989</c:v>
                </c:pt>
                <c:pt idx="405">
                  <c:v>0.85703040832748989</c:v>
                </c:pt>
                <c:pt idx="406">
                  <c:v>0.85703040832748989</c:v>
                </c:pt>
                <c:pt idx="407">
                  <c:v>0.85703040832748989</c:v>
                </c:pt>
                <c:pt idx="408">
                  <c:v>0.85703040832748989</c:v>
                </c:pt>
                <c:pt idx="409">
                  <c:v>0.85703040832748989</c:v>
                </c:pt>
                <c:pt idx="410">
                  <c:v>0.85736465186888899</c:v>
                </c:pt>
                <c:pt idx="411">
                  <c:v>0.8580121909018108</c:v>
                </c:pt>
                <c:pt idx="412">
                  <c:v>0.85879563944345694</c:v>
                </c:pt>
                <c:pt idx="413">
                  <c:v>0.85972532723152273</c:v>
                </c:pt>
                <c:pt idx="414">
                  <c:v>0.86114484731283958</c:v>
                </c:pt>
                <c:pt idx="415">
                  <c:v>0.86343963145876546</c:v>
                </c:pt>
                <c:pt idx="416">
                  <c:v>0.86618961946395068</c:v>
                </c:pt>
                <c:pt idx="417">
                  <c:v>0.86823961816855977</c:v>
                </c:pt>
                <c:pt idx="418">
                  <c:v>0.86897996791975318</c:v>
                </c:pt>
                <c:pt idx="419">
                  <c:v>0.86897996791975318</c:v>
                </c:pt>
                <c:pt idx="420">
                  <c:v>0.86897996791975318</c:v>
                </c:pt>
                <c:pt idx="421">
                  <c:v>0.86897996791975318</c:v>
                </c:pt>
                <c:pt idx="422">
                  <c:v>0.86937870245975313</c:v>
                </c:pt>
                <c:pt idx="423">
                  <c:v>0.87065638346205765</c:v>
                </c:pt>
                <c:pt idx="424">
                  <c:v>0.87329747595802476</c:v>
                </c:pt>
                <c:pt idx="425">
                  <c:v>0.87852912586353915</c:v>
                </c:pt>
                <c:pt idx="426">
                  <c:v>0.887654299022963</c:v>
                </c:pt>
                <c:pt idx="427">
                  <c:v>0.8996223794026339</c:v>
                </c:pt>
                <c:pt idx="428">
                  <c:v>0.90928309068674906</c:v>
                </c:pt>
                <c:pt idx="429">
                  <c:v>0.91345044193555569</c:v>
                </c:pt>
                <c:pt idx="430">
                  <c:v>0.91391634559810708</c:v>
                </c:pt>
                <c:pt idx="431">
                  <c:v>0.91391634559810708</c:v>
                </c:pt>
                <c:pt idx="432">
                  <c:v>0.91391634559810708</c:v>
                </c:pt>
                <c:pt idx="433">
                  <c:v>0.91403737169802479</c:v>
                </c:pt>
                <c:pt idx="434">
                  <c:v>0.91429242822452683</c:v>
                </c:pt>
                <c:pt idx="435">
                  <c:v>0.91429242822452683</c:v>
                </c:pt>
                <c:pt idx="436">
                  <c:v>0.91429242822452683</c:v>
                </c:pt>
                <c:pt idx="437">
                  <c:v>0.91429242822452683</c:v>
                </c:pt>
                <c:pt idx="438">
                  <c:v>0.91429242822452683</c:v>
                </c:pt>
                <c:pt idx="439">
                  <c:v>0.91429242822452683</c:v>
                </c:pt>
                <c:pt idx="440">
                  <c:v>0.91429242822452683</c:v>
                </c:pt>
                <c:pt idx="441">
                  <c:v>0.91429242822452683</c:v>
                </c:pt>
                <c:pt idx="442">
                  <c:v>0.91429242822452683</c:v>
                </c:pt>
                <c:pt idx="443">
                  <c:v>0.91429242822452683</c:v>
                </c:pt>
                <c:pt idx="444">
                  <c:v>0.91429242822452683</c:v>
                </c:pt>
                <c:pt idx="445">
                  <c:v>0.91429242822452683</c:v>
                </c:pt>
                <c:pt idx="446">
                  <c:v>0.91429242822452683</c:v>
                </c:pt>
                <c:pt idx="447">
                  <c:v>0.91429242822452683</c:v>
                </c:pt>
                <c:pt idx="448">
                  <c:v>0.91429242822452683</c:v>
                </c:pt>
                <c:pt idx="449">
                  <c:v>0.91429242822452683</c:v>
                </c:pt>
                <c:pt idx="450">
                  <c:v>0.91429242822452683</c:v>
                </c:pt>
                <c:pt idx="451">
                  <c:v>0.91429242822452683</c:v>
                </c:pt>
                <c:pt idx="452">
                  <c:v>0.91429242822452683</c:v>
                </c:pt>
                <c:pt idx="453">
                  <c:v>0.91429242822452683</c:v>
                </c:pt>
                <c:pt idx="454">
                  <c:v>0.91429242822452683</c:v>
                </c:pt>
                <c:pt idx="455">
                  <c:v>0.91429242822452683</c:v>
                </c:pt>
                <c:pt idx="456">
                  <c:v>0.91429242822452683</c:v>
                </c:pt>
                <c:pt idx="457">
                  <c:v>0.91429242822452683</c:v>
                </c:pt>
                <c:pt idx="458">
                  <c:v>0.91429242822452683</c:v>
                </c:pt>
                <c:pt idx="459">
                  <c:v>0.91429242822452683</c:v>
                </c:pt>
                <c:pt idx="460">
                  <c:v>0.91429242822452683</c:v>
                </c:pt>
                <c:pt idx="461">
                  <c:v>0.91429242822452683</c:v>
                </c:pt>
                <c:pt idx="462">
                  <c:v>0.91429242822452683</c:v>
                </c:pt>
                <c:pt idx="463">
                  <c:v>0.91429242822452683</c:v>
                </c:pt>
                <c:pt idx="464">
                  <c:v>0.91429242822452683</c:v>
                </c:pt>
                <c:pt idx="465">
                  <c:v>0.91429242822452683</c:v>
                </c:pt>
                <c:pt idx="466">
                  <c:v>0.91429242822452683</c:v>
                </c:pt>
                <c:pt idx="467">
                  <c:v>0.91429242822452683</c:v>
                </c:pt>
                <c:pt idx="468">
                  <c:v>0.91429242822452683</c:v>
                </c:pt>
                <c:pt idx="469">
                  <c:v>0.91429242822452683</c:v>
                </c:pt>
                <c:pt idx="470">
                  <c:v>0.91429242822452683</c:v>
                </c:pt>
                <c:pt idx="471">
                  <c:v>0.91429242822452683</c:v>
                </c:pt>
                <c:pt idx="472">
                  <c:v>0.91429242822452683</c:v>
                </c:pt>
                <c:pt idx="473">
                  <c:v>0.91429242822452683</c:v>
                </c:pt>
                <c:pt idx="474">
                  <c:v>0.91429242822452683</c:v>
                </c:pt>
                <c:pt idx="475">
                  <c:v>0.91429242822452683</c:v>
                </c:pt>
                <c:pt idx="476">
                  <c:v>0.91429242822452683</c:v>
                </c:pt>
                <c:pt idx="477">
                  <c:v>0.91429242822452683</c:v>
                </c:pt>
                <c:pt idx="478">
                  <c:v>0.91429242822452683</c:v>
                </c:pt>
                <c:pt idx="479">
                  <c:v>0.91429242822452683</c:v>
                </c:pt>
                <c:pt idx="480">
                  <c:v>0.91429242822452683</c:v>
                </c:pt>
                <c:pt idx="481">
                  <c:v>0.91429242822452683</c:v>
                </c:pt>
                <c:pt idx="482">
                  <c:v>0.91429242822452683</c:v>
                </c:pt>
                <c:pt idx="483">
                  <c:v>0.91429242822452683</c:v>
                </c:pt>
                <c:pt idx="484">
                  <c:v>0.91429242822452683</c:v>
                </c:pt>
                <c:pt idx="485">
                  <c:v>0.91429242822452683</c:v>
                </c:pt>
                <c:pt idx="486">
                  <c:v>0.91429242822452683</c:v>
                </c:pt>
                <c:pt idx="487">
                  <c:v>0.91429242822452683</c:v>
                </c:pt>
                <c:pt idx="488">
                  <c:v>0.91429242822452683</c:v>
                </c:pt>
                <c:pt idx="489">
                  <c:v>0.91429242822452683</c:v>
                </c:pt>
                <c:pt idx="490">
                  <c:v>0.91429242822452683</c:v>
                </c:pt>
                <c:pt idx="491">
                  <c:v>0.91429242822452683</c:v>
                </c:pt>
                <c:pt idx="492">
                  <c:v>0.91429242822452683</c:v>
                </c:pt>
                <c:pt idx="493">
                  <c:v>0.91429242822452683</c:v>
                </c:pt>
                <c:pt idx="494">
                  <c:v>0.91429242822452683</c:v>
                </c:pt>
                <c:pt idx="495">
                  <c:v>0.91429242822452683</c:v>
                </c:pt>
                <c:pt idx="496">
                  <c:v>0.91429242822452683</c:v>
                </c:pt>
                <c:pt idx="497">
                  <c:v>0.91429242822452683</c:v>
                </c:pt>
                <c:pt idx="498">
                  <c:v>0.91429242822452683</c:v>
                </c:pt>
                <c:pt idx="499">
                  <c:v>0.91429242822452683</c:v>
                </c:pt>
                <c:pt idx="500">
                  <c:v>0.91429242822452683</c:v>
                </c:pt>
                <c:pt idx="501">
                  <c:v>0.91429242822452683</c:v>
                </c:pt>
                <c:pt idx="502">
                  <c:v>0.91429242822452683</c:v>
                </c:pt>
                <c:pt idx="503">
                  <c:v>0.91429242822452683</c:v>
                </c:pt>
                <c:pt idx="504">
                  <c:v>0.91429242822452683</c:v>
                </c:pt>
                <c:pt idx="505">
                  <c:v>0.91429242822452683</c:v>
                </c:pt>
                <c:pt idx="506">
                  <c:v>0.91429242822452683</c:v>
                </c:pt>
                <c:pt idx="507">
                  <c:v>0.91429242822452683</c:v>
                </c:pt>
                <c:pt idx="508">
                  <c:v>0.91429242822452683</c:v>
                </c:pt>
                <c:pt idx="509">
                  <c:v>0.91429242822452683</c:v>
                </c:pt>
                <c:pt idx="510">
                  <c:v>0.91429242822452683</c:v>
                </c:pt>
                <c:pt idx="511">
                  <c:v>0.91429242822452683</c:v>
                </c:pt>
                <c:pt idx="512">
                  <c:v>0.91436355710312756</c:v>
                </c:pt>
                <c:pt idx="513">
                  <c:v>0.91511862989119352</c:v>
                </c:pt>
                <c:pt idx="514">
                  <c:v>0.91805107567119337</c:v>
                </c:pt>
                <c:pt idx="515">
                  <c:v>0.92377435975012345</c:v>
                </c:pt>
                <c:pt idx="516">
                  <c:v>0.93082438262123457</c:v>
                </c:pt>
                <c:pt idx="517">
                  <c:v>0.93617595275497933</c:v>
                </c:pt>
                <c:pt idx="518">
                  <c:v>0.93830856091201642</c:v>
                </c:pt>
                <c:pt idx="519">
                  <c:v>0.93849788203201645</c:v>
                </c:pt>
                <c:pt idx="520">
                  <c:v>0.93849788203201645</c:v>
                </c:pt>
                <c:pt idx="521">
                  <c:v>0.93849788203201645</c:v>
                </c:pt>
                <c:pt idx="522">
                  <c:v>0.93849788203201645</c:v>
                </c:pt>
                <c:pt idx="523">
                  <c:v>0.93849788203201645</c:v>
                </c:pt>
                <c:pt idx="524">
                  <c:v>0.93849788203201645</c:v>
                </c:pt>
                <c:pt idx="525">
                  <c:v>0.93849788203201645</c:v>
                </c:pt>
                <c:pt idx="526">
                  <c:v>0.93849788203201645</c:v>
                </c:pt>
                <c:pt idx="527">
                  <c:v>0.93849788203201645</c:v>
                </c:pt>
                <c:pt idx="528">
                  <c:v>0.93849788203201645</c:v>
                </c:pt>
                <c:pt idx="529">
                  <c:v>0.93849788203201645</c:v>
                </c:pt>
                <c:pt idx="530">
                  <c:v>0.93849788203201645</c:v>
                </c:pt>
                <c:pt idx="531">
                  <c:v>0.93849788203201645</c:v>
                </c:pt>
                <c:pt idx="532">
                  <c:v>0.93849788203201645</c:v>
                </c:pt>
                <c:pt idx="533">
                  <c:v>0.93851479774567892</c:v>
                </c:pt>
                <c:pt idx="534">
                  <c:v>0.9387121391190123</c:v>
                </c:pt>
                <c:pt idx="535">
                  <c:v>0.93938058870057606</c:v>
                </c:pt>
                <c:pt idx="536">
                  <c:v>0.9406982445644444</c:v>
                </c:pt>
                <c:pt idx="537">
                  <c:v>0.94379745886411515</c:v>
                </c:pt>
                <c:pt idx="538">
                  <c:v>0.95033664998551437</c:v>
                </c:pt>
                <c:pt idx="539">
                  <c:v>0.95940467007720154</c:v>
                </c:pt>
                <c:pt idx="540">
                  <c:v>0.96607135112386822</c:v>
                </c:pt>
                <c:pt idx="541">
                  <c:v>0.96848135058888885</c:v>
                </c:pt>
                <c:pt idx="542">
                  <c:v>0.96915215252304521</c:v>
                </c:pt>
                <c:pt idx="543">
                  <c:v>0.96915215252304521</c:v>
                </c:pt>
                <c:pt idx="544">
                  <c:v>0.96915215252304521</c:v>
                </c:pt>
                <c:pt idx="545">
                  <c:v>0.96915215252304521</c:v>
                </c:pt>
                <c:pt idx="546">
                  <c:v>0.96915215252304521</c:v>
                </c:pt>
                <c:pt idx="547">
                  <c:v>0.96915215252304521</c:v>
                </c:pt>
                <c:pt idx="548">
                  <c:v>0.96915215252304521</c:v>
                </c:pt>
                <c:pt idx="549">
                  <c:v>0.96915215252304521</c:v>
                </c:pt>
                <c:pt idx="550">
                  <c:v>0.96915215252304521</c:v>
                </c:pt>
                <c:pt idx="551">
                  <c:v>0.96915215252304521</c:v>
                </c:pt>
                <c:pt idx="552">
                  <c:v>0.96915215252304521</c:v>
                </c:pt>
                <c:pt idx="553">
                  <c:v>0.96915215252304521</c:v>
                </c:pt>
                <c:pt idx="554">
                  <c:v>0.96923415679827163</c:v>
                </c:pt>
                <c:pt idx="555">
                  <c:v>0.96954684605687236</c:v>
                </c:pt>
                <c:pt idx="556">
                  <c:v>0.97009201988337446</c:v>
                </c:pt>
                <c:pt idx="557">
                  <c:v>0.97094113449810704</c:v>
                </c:pt>
                <c:pt idx="558">
                  <c:v>0.97212983629144034</c:v>
                </c:pt>
                <c:pt idx="559">
                  <c:v>0.97434617531407408</c:v>
                </c:pt>
                <c:pt idx="560">
                  <c:v>0.97673018188814809</c:v>
                </c:pt>
                <c:pt idx="561">
                  <c:v>0.97768027533465018</c:v>
                </c:pt>
                <c:pt idx="562">
                  <c:v>0.97825324686757198</c:v>
                </c:pt>
                <c:pt idx="563">
                  <c:v>0.97825324686757198</c:v>
                </c:pt>
                <c:pt idx="564">
                  <c:v>0.97825324686757198</c:v>
                </c:pt>
                <c:pt idx="565">
                  <c:v>0.97825324686757198</c:v>
                </c:pt>
                <c:pt idx="566">
                  <c:v>0.97825324686757198</c:v>
                </c:pt>
                <c:pt idx="567">
                  <c:v>0.97825324686757198</c:v>
                </c:pt>
                <c:pt idx="568">
                  <c:v>0.97825324686757198</c:v>
                </c:pt>
                <c:pt idx="569">
                  <c:v>0.97825324686757198</c:v>
                </c:pt>
                <c:pt idx="570">
                  <c:v>0.97825324686757198</c:v>
                </c:pt>
                <c:pt idx="571">
                  <c:v>0.97825324686757198</c:v>
                </c:pt>
                <c:pt idx="572">
                  <c:v>0.97825324686757198</c:v>
                </c:pt>
                <c:pt idx="573">
                  <c:v>0.97825324686757198</c:v>
                </c:pt>
                <c:pt idx="574">
                  <c:v>0.97825324686757198</c:v>
                </c:pt>
                <c:pt idx="575">
                  <c:v>0.97825324686757198</c:v>
                </c:pt>
                <c:pt idx="576">
                  <c:v>0.97825324686757198</c:v>
                </c:pt>
                <c:pt idx="577">
                  <c:v>0.97825324686757198</c:v>
                </c:pt>
                <c:pt idx="578">
                  <c:v>0.97825324686757198</c:v>
                </c:pt>
                <c:pt idx="579">
                  <c:v>0.97825324686757198</c:v>
                </c:pt>
                <c:pt idx="580">
                  <c:v>0.97825324686757198</c:v>
                </c:pt>
                <c:pt idx="581">
                  <c:v>0.97825324686757198</c:v>
                </c:pt>
                <c:pt idx="582">
                  <c:v>0.97825324686757198</c:v>
                </c:pt>
                <c:pt idx="583">
                  <c:v>0.97825324686757198</c:v>
                </c:pt>
                <c:pt idx="584">
                  <c:v>0.97825324686757198</c:v>
                </c:pt>
                <c:pt idx="585">
                  <c:v>0.97825324686757198</c:v>
                </c:pt>
                <c:pt idx="586">
                  <c:v>0.97825324686757198</c:v>
                </c:pt>
                <c:pt idx="587">
                  <c:v>0.97825324686757198</c:v>
                </c:pt>
                <c:pt idx="588">
                  <c:v>0.97825324686757198</c:v>
                </c:pt>
                <c:pt idx="589">
                  <c:v>0.97825324686757198</c:v>
                </c:pt>
                <c:pt idx="590">
                  <c:v>0.97825324686757198</c:v>
                </c:pt>
                <c:pt idx="591">
                  <c:v>0.97825324686757198</c:v>
                </c:pt>
                <c:pt idx="592">
                  <c:v>0.97825324686757198</c:v>
                </c:pt>
                <c:pt idx="593">
                  <c:v>0.97825324686757198</c:v>
                </c:pt>
                <c:pt idx="594">
                  <c:v>0.97825324686757198</c:v>
                </c:pt>
                <c:pt idx="595">
                  <c:v>0.97825324686757198</c:v>
                </c:pt>
                <c:pt idx="596">
                  <c:v>0.97825324686757198</c:v>
                </c:pt>
                <c:pt idx="597">
                  <c:v>0.97825324686757198</c:v>
                </c:pt>
                <c:pt idx="598">
                  <c:v>0.97825324686757198</c:v>
                </c:pt>
                <c:pt idx="599">
                  <c:v>0.97825324686757198</c:v>
                </c:pt>
                <c:pt idx="600">
                  <c:v>0.97825324686757198</c:v>
                </c:pt>
                <c:pt idx="601">
                  <c:v>0.97837776385316866</c:v>
                </c:pt>
                <c:pt idx="602">
                  <c:v>0.97879769937020578</c:v>
                </c:pt>
                <c:pt idx="603">
                  <c:v>0.9804397657820576</c:v>
                </c:pt>
                <c:pt idx="604">
                  <c:v>0.98452628572049383</c:v>
                </c:pt>
                <c:pt idx="605">
                  <c:v>0.99173589166954745</c:v>
                </c:pt>
                <c:pt idx="606">
                  <c:v>1.0023466788406585</c:v>
                </c:pt>
                <c:pt idx="607">
                  <c:v>1.0153871883776955</c:v>
                </c:pt>
                <c:pt idx="608">
                  <c:v>1.0291601141698765</c:v>
                </c:pt>
                <c:pt idx="609">
                  <c:v>1.0434108369150616</c:v>
                </c:pt>
                <c:pt idx="610">
                  <c:v>1.0590488277310286</c:v>
                </c:pt>
                <c:pt idx="611">
                  <c:v>1.0755052903991769</c:v>
                </c:pt>
                <c:pt idx="612">
                  <c:v>1.0888941064261726</c:v>
                </c:pt>
                <c:pt idx="613">
                  <c:v>1.0962592280491354</c:v>
                </c:pt>
                <c:pt idx="614">
                  <c:v>1.0991633765130038</c:v>
                </c:pt>
                <c:pt idx="615">
                  <c:v>1.1009719704533332</c:v>
                </c:pt>
                <c:pt idx="616">
                  <c:v>1.1027729945848559</c:v>
                </c:pt>
                <c:pt idx="617">
                  <c:v>1.1039173994688887</c:v>
                </c:pt>
                <c:pt idx="618">
                  <c:v>1.1039173994688887</c:v>
                </c:pt>
                <c:pt idx="619">
                  <c:v>1.1039173994688887</c:v>
                </c:pt>
                <c:pt idx="620">
                  <c:v>1.1039173994688887</c:v>
                </c:pt>
                <c:pt idx="621">
                  <c:v>1.1039173994688887</c:v>
                </c:pt>
                <c:pt idx="622">
                  <c:v>1.1048436362555554</c:v>
                </c:pt>
                <c:pt idx="623">
                  <c:v>1.1071403984867487</c:v>
                </c:pt>
                <c:pt idx="624">
                  <c:v>1.110836042910617</c:v>
                </c:pt>
                <c:pt idx="625">
                  <c:v>1.1154017576317694</c:v>
                </c:pt>
                <c:pt idx="626">
                  <c:v>1.1194403273018105</c:v>
                </c:pt>
                <c:pt idx="627">
                  <c:v>1.122291234565185</c:v>
                </c:pt>
                <c:pt idx="628">
                  <c:v>1.1245298733100408</c:v>
                </c:pt>
                <c:pt idx="629">
                  <c:v>1.1269726015610697</c:v>
                </c:pt>
                <c:pt idx="630">
                  <c:v>1.1306513161863372</c:v>
                </c:pt>
                <c:pt idx="631">
                  <c:v>1.1362639611827159</c:v>
                </c:pt>
                <c:pt idx="632">
                  <c:v>1.1433034584004937</c:v>
                </c:pt>
                <c:pt idx="633">
                  <c:v>1.1514342949130862</c:v>
                </c:pt>
                <c:pt idx="634">
                  <c:v>1.1600782912504526</c:v>
                </c:pt>
                <c:pt idx="635">
                  <c:v>1.1680859279008231</c:v>
                </c:pt>
                <c:pt idx="636">
                  <c:v>1.1741932889861728</c:v>
                </c:pt>
                <c:pt idx="637">
                  <c:v>1.1780139613832921</c:v>
                </c:pt>
                <c:pt idx="638">
                  <c:v>1.18065890075572</c:v>
                </c:pt>
                <c:pt idx="639">
                  <c:v>1.1828248560761316</c:v>
                </c:pt>
                <c:pt idx="640">
                  <c:v>1.1849735076416461</c:v>
                </c:pt>
                <c:pt idx="641">
                  <c:v>1.1887471495911932</c:v>
                </c:pt>
                <c:pt idx="642">
                  <c:v>1.1956423181934155</c:v>
                </c:pt>
                <c:pt idx="643">
                  <c:v>1.2037142774534153</c:v>
                </c:pt>
                <c:pt idx="644">
                  <c:v>1.2097604088934153</c:v>
                </c:pt>
                <c:pt idx="645">
                  <c:v>1.2146233017637855</c:v>
                </c:pt>
                <c:pt idx="646">
                  <c:v>1.2197896543891353</c:v>
                </c:pt>
                <c:pt idx="647">
                  <c:v>1.2250136678141559</c:v>
                </c:pt>
                <c:pt idx="648">
                  <c:v>1.2297926596541557</c:v>
                </c:pt>
                <c:pt idx="649">
                  <c:v>1.2333368462453491</c:v>
                </c:pt>
                <c:pt idx="650">
                  <c:v>1.2343494535279829</c:v>
                </c:pt>
                <c:pt idx="651">
                  <c:v>1.2343494535279829</c:v>
                </c:pt>
                <c:pt idx="652">
                  <c:v>1.2343494535279829</c:v>
                </c:pt>
                <c:pt idx="653">
                  <c:v>1.2343494535279829</c:v>
                </c:pt>
                <c:pt idx="654">
                  <c:v>1.2343494535279829</c:v>
                </c:pt>
                <c:pt idx="655">
                  <c:v>1.2343494535279829</c:v>
                </c:pt>
                <c:pt idx="656">
                  <c:v>1.2343494535279829</c:v>
                </c:pt>
                <c:pt idx="657">
                  <c:v>1.2343494535279829</c:v>
                </c:pt>
                <c:pt idx="658">
                  <c:v>1.2343494535279829</c:v>
                </c:pt>
                <c:pt idx="659">
                  <c:v>1.2343494535279829</c:v>
                </c:pt>
                <c:pt idx="660">
                  <c:v>1.2343494535279829</c:v>
                </c:pt>
                <c:pt idx="661">
                  <c:v>1.2343494535279829</c:v>
                </c:pt>
                <c:pt idx="662">
                  <c:v>1.2343494535279829</c:v>
                </c:pt>
                <c:pt idx="663">
                  <c:v>1.2343494535279829</c:v>
                </c:pt>
                <c:pt idx="664">
                  <c:v>1.2343494535279829</c:v>
                </c:pt>
                <c:pt idx="665">
                  <c:v>1.2344202101946493</c:v>
                </c:pt>
                <c:pt idx="666">
                  <c:v>1.2359371057707811</c:v>
                </c:pt>
                <c:pt idx="667">
                  <c:v>1.2404357250506166</c:v>
                </c:pt>
                <c:pt idx="668">
                  <c:v>1.2488427091967069</c:v>
                </c:pt>
                <c:pt idx="669">
                  <c:v>1.258935889255637</c:v>
                </c:pt>
                <c:pt idx="670">
                  <c:v>1.2709252095437029</c:v>
                </c:pt>
                <c:pt idx="671">
                  <c:v>1.2807148750581061</c:v>
                </c:pt>
                <c:pt idx="672">
                  <c:v>1.2881361729387646</c:v>
                </c:pt>
                <c:pt idx="673">
                  <c:v>1.2960352918276534</c:v>
                </c:pt>
                <c:pt idx="674">
                  <c:v>1.3044193072803283</c:v>
                </c:pt>
                <c:pt idx="675">
                  <c:v>1.3102787126301227</c:v>
                </c:pt>
                <c:pt idx="676">
                  <c:v>1.3129716111362131</c:v>
                </c:pt>
                <c:pt idx="677">
                  <c:v>1.3129716111362131</c:v>
                </c:pt>
                <c:pt idx="678">
                  <c:v>1.3129716111362131</c:v>
                </c:pt>
                <c:pt idx="679">
                  <c:v>1.3129716111362131</c:v>
                </c:pt>
                <c:pt idx="680">
                  <c:v>1.3129716111362131</c:v>
                </c:pt>
                <c:pt idx="681">
                  <c:v>1.3129716111362131</c:v>
                </c:pt>
                <c:pt idx="682">
                  <c:v>1.3129716111362131</c:v>
                </c:pt>
                <c:pt idx="683">
                  <c:v>1.3129716111362131</c:v>
                </c:pt>
                <c:pt idx="684">
                  <c:v>1.3129716111362131</c:v>
                </c:pt>
                <c:pt idx="685">
                  <c:v>1.3156316780562132</c:v>
                </c:pt>
                <c:pt idx="686">
                  <c:v>1.3211034206458427</c:v>
                </c:pt>
                <c:pt idx="687">
                  <c:v>1.3268419257592585</c:v>
                </c:pt>
                <c:pt idx="688">
                  <c:v>1.3329668546870774</c:v>
                </c:pt>
                <c:pt idx="689">
                  <c:v>1.3395885620943202</c:v>
                </c:pt>
                <c:pt idx="690">
                  <c:v>1.3441267211024683</c:v>
                </c:pt>
                <c:pt idx="691">
                  <c:v>1.346433423192839</c:v>
                </c:pt>
                <c:pt idx="692">
                  <c:v>1.3488961957687238</c:v>
                </c:pt>
                <c:pt idx="693">
                  <c:v>1.3524134825472423</c:v>
                </c:pt>
                <c:pt idx="694">
                  <c:v>1.3557556983576127</c:v>
                </c:pt>
                <c:pt idx="695">
                  <c:v>1.3566538874823864</c:v>
                </c:pt>
                <c:pt idx="696">
                  <c:v>1.3566538874823864</c:v>
                </c:pt>
                <c:pt idx="697">
                  <c:v>1.3566538874823864</c:v>
                </c:pt>
                <c:pt idx="698">
                  <c:v>1.3566538874823864</c:v>
                </c:pt>
                <c:pt idx="699">
                  <c:v>1.3566538874823864</c:v>
                </c:pt>
                <c:pt idx="700">
                  <c:v>1.3566538874823864</c:v>
                </c:pt>
                <c:pt idx="701">
                  <c:v>1.3566538874823864</c:v>
                </c:pt>
                <c:pt idx="702">
                  <c:v>1.3572014735009048</c:v>
                </c:pt>
                <c:pt idx="703">
                  <c:v>1.3578422308157196</c:v>
                </c:pt>
                <c:pt idx="704">
                  <c:v>1.3578422308157196</c:v>
                </c:pt>
                <c:pt idx="705">
                  <c:v>1.3578422308157196</c:v>
                </c:pt>
                <c:pt idx="706">
                  <c:v>1.3578422308157196</c:v>
                </c:pt>
                <c:pt idx="707">
                  <c:v>1.3578422308157196</c:v>
                </c:pt>
                <c:pt idx="708">
                  <c:v>1.3578422308157196</c:v>
                </c:pt>
                <c:pt idx="709">
                  <c:v>1.3584453948897937</c:v>
                </c:pt>
                <c:pt idx="710">
                  <c:v>1.361864690574238</c:v>
                </c:pt>
                <c:pt idx="711">
                  <c:v>1.3684350864431269</c:v>
                </c:pt>
                <c:pt idx="712">
                  <c:v>1.3735731409655136</c:v>
                </c:pt>
                <c:pt idx="713">
                  <c:v>1.3744378621967073</c:v>
                </c:pt>
                <c:pt idx="714">
                  <c:v>1.3744378621967073</c:v>
                </c:pt>
                <c:pt idx="715">
                  <c:v>1.3744378621967073</c:v>
                </c:pt>
                <c:pt idx="716">
                  <c:v>1.3744378621967073</c:v>
                </c:pt>
                <c:pt idx="717">
                  <c:v>1.3744378621967073</c:v>
                </c:pt>
                <c:pt idx="718">
                  <c:v>1.3753604707152256</c:v>
                </c:pt>
                <c:pt idx="719">
                  <c:v>1.378092948873662</c:v>
                </c:pt>
                <c:pt idx="720">
                  <c:v>1.3825322132358018</c:v>
                </c:pt>
                <c:pt idx="721">
                  <c:v>1.3869394644292175</c:v>
                </c:pt>
                <c:pt idx="722">
                  <c:v>1.3913124704841144</c:v>
                </c:pt>
                <c:pt idx="723">
                  <c:v>1.3955049427063366</c:v>
                </c:pt>
                <c:pt idx="724">
                  <c:v>1.4007359923359664</c:v>
                </c:pt>
                <c:pt idx="725">
                  <c:v>1.4086867029883943</c:v>
                </c:pt>
                <c:pt idx="726">
                  <c:v>1.4207205722795877</c:v>
                </c:pt>
                <c:pt idx="727">
                  <c:v>1.4343537024321802</c:v>
                </c:pt>
                <c:pt idx="728">
                  <c:v>1.4450368152921802</c:v>
                </c:pt>
                <c:pt idx="729">
                  <c:v>1.4536061454173654</c:v>
                </c:pt>
                <c:pt idx="730">
                  <c:v>1.4586369980883118</c:v>
                </c:pt>
                <c:pt idx="731">
                  <c:v>1.4612960404387645</c:v>
                </c:pt>
                <c:pt idx="732">
                  <c:v>1.4637779721054311</c:v>
                </c:pt>
                <c:pt idx="733">
                  <c:v>1.4664647721425503</c:v>
                </c:pt>
                <c:pt idx="734">
                  <c:v>1.4693582981827149</c:v>
                </c:pt>
                <c:pt idx="735">
                  <c:v>1.4726601212996697</c:v>
                </c:pt>
                <c:pt idx="736">
                  <c:v>1.4765786573730852</c:v>
                </c:pt>
                <c:pt idx="737">
                  <c:v>1.4803764967978588</c:v>
                </c:pt>
                <c:pt idx="738">
                  <c:v>1.4832338083616448</c:v>
                </c:pt>
                <c:pt idx="739">
                  <c:v>1.4878617330305337</c:v>
                </c:pt>
                <c:pt idx="740">
                  <c:v>1.4946652238164595</c:v>
                </c:pt>
                <c:pt idx="741">
                  <c:v>1.5008487929298753</c:v>
                </c:pt>
                <c:pt idx="742">
                  <c:v>1.5050737832406571</c:v>
                </c:pt>
                <c:pt idx="743">
                  <c:v>1.5078423845249367</c:v>
                </c:pt>
                <c:pt idx="744">
                  <c:v>1.5104102141597515</c:v>
                </c:pt>
                <c:pt idx="745">
                  <c:v>1.5129780437945664</c:v>
                </c:pt>
                <c:pt idx="746">
                  <c:v>1.5163979607184346</c:v>
                </c:pt>
                <c:pt idx="747">
                  <c:v>1.5211367616108626</c:v>
                </c:pt>
                <c:pt idx="748">
                  <c:v>1.5268341991908625</c:v>
                </c:pt>
                <c:pt idx="749">
                  <c:v>1.5319996154363769</c:v>
                </c:pt>
                <c:pt idx="750">
                  <c:v>1.535455446903784</c:v>
                </c:pt>
                <c:pt idx="751">
                  <c:v>1.537806533000821</c:v>
                </c:pt>
                <c:pt idx="752">
                  <c:v>1.539266826704607</c:v>
                </c:pt>
                <c:pt idx="753">
                  <c:v>1.539266826704607</c:v>
                </c:pt>
                <c:pt idx="754">
                  <c:v>1.539266826704607</c:v>
                </c:pt>
                <c:pt idx="755">
                  <c:v>1.539266826704607</c:v>
                </c:pt>
                <c:pt idx="756">
                  <c:v>1.539266826704607</c:v>
                </c:pt>
                <c:pt idx="757">
                  <c:v>1.539266826704607</c:v>
                </c:pt>
                <c:pt idx="758">
                  <c:v>1.539266826704607</c:v>
                </c:pt>
                <c:pt idx="759">
                  <c:v>1.539266826704607</c:v>
                </c:pt>
                <c:pt idx="760">
                  <c:v>1.539266826704607</c:v>
                </c:pt>
                <c:pt idx="761">
                  <c:v>1.539266826704607</c:v>
                </c:pt>
                <c:pt idx="762">
                  <c:v>1.539266826704607</c:v>
                </c:pt>
                <c:pt idx="763">
                  <c:v>1.539266826704607</c:v>
                </c:pt>
                <c:pt idx="764">
                  <c:v>1.539266826704607</c:v>
                </c:pt>
                <c:pt idx="765">
                  <c:v>1.5419567258506155</c:v>
                </c:pt>
                <c:pt idx="766">
                  <c:v>1.5469638914473232</c:v>
                </c:pt>
                <c:pt idx="767">
                  <c:v>1.5530429564762944</c:v>
                </c:pt>
                <c:pt idx="768">
                  <c:v>1.5602968360390927</c:v>
                </c:pt>
                <c:pt idx="769">
                  <c:v>1.5699821487133314</c:v>
                </c:pt>
                <c:pt idx="770">
                  <c:v>1.5841026529591749</c:v>
                </c:pt>
                <c:pt idx="771">
                  <c:v>1.6009175074878992</c:v>
                </c:pt>
                <c:pt idx="772">
                  <c:v>1.6189744105116028</c:v>
                </c:pt>
                <c:pt idx="773">
                  <c:v>1.636095595058928</c:v>
                </c:pt>
                <c:pt idx="774">
                  <c:v>1.6519494433099569</c:v>
                </c:pt>
                <c:pt idx="775">
                  <c:v>1.6695292087295452</c:v>
                </c:pt>
                <c:pt idx="776">
                  <c:v>1.6854827230877345</c:v>
                </c:pt>
                <c:pt idx="777">
                  <c:v>1.6986999463892984</c:v>
                </c:pt>
                <c:pt idx="778">
                  <c:v>1.7111488520120968</c:v>
                </c:pt>
                <c:pt idx="779">
                  <c:v>1.722733584150286</c:v>
                </c:pt>
                <c:pt idx="780">
                  <c:v>1.7327512121212325</c:v>
                </c:pt>
                <c:pt idx="781">
                  <c:v>1.7413423237678991</c:v>
                </c:pt>
                <c:pt idx="782">
                  <c:v>1.7486821071320144</c:v>
                </c:pt>
                <c:pt idx="783">
                  <c:v>1.7549896326623848</c:v>
                </c:pt>
                <c:pt idx="784">
                  <c:v>1.7610647041127552</c:v>
                </c:pt>
                <c:pt idx="785">
                  <c:v>1.768340536869957</c:v>
                </c:pt>
                <c:pt idx="786">
                  <c:v>1.7760307393576935</c:v>
                </c:pt>
                <c:pt idx="787">
                  <c:v>1.7820794029499569</c:v>
                </c:pt>
                <c:pt idx="788">
                  <c:v>1.7866957304478168</c:v>
                </c:pt>
                <c:pt idx="789">
                  <c:v>1.7913120579456772</c:v>
                </c:pt>
                <c:pt idx="790">
                  <c:v>1.7968129410027143</c:v>
                </c:pt>
                <c:pt idx="791">
                  <c:v>1.8029432045760476</c:v>
                </c:pt>
                <c:pt idx="792">
                  <c:v>1.8070730466130847</c:v>
                </c:pt>
                <c:pt idx="793">
                  <c:v>1.8070730466130847</c:v>
                </c:pt>
                <c:pt idx="794">
                  <c:v>1.8070730466130847</c:v>
                </c:pt>
                <c:pt idx="795">
                  <c:v>1.8070730466130847</c:v>
                </c:pt>
                <c:pt idx="796">
                  <c:v>1.8070730466130847</c:v>
                </c:pt>
                <c:pt idx="797">
                  <c:v>1.8070730466130847</c:v>
                </c:pt>
                <c:pt idx="798">
                  <c:v>1.8070730466130847</c:v>
                </c:pt>
                <c:pt idx="799">
                  <c:v>1.8070730466130847</c:v>
                </c:pt>
                <c:pt idx="800">
                  <c:v>1.8071147094775291</c:v>
                </c:pt>
                <c:pt idx="801">
                  <c:v>1.8102685016494633</c:v>
                </c:pt>
                <c:pt idx="802">
                  <c:v>1.818549616417529</c:v>
                </c:pt>
                <c:pt idx="803">
                  <c:v>1.8331760977797513</c:v>
                </c:pt>
                <c:pt idx="804">
                  <c:v>1.850008757713743</c:v>
                </c:pt>
                <c:pt idx="805">
                  <c:v>1.8625376426440312</c:v>
                </c:pt>
                <c:pt idx="806">
                  <c:v>1.869128790351521</c:v>
                </c:pt>
                <c:pt idx="807">
                  <c:v>1.8715385831190108</c:v>
                </c:pt>
                <c:pt idx="808">
                  <c:v>1.8715385831190108</c:v>
                </c:pt>
                <c:pt idx="809">
                  <c:v>1.8715385831190108</c:v>
                </c:pt>
                <c:pt idx="810">
                  <c:v>1.8715385831190108</c:v>
                </c:pt>
                <c:pt idx="811">
                  <c:v>1.8715385831190108</c:v>
                </c:pt>
                <c:pt idx="812">
                  <c:v>1.8715385831190108</c:v>
                </c:pt>
                <c:pt idx="813">
                  <c:v>1.8715385831190108</c:v>
                </c:pt>
                <c:pt idx="814">
                  <c:v>1.8715385831190108</c:v>
                </c:pt>
                <c:pt idx="815">
                  <c:v>1.8715385831190108</c:v>
                </c:pt>
                <c:pt idx="816">
                  <c:v>1.8715385831190108</c:v>
                </c:pt>
                <c:pt idx="817">
                  <c:v>1.8715385831190108</c:v>
                </c:pt>
                <c:pt idx="818">
                  <c:v>1.8715385831190108</c:v>
                </c:pt>
                <c:pt idx="819">
                  <c:v>1.8721115546519325</c:v>
                </c:pt>
                <c:pt idx="820">
                  <c:v>1.8762372785408215</c:v>
                </c:pt>
                <c:pt idx="821">
                  <c:v>1.8834444861624677</c:v>
                </c:pt>
                <c:pt idx="822">
                  <c:v>1.8914985736689698</c:v>
                </c:pt>
                <c:pt idx="823">
                  <c:v>1.8999778255223032</c:v>
                </c:pt>
                <c:pt idx="824">
                  <c:v>1.9081515093818917</c:v>
                </c:pt>
                <c:pt idx="825">
                  <c:v>1.9157756633633731</c:v>
                </c:pt>
                <c:pt idx="826">
                  <c:v>1.9236146398767064</c:v>
                </c:pt>
                <c:pt idx="827">
                  <c:v>1.9314503458958012</c:v>
                </c:pt>
                <c:pt idx="828">
                  <c:v>1.9405727441388465</c:v>
                </c:pt>
                <c:pt idx="829">
                  <c:v>1.9518189208921797</c:v>
                </c:pt>
                <c:pt idx="830">
                  <c:v>1.9634609546781878</c:v>
                </c:pt>
                <c:pt idx="831">
                  <c:v>1.9733252517225499</c:v>
                </c:pt>
                <c:pt idx="832">
                  <c:v>1.9797298531069945</c:v>
                </c:pt>
                <c:pt idx="833">
                  <c:v>1.984295862929299</c:v>
                </c:pt>
                <c:pt idx="834">
                  <c:v>1.9891446294487227</c:v>
                </c:pt>
                <c:pt idx="835">
                  <c:v>1.9940768738362948</c:v>
                </c:pt>
                <c:pt idx="836">
                  <c:v>1.9986374506740725</c:v>
                </c:pt>
                <c:pt idx="837">
                  <c:v>2.0036965502972004</c:v>
                </c:pt>
                <c:pt idx="838">
                  <c:v>2.0099848419513564</c:v>
                </c:pt>
                <c:pt idx="839">
                  <c:v>2.0164235308121796</c:v>
                </c:pt>
                <c:pt idx="840">
                  <c:v>2.0227476905344015</c:v>
                </c:pt>
                <c:pt idx="841">
                  <c:v>2.0303875510112741</c:v>
                </c:pt>
                <c:pt idx="842">
                  <c:v>2.0392243581923442</c:v>
                </c:pt>
                <c:pt idx="843">
                  <c:v>2.0473275546751424</c:v>
                </c:pt>
                <c:pt idx="844">
                  <c:v>2.0533325897471588</c:v>
                </c:pt>
                <c:pt idx="845">
                  <c:v>2.0578732834495459</c:v>
                </c:pt>
                <c:pt idx="846">
                  <c:v>2.062187696134731</c:v>
                </c:pt>
                <c:pt idx="847">
                  <c:v>2.0672892885977765</c:v>
                </c:pt>
                <c:pt idx="848">
                  <c:v>2.0745106156530024</c:v>
                </c:pt>
                <c:pt idx="849">
                  <c:v>2.0842569741703687</c:v>
                </c:pt>
                <c:pt idx="850">
                  <c:v>2.0943176430396693</c:v>
                </c:pt>
                <c:pt idx="851">
                  <c:v>2.1024376822760478</c:v>
                </c:pt>
                <c:pt idx="852">
                  <c:v>2.1095797044823028</c:v>
                </c:pt>
                <c:pt idx="853">
                  <c:v>2.1168291374826325</c:v>
                </c:pt>
                <c:pt idx="854">
                  <c:v>2.1236289428627146</c:v>
                </c:pt>
                <c:pt idx="855">
                  <c:v>2.1290939336708625</c:v>
                </c:pt>
                <c:pt idx="856">
                  <c:v>2.1337302704999161</c:v>
                </c:pt>
                <c:pt idx="857">
                  <c:v>2.1409161095019735</c:v>
                </c:pt>
                <c:pt idx="858">
                  <c:v>2.1517167499649368</c:v>
                </c:pt>
                <c:pt idx="859">
                  <c:v>2.1628263545673234</c:v>
                </c:pt>
                <c:pt idx="860">
                  <c:v>2.1721027221503686</c:v>
                </c:pt>
                <c:pt idx="861">
                  <c:v>2.1827029961020559</c:v>
                </c:pt>
                <c:pt idx="862">
                  <c:v>2.1988200849797517</c:v>
                </c:pt>
                <c:pt idx="863">
                  <c:v>2.2150324226708626</c:v>
                </c:pt>
                <c:pt idx="864">
                  <c:v>2.2258463142123439</c:v>
                </c:pt>
                <c:pt idx="865">
                  <c:v>2.2348402805929202</c:v>
                </c:pt>
                <c:pt idx="866">
                  <c:v>2.2462406921421381</c:v>
                </c:pt>
                <c:pt idx="867">
                  <c:v>2.2605838256612327</c:v>
                </c:pt>
                <c:pt idx="868">
                  <c:v>2.2733042091591749</c:v>
                </c:pt>
                <c:pt idx="869">
                  <c:v>2.2810846514371175</c:v>
                </c:pt>
                <c:pt idx="870">
                  <c:v>2.2857906575482283</c:v>
                </c:pt>
                <c:pt idx="871">
                  <c:v>2.2894353860511911</c:v>
                </c:pt>
                <c:pt idx="872">
                  <c:v>2.2926869365712736</c:v>
                </c:pt>
                <c:pt idx="873">
                  <c:v>2.295214925089216</c:v>
                </c:pt>
                <c:pt idx="874">
                  <c:v>2.2960082566903681</c:v>
                </c:pt>
                <c:pt idx="875">
                  <c:v>2.2960082566903681</c:v>
                </c:pt>
                <c:pt idx="876">
                  <c:v>2.2960082566903681</c:v>
                </c:pt>
                <c:pt idx="877">
                  <c:v>2.2960082566903681</c:v>
                </c:pt>
                <c:pt idx="878">
                  <c:v>2.2970112816753887</c:v>
                </c:pt>
                <c:pt idx="879">
                  <c:v>2.3007715527659234</c:v>
                </c:pt>
                <c:pt idx="880">
                  <c:v>2.3026683979305327</c:v>
                </c:pt>
                <c:pt idx="881">
                  <c:v>2.3026683979305327</c:v>
                </c:pt>
                <c:pt idx="882">
                  <c:v>2.3043573507288868</c:v>
                </c:pt>
                <c:pt idx="883">
                  <c:v>2.3090632788358825</c:v>
                </c:pt>
                <c:pt idx="884">
                  <c:v>2.3140709044737426</c:v>
                </c:pt>
                <c:pt idx="885">
                  <c:v>2.3199999080574463</c:v>
                </c:pt>
                <c:pt idx="886">
                  <c:v>2.326281440888557</c:v>
                </c:pt>
                <c:pt idx="887">
                  <c:v>2.3319880145755532</c:v>
                </c:pt>
                <c:pt idx="888">
                  <c:v>2.3364914184859238</c:v>
                </c:pt>
                <c:pt idx="889">
                  <c:v>2.3394467396381868</c:v>
                </c:pt>
                <c:pt idx="890">
                  <c:v>2.3405414839626313</c:v>
                </c:pt>
                <c:pt idx="891">
                  <c:v>2.3405414839626313</c:v>
                </c:pt>
                <c:pt idx="892">
                  <c:v>2.3405414839626313</c:v>
                </c:pt>
                <c:pt idx="893">
                  <c:v>2.3405414839626313</c:v>
                </c:pt>
                <c:pt idx="894">
                  <c:v>2.3405414839626313</c:v>
                </c:pt>
                <c:pt idx="895">
                  <c:v>2.3405414839626313</c:v>
                </c:pt>
                <c:pt idx="896">
                  <c:v>2.3425200956092982</c:v>
                </c:pt>
                <c:pt idx="897">
                  <c:v>2.3458529307951417</c:v>
                </c:pt>
                <c:pt idx="898">
                  <c:v>2.3494603994686396</c:v>
                </c:pt>
                <c:pt idx="899">
                  <c:v>2.352233210358269</c:v>
                </c:pt>
                <c:pt idx="900">
                  <c:v>2.3536096373027133</c:v>
                </c:pt>
                <c:pt idx="901">
                  <c:v>2.3536096373027133</c:v>
                </c:pt>
                <c:pt idx="902">
                  <c:v>2.3536096373027133</c:v>
                </c:pt>
                <c:pt idx="903">
                  <c:v>2.3536096373027133</c:v>
                </c:pt>
                <c:pt idx="904">
                  <c:v>2.3536096373027133</c:v>
                </c:pt>
                <c:pt idx="905">
                  <c:v>2.3536096373027133</c:v>
                </c:pt>
                <c:pt idx="906">
                  <c:v>2.3536096373027133</c:v>
                </c:pt>
                <c:pt idx="907">
                  <c:v>2.353651300167158</c:v>
                </c:pt>
                <c:pt idx="908">
                  <c:v>2.356805092339092</c:v>
                </c:pt>
                <c:pt idx="909">
                  <c:v>2.3650862071071579</c:v>
                </c:pt>
                <c:pt idx="910">
                  <c:v>2.3797126884693802</c:v>
                </c:pt>
                <c:pt idx="911">
                  <c:v>2.3965453484033721</c:v>
                </c:pt>
                <c:pt idx="912">
                  <c:v>2.4090742333336599</c:v>
                </c:pt>
                <c:pt idx="913">
                  <c:v>2.418003536905347</c:v>
                </c:pt>
                <c:pt idx="914">
                  <c:v>2.4312873652386799</c:v>
                </c:pt>
                <c:pt idx="915">
                  <c:v>2.4449588381090503</c:v>
                </c:pt>
                <c:pt idx="916">
                  <c:v>2.4540566827750587</c:v>
                </c:pt>
                <c:pt idx="917">
                  <c:v>2.4599748242117663</c:v>
                </c:pt>
                <c:pt idx="918">
                  <c:v>2.4632438800656757</c:v>
                </c:pt>
                <c:pt idx="919">
                  <c:v>2.4680974564753053</c:v>
                </c:pt>
                <c:pt idx="920">
                  <c:v>2.4753828666399142</c:v>
                </c:pt>
                <c:pt idx="921">
                  <c:v>2.4866080839444411</c:v>
                </c:pt>
                <c:pt idx="922">
                  <c:v>2.499938496883042</c:v>
                </c:pt>
                <c:pt idx="923">
                  <c:v>2.5120158862474868</c:v>
                </c:pt>
                <c:pt idx="924">
                  <c:v>2.5168930020756348</c:v>
                </c:pt>
                <c:pt idx="925">
                  <c:v>2.5168930020756348</c:v>
                </c:pt>
                <c:pt idx="926">
                  <c:v>2.5168930020756348</c:v>
                </c:pt>
                <c:pt idx="927">
                  <c:v>2.5169365864171986</c:v>
                </c:pt>
                <c:pt idx="928">
                  <c:v>2.5177522650541531</c:v>
                </c:pt>
                <c:pt idx="929">
                  <c:v>2.519348833588968</c:v>
                </c:pt>
                <c:pt idx="930">
                  <c:v>2.5211792785169513</c:v>
                </c:pt>
                <c:pt idx="931">
                  <c:v>2.5229827954775277</c:v>
                </c:pt>
                <c:pt idx="932">
                  <c:v>2.5244855060107789</c:v>
                </c:pt>
                <c:pt idx="933">
                  <c:v>2.5249008046307786</c:v>
                </c:pt>
                <c:pt idx="934">
                  <c:v>2.5249008046307786</c:v>
                </c:pt>
                <c:pt idx="935">
                  <c:v>2.5249008046307786</c:v>
                </c:pt>
                <c:pt idx="936">
                  <c:v>2.5249008046307786</c:v>
                </c:pt>
                <c:pt idx="937">
                  <c:v>2.5253608521204907</c:v>
                </c:pt>
                <c:pt idx="938">
                  <c:v>2.5260376917501204</c:v>
                </c:pt>
                <c:pt idx="939">
                  <c:v>2.5264395284270753</c:v>
                </c:pt>
                <c:pt idx="940">
                  <c:v>2.5272904549956348</c:v>
                </c:pt>
                <c:pt idx="941">
                  <c:v>2.5293224029957995</c:v>
                </c:pt>
                <c:pt idx="942">
                  <c:v>2.5318249813291329</c:v>
                </c:pt>
                <c:pt idx="943">
                  <c:v>2.5345573021771162</c:v>
                </c:pt>
                <c:pt idx="944">
                  <c:v>2.5377679023460877</c:v>
                </c:pt>
                <c:pt idx="945">
                  <c:v>2.5414683973460876</c:v>
                </c:pt>
                <c:pt idx="946">
                  <c:v>2.5468754977683923</c:v>
                </c:pt>
                <c:pt idx="947">
                  <c:v>2.5538658761120137</c:v>
                </c:pt>
                <c:pt idx="948">
                  <c:v>2.5600081601053466</c:v>
                </c:pt>
                <c:pt idx="949">
                  <c:v>2.5639709962790915</c:v>
                </c:pt>
                <c:pt idx="950">
                  <c:v>2.5644370153776102</c:v>
                </c:pt>
                <c:pt idx="951">
                  <c:v>2.5644370153776102</c:v>
                </c:pt>
                <c:pt idx="952">
                  <c:v>2.5644370153776102</c:v>
                </c:pt>
                <c:pt idx="953">
                  <c:v>2.5644370153776102</c:v>
                </c:pt>
                <c:pt idx="954">
                  <c:v>2.5644370153776102</c:v>
                </c:pt>
                <c:pt idx="955">
                  <c:v>2.5644370153776102</c:v>
                </c:pt>
                <c:pt idx="956">
                  <c:v>2.5644370153776102</c:v>
                </c:pt>
                <c:pt idx="957">
                  <c:v>2.5644370153776102</c:v>
                </c:pt>
                <c:pt idx="958">
                  <c:v>2.5644370153776102</c:v>
                </c:pt>
                <c:pt idx="959">
                  <c:v>2.5702406329290506</c:v>
                </c:pt>
                <c:pt idx="960">
                  <c:v>2.5825444815614782</c:v>
                </c:pt>
                <c:pt idx="961">
                  <c:v>2.6010076731752232</c:v>
                </c:pt>
                <c:pt idx="962">
                  <c:v>2.6219927941232068</c:v>
                </c:pt>
                <c:pt idx="963">
                  <c:v>2.6414582640757995</c:v>
                </c:pt>
                <c:pt idx="964">
                  <c:v>2.65656644667868</c:v>
                </c:pt>
                <c:pt idx="965">
                  <c:v>2.6662887359171159</c:v>
                </c:pt>
                <c:pt idx="966">
                  <c:v>2.671622245806581</c:v>
                </c:pt>
                <c:pt idx="967">
                  <c:v>2.674422881946581</c:v>
                </c:pt>
                <c:pt idx="968">
                  <c:v>2.6760579350459226</c:v>
                </c:pt>
                <c:pt idx="969">
                  <c:v>2.6760579350459226</c:v>
                </c:pt>
                <c:pt idx="970">
                  <c:v>2.6760579350459226</c:v>
                </c:pt>
                <c:pt idx="971">
                  <c:v>2.6760579350459226</c:v>
                </c:pt>
                <c:pt idx="972">
                  <c:v>2.6760579350459226</c:v>
                </c:pt>
                <c:pt idx="973">
                  <c:v>2.6760579350459226</c:v>
                </c:pt>
                <c:pt idx="974">
                  <c:v>2.6760579350459226</c:v>
                </c:pt>
                <c:pt idx="975">
                  <c:v>2.6760579350459226</c:v>
                </c:pt>
                <c:pt idx="976">
                  <c:v>2.6760579350459226</c:v>
                </c:pt>
                <c:pt idx="977">
                  <c:v>2.6760579350459226</c:v>
                </c:pt>
                <c:pt idx="978">
                  <c:v>2.6760579350459226</c:v>
                </c:pt>
                <c:pt idx="979">
                  <c:v>2.6760579350459226</c:v>
                </c:pt>
                <c:pt idx="980">
                  <c:v>2.6760579350459226</c:v>
                </c:pt>
                <c:pt idx="981">
                  <c:v>2.6760579350459226</c:v>
                </c:pt>
                <c:pt idx="982">
                  <c:v>2.6760579350459226</c:v>
                </c:pt>
                <c:pt idx="983">
                  <c:v>2.6760579350459226</c:v>
                </c:pt>
                <c:pt idx="984">
                  <c:v>2.6760579350459226</c:v>
                </c:pt>
                <c:pt idx="985">
                  <c:v>2.6760579350459226</c:v>
                </c:pt>
                <c:pt idx="986">
                  <c:v>2.6760579350459226</c:v>
                </c:pt>
                <c:pt idx="987">
                  <c:v>2.6760579350459226</c:v>
                </c:pt>
                <c:pt idx="988">
                  <c:v>2.6760579350459226</c:v>
                </c:pt>
                <c:pt idx="989">
                  <c:v>2.6760579350459226</c:v>
                </c:pt>
                <c:pt idx="990">
                  <c:v>2.6760579350459226</c:v>
                </c:pt>
                <c:pt idx="991">
                  <c:v>2.6760579350459226</c:v>
                </c:pt>
                <c:pt idx="992">
                  <c:v>2.6760579350459226</c:v>
                </c:pt>
                <c:pt idx="993">
                  <c:v>2.6760579350459226</c:v>
                </c:pt>
                <c:pt idx="994">
                  <c:v>2.6760579350459226</c:v>
                </c:pt>
                <c:pt idx="995">
                  <c:v>2.6760579350459226</c:v>
                </c:pt>
                <c:pt idx="996">
                  <c:v>2.6760579350459226</c:v>
                </c:pt>
                <c:pt idx="997">
                  <c:v>2.6760579350459226</c:v>
                </c:pt>
                <c:pt idx="998">
                  <c:v>2.6760579350459226</c:v>
                </c:pt>
                <c:pt idx="999">
                  <c:v>2.6760579350459226</c:v>
                </c:pt>
                <c:pt idx="1000">
                  <c:v>2.6760579350459226</c:v>
                </c:pt>
                <c:pt idx="1001">
                  <c:v>2.6760579350459226</c:v>
                </c:pt>
                <c:pt idx="1002">
                  <c:v>2.6760579350459226</c:v>
                </c:pt>
                <c:pt idx="1003">
                  <c:v>2.6760579350459226</c:v>
                </c:pt>
                <c:pt idx="1004">
                  <c:v>2.6760579350459226</c:v>
                </c:pt>
                <c:pt idx="1005">
                  <c:v>2.6760579350459226</c:v>
                </c:pt>
                <c:pt idx="1006">
                  <c:v>2.6760579350459226</c:v>
                </c:pt>
                <c:pt idx="1007">
                  <c:v>2.6760579350459226</c:v>
                </c:pt>
                <c:pt idx="1008">
                  <c:v>2.6760579350459226</c:v>
                </c:pt>
                <c:pt idx="1009">
                  <c:v>2.6760579350459226</c:v>
                </c:pt>
                <c:pt idx="1010">
                  <c:v>2.6760579350459226</c:v>
                </c:pt>
                <c:pt idx="1011">
                  <c:v>2.6760579350459226</c:v>
                </c:pt>
                <c:pt idx="1012">
                  <c:v>2.6760579350459226</c:v>
                </c:pt>
                <c:pt idx="1013">
                  <c:v>2.6760579350459226</c:v>
                </c:pt>
                <c:pt idx="1014">
                  <c:v>2.6760579350459226</c:v>
                </c:pt>
                <c:pt idx="1015">
                  <c:v>2.6760579350459226</c:v>
                </c:pt>
                <c:pt idx="1016">
                  <c:v>2.6760579350459226</c:v>
                </c:pt>
                <c:pt idx="1017">
                  <c:v>2.6760579350459226</c:v>
                </c:pt>
                <c:pt idx="1018">
                  <c:v>2.6760579350459226</c:v>
                </c:pt>
                <c:pt idx="1019">
                  <c:v>2.6760579350459226</c:v>
                </c:pt>
                <c:pt idx="1020">
                  <c:v>2.6760579350459226</c:v>
                </c:pt>
                <c:pt idx="1021">
                  <c:v>2.6760579350459226</c:v>
                </c:pt>
                <c:pt idx="1022">
                  <c:v>2.6760579350459226</c:v>
                </c:pt>
                <c:pt idx="1023">
                  <c:v>2.6760579350459226</c:v>
                </c:pt>
                <c:pt idx="1024">
                  <c:v>2.6760579350459226</c:v>
                </c:pt>
                <c:pt idx="1025">
                  <c:v>2.6760579350459226</c:v>
                </c:pt>
                <c:pt idx="1026">
                  <c:v>2.6760579350459226</c:v>
                </c:pt>
                <c:pt idx="1027">
                  <c:v>2.6762107870166223</c:v>
                </c:pt>
                <c:pt idx="1028">
                  <c:v>2.6775698174299554</c:v>
                </c:pt>
                <c:pt idx="1029">
                  <c:v>2.6820416738453465</c:v>
                </c:pt>
                <c:pt idx="1030">
                  <c:v>2.6899091783027127</c:v>
                </c:pt>
                <c:pt idx="1031">
                  <c:v>2.6992974303603261</c:v>
                </c:pt>
                <c:pt idx="1032">
                  <c:v>2.7090580357313545</c:v>
                </c:pt>
                <c:pt idx="1033">
                  <c:v>2.7192588536565396</c:v>
                </c:pt>
                <c:pt idx="1034">
                  <c:v>2.730076934406005</c:v>
                </c:pt>
                <c:pt idx="1035">
                  <c:v>2.7406867072969514</c:v>
                </c:pt>
                <c:pt idx="1036">
                  <c:v>2.7501409054378563</c:v>
                </c:pt>
                <c:pt idx="1037">
                  <c:v>2.7587668016190086</c:v>
                </c:pt>
                <c:pt idx="1038">
                  <c:v>2.7678334697157165</c:v>
                </c:pt>
                <c:pt idx="1039">
                  <c:v>2.7785833902442758</c:v>
                </c:pt>
                <c:pt idx="1040">
                  <c:v>2.7906183252854282</c:v>
                </c:pt>
                <c:pt idx="1041">
                  <c:v>2.8027267568243586</c:v>
                </c:pt>
                <c:pt idx="1042">
                  <c:v>2.8132058985630413</c:v>
                </c:pt>
                <c:pt idx="1043">
                  <c:v>2.8208127558497078</c:v>
                </c:pt>
                <c:pt idx="1044">
                  <c:v>2.8257532573671567</c:v>
                </c:pt>
                <c:pt idx="1045">
                  <c:v>2.8293161033938228</c:v>
                </c:pt>
                <c:pt idx="1046">
                  <c:v>2.8328902763068271</c:v>
                </c:pt>
                <c:pt idx="1047">
                  <c:v>2.8367227712979384</c:v>
                </c:pt>
                <c:pt idx="1048">
                  <c:v>2.839633079305675</c:v>
                </c:pt>
                <c:pt idx="1049">
                  <c:v>2.8401673104078968</c:v>
                </c:pt>
                <c:pt idx="1050">
                  <c:v>2.8401673104078968</c:v>
                </c:pt>
                <c:pt idx="1051">
                  <c:v>2.8401673104078968</c:v>
                </c:pt>
                <c:pt idx="1052">
                  <c:v>2.8401673104078968</c:v>
                </c:pt>
                <c:pt idx="1053">
                  <c:v>2.8401673104078968</c:v>
                </c:pt>
                <c:pt idx="1054">
                  <c:v>2.8401673104078968</c:v>
                </c:pt>
                <c:pt idx="1055">
                  <c:v>2.8401673104078968</c:v>
                </c:pt>
                <c:pt idx="1056">
                  <c:v>2.8401673104078968</c:v>
                </c:pt>
                <c:pt idx="1057">
                  <c:v>2.8401673104078968</c:v>
                </c:pt>
                <c:pt idx="1058">
                  <c:v>2.8401673104078968</c:v>
                </c:pt>
                <c:pt idx="1059">
                  <c:v>2.8401673104078968</c:v>
                </c:pt>
                <c:pt idx="1060">
                  <c:v>2.8401673104078968</c:v>
                </c:pt>
                <c:pt idx="1061">
                  <c:v>2.8401673104078968</c:v>
                </c:pt>
                <c:pt idx="1062">
                  <c:v>2.8401673104078968</c:v>
                </c:pt>
                <c:pt idx="1063">
                  <c:v>2.8409904773117653</c:v>
                </c:pt>
                <c:pt idx="1064">
                  <c:v>2.8433964258404893</c:v>
                </c:pt>
                <c:pt idx="1065">
                  <c:v>2.848830501201971</c:v>
                </c:pt>
                <c:pt idx="1066">
                  <c:v>2.8564053438594197</c:v>
                </c:pt>
                <c:pt idx="1067">
                  <c:v>2.8621230839683087</c:v>
                </c:pt>
                <c:pt idx="1068">
                  <c:v>2.864980483392753</c:v>
                </c:pt>
                <c:pt idx="1069">
                  <c:v>2.8679137418327532</c:v>
                </c:pt>
                <c:pt idx="1070">
                  <c:v>2.8731083995305311</c:v>
                </c:pt>
                <c:pt idx="1071">
                  <c:v>2.8811065444905313</c:v>
                </c:pt>
                <c:pt idx="1072">
                  <c:v>2.8915371414542346</c:v>
                </c:pt>
                <c:pt idx="1073">
                  <c:v>2.9050630492236995</c:v>
                </c:pt>
                <c:pt idx="1074">
                  <c:v>2.9229286570220534</c:v>
                </c:pt>
                <c:pt idx="1075">
                  <c:v>2.9443933986681441</c:v>
                </c:pt>
                <c:pt idx="1076">
                  <c:v>2.9661679077162098</c:v>
                </c:pt>
                <c:pt idx="1077">
                  <c:v>2.9858681269893781</c:v>
                </c:pt>
                <c:pt idx="1078">
                  <c:v>3.0031177357612298</c:v>
                </c:pt>
                <c:pt idx="1079">
                  <c:v>3.0191804057594194</c:v>
                </c:pt>
                <c:pt idx="1080">
                  <c:v>3.0330219475771969</c:v>
                </c:pt>
                <c:pt idx="1081">
                  <c:v>3.0419919337530819</c:v>
                </c:pt>
                <c:pt idx="1082">
                  <c:v>3.0457343923641931</c:v>
                </c:pt>
                <c:pt idx="1083">
                  <c:v>3.0457343923641931</c:v>
                </c:pt>
                <c:pt idx="1084">
                  <c:v>3.0457343923641931</c:v>
                </c:pt>
                <c:pt idx="1085">
                  <c:v>3.0457343923641931</c:v>
                </c:pt>
                <c:pt idx="1086">
                  <c:v>3.0473987572569503</c:v>
                </c:pt>
                <c:pt idx="1087">
                  <c:v>3.0511430604213121</c:v>
                </c:pt>
                <c:pt idx="1088">
                  <c:v>3.055159827889296</c:v>
                </c:pt>
                <c:pt idx="1089">
                  <c:v>3.0589282165900364</c:v>
                </c:pt>
                <c:pt idx="1090">
                  <c:v>3.0624357256611479</c:v>
                </c:pt>
                <c:pt idx="1091">
                  <c:v>3.0667258736211482</c:v>
                </c:pt>
                <c:pt idx="1092">
                  <c:v>3.0736771352159629</c:v>
                </c:pt>
                <c:pt idx="1093">
                  <c:v>3.0842710988383497</c:v>
                </c:pt>
                <c:pt idx="1094">
                  <c:v>3.0960668054581855</c:v>
                </c:pt>
                <c:pt idx="1095">
                  <c:v>3.1056790557359628</c:v>
                </c:pt>
                <c:pt idx="1096">
                  <c:v>3.1123355590948929</c:v>
                </c:pt>
                <c:pt idx="1097">
                  <c:v>3.115907740126004</c:v>
                </c:pt>
                <c:pt idx="1098">
                  <c:v>3.115907740126004</c:v>
                </c:pt>
                <c:pt idx="1099">
                  <c:v>3.115907740126004</c:v>
                </c:pt>
                <c:pt idx="1100">
                  <c:v>3.115907740126004</c:v>
                </c:pt>
                <c:pt idx="1101">
                  <c:v>3.115907740126004</c:v>
                </c:pt>
                <c:pt idx="1102">
                  <c:v>3.1191098630517651</c:v>
                </c:pt>
                <c:pt idx="1103">
                  <c:v>3.1273132054562094</c:v>
                </c:pt>
                <c:pt idx="1104">
                  <c:v>3.1403345464908599</c:v>
                </c:pt>
                <c:pt idx="1105">
                  <c:v>3.1544941839664973</c:v>
                </c:pt>
                <c:pt idx="1106">
                  <c:v>3.1648705316642749</c:v>
                </c:pt>
                <c:pt idx="1107">
                  <c:v>3.1705201304605715</c:v>
                </c:pt>
                <c:pt idx="1108">
                  <c:v>3.1718682924900365</c:v>
                </c:pt>
                <c:pt idx="1109">
                  <c:v>3.1718682924900365</c:v>
                </c:pt>
                <c:pt idx="1110">
                  <c:v>3.1718682924900365</c:v>
                </c:pt>
                <c:pt idx="1111">
                  <c:v>3.1737626120855924</c:v>
                </c:pt>
                <c:pt idx="1112">
                  <c:v>3.1813775769879795</c:v>
                </c:pt>
                <c:pt idx="1113">
                  <c:v>3.196457825509543</c:v>
                </c:pt>
                <c:pt idx="1114">
                  <c:v>3.2164292263098724</c:v>
                </c:pt>
                <c:pt idx="1115">
                  <c:v>3.2335047531823005</c:v>
                </c:pt>
                <c:pt idx="1116">
                  <c:v>3.2436513455965388</c:v>
                </c:pt>
                <c:pt idx="1117">
                  <c:v>3.2482992991604069</c:v>
                </c:pt>
                <c:pt idx="1118">
                  <c:v>3.2482992991604069</c:v>
                </c:pt>
                <c:pt idx="1119">
                  <c:v>3.2482992991604069</c:v>
                </c:pt>
                <c:pt idx="1120">
                  <c:v>3.2482992991604069</c:v>
                </c:pt>
                <c:pt idx="1121">
                  <c:v>3.2492251642148102</c:v>
                </c:pt>
                <c:pt idx="1122">
                  <c:v>3.2498170597325879</c:v>
                </c:pt>
                <c:pt idx="1123">
                  <c:v>3.2498170597325879</c:v>
                </c:pt>
                <c:pt idx="1124">
                  <c:v>3.2498170597325879</c:v>
                </c:pt>
                <c:pt idx="1125">
                  <c:v>3.2498170597325879</c:v>
                </c:pt>
                <c:pt idx="1126">
                  <c:v>3.2498170597325879</c:v>
                </c:pt>
                <c:pt idx="1127">
                  <c:v>3.2498170597325879</c:v>
                </c:pt>
                <c:pt idx="1128">
                  <c:v>3.2498170597325879</c:v>
                </c:pt>
                <c:pt idx="1129">
                  <c:v>3.2498170597325879</c:v>
                </c:pt>
                <c:pt idx="1130">
                  <c:v>3.2498170597325879</c:v>
                </c:pt>
                <c:pt idx="1131">
                  <c:v>3.2498170597325879</c:v>
                </c:pt>
                <c:pt idx="1132">
                  <c:v>3.2498170597325879</c:v>
                </c:pt>
                <c:pt idx="1133">
                  <c:v>3.2498170597325879</c:v>
                </c:pt>
                <c:pt idx="1134">
                  <c:v>3.2498170597325879</c:v>
                </c:pt>
                <c:pt idx="1135">
                  <c:v>3.2498170597325879</c:v>
                </c:pt>
                <c:pt idx="1136">
                  <c:v>3.2498170597325879</c:v>
                </c:pt>
                <c:pt idx="1137">
                  <c:v>3.2498170597325879</c:v>
                </c:pt>
                <c:pt idx="1138">
                  <c:v>3.2500964959285552</c:v>
                </c:pt>
                <c:pt idx="1139">
                  <c:v>3.2508223502523417</c:v>
                </c:pt>
                <c:pt idx="1140">
                  <c:v>3.2518235738455106</c:v>
                </c:pt>
                <c:pt idx="1141">
                  <c:v>3.2535308682333293</c:v>
                </c:pt>
                <c:pt idx="1142">
                  <c:v>3.2569914196060039</c:v>
                </c:pt>
                <c:pt idx="1143">
                  <c:v>3.2628162600979382</c:v>
                </c:pt>
                <c:pt idx="1144">
                  <c:v>3.2689054337090493</c:v>
                </c:pt>
                <c:pt idx="1145">
                  <c:v>3.272278924882547</c:v>
                </c:pt>
                <c:pt idx="1146">
                  <c:v>3.272278924882547</c:v>
                </c:pt>
                <c:pt idx="1147">
                  <c:v>3.272278924882547</c:v>
                </c:pt>
                <c:pt idx="1148">
                  <c:v>3.272278924882547</c:v>
                </c:pt>
                <c:pt idx="1149">
                  <c:v>3.272278924882547</c:v>
                </c:pt>
                <c:pt idx="1150">
                  <c:v>3.272278924882547</c:v>
                </c:pt>
                <c:pt idx="1151">
                  <c:v>3.2726691259936582</c:v>
                </c:pt>
                <c:pt idx="1152">
                  <c:v>3.2740709011788431</c:v>
                </c:pt>
                <c:pt idx="1153">
                  <c:v>3.2787220814486373</c:v>
                </c:pt>
                <c:pt idx="1154">
                  <c:v>3.2887076169724234</c:v>
                </c:pt>
                <c:pt idx="1155">
                  <c:v>3.3018734947841106</c:v>
                </c:pt>
                <c:pt idx="1156">
                  <c:v>3.3145267326260037</c:v>
                </c:pt>
                <c:pt idx="1157">
                  <c:v>3.328498924896703</c:v>
                </c:pt>
                <c:pt idx="1158">
                  <c:v>3.3464228836778558</c:v>
                </c:pt>
                <c:pt idx="1159">
                  <c:v>3.3690556571776908</c:v>
                </c:pt>
                <c:pt idx="1160">
                  <c:v>3.3941090631347279</c:v>
                </c:pt>
                <c:pt idx="1161">
                  <c:v>3.4183142085371148</c:v>
                </c:pt>
                <c:pt idx="1162">
                  <c:v>3.4414529778621357</c:v>
                </c:pt>
                <c:pt idx="1163">
                  <c:v>3.46493096730658</c:v>
                </c:pt>
                <c:pt idx="1164">
                  <c:v>3.4891156182839462</c:v>
                </c:pt>
                <c:pt idx="1165">
                  <c:v>3.5139089566706128</c:v>
                </c:pt>
                <c:pt idx="1166">
                  <c:v>3.5337715088106947</c:v>
                </c:pt>
                <c:pt idx="1167">
                  <c:v>3.5479897150555511</c:v>
                </c:pt>
                <c:pt idx="1168">
                  <c:v>3.5642258817990902</c:v>
                </c:pt>
                <c:pt idx="1169">
                  <c:v>3.5824079945613123</c:v>
                </c:pt>
                <c:pt idx="1170">
                  <c:v>3.6001260044290491</c:v>
                </c:pt>
                <c:pt idx="1171">
                  <c:v>3.6176664476697895</c:v>
                </c:pt>
                <c:pt idx="1172">
                  <c:v>3.6346194151697895</c:v>
                </c:pt>
                <c:pt idx="1173">
                  <c:v>3.650892118184522</c:v>
                </c:pt>
                <c:pt idx="1174">
                  <c:v>3.6667972067750565</c:v>
                </c:pt>
                <c:pt idx="1175">
                  <c:v>3.681913890199501</c:v>
                </c:pt>
                <c:pt idx="1176">
                  <c:v>3.6961605599217235</c:v>
                </c:pt>
                <c:pt idx="1177">
                  <c:v>3.7102547760381017</c:v>
                </c:pt>
                <c:pt idx="1178">
                  <c:v>3.7253514707814763</c:v>
                </c:pt>
                <c:pt idx="1179">
                  <c:v>3.7415296459042748</c:v>
                </c:pt>
                <c:pt idx="1180">
                  <c:v>3.7580207521842746</c:v>
                </c:pt>
                <c:pt idx="1181">
                  <c:v>3.7744294183930811</c:v>
                </c:pt>
                <c:pt idx="1182">
                  <c:v>3.7899122267367025</c:v>
                </c:pt>
                <c:pt idx="1183">
                  <c:v>3.8043896297515993</c:v>
                </c:pt>
                <c:pt idx="1184">
                  <c:v>3.8182261877581016</c:v>
                </c:pt>
                <c:pt idx="1185">
                  <c:v>3.8309728498012294</c:v>
                </c:pt>
                <c:pt idx="1186">
                  <c:v>3.8417379420371964</c:v>
                </c:pt>
                <c:pt idx="1187">
                  <c:v>3.8512638560324226</c:v>
                </c:pt>
                <c:pt idx="1188">
                  <c:v>3.8607897700276492</c:v>
                </c:pt>
                <c:pt idx="1189">
                  <c:v>3.8703156840228754</c:v>
                </c:pt>
                <c:pt idx="1190">
                  <c:v>3.879841598018102</c:v>
                </c:pt>
                <c:pt idx="1191">
                  <c:v>3.8893675120133282</c:v>
                </c:pt>
                <c:pt idx="1192">
                  <c:v>3.8988934260085548</c:v>
                </c:pt>
                <c:pt idx="1193">
                  <c:v>3.908419340003781</c:v>
                </c:pt>
                <c:pt idx="1194">
                  <c:v>3.9179452539990076</c:v>
                </c:pt>
                <c:pt idx="1195">
                  <c:v>3.9278842274078141</c:v>
                </c:pt>
                <c:pt idx="1196">
                  <c:v>3.9378480956190076</c:v>
                </c:pt>
                <c:pt idx="1197">
                  <c:v>3.9478119638302012</c:v>
                </c:pt>
                <c:pt idx="1198">
                  <c:v>3.9594565596753863</c:v>
                </c:pt>
                <c:pt idx="1199">
                  <c:v>3.9728713614046867</c:v>
                </c:pt>
                <c:pt idx="1200">
                  <c:v>3.9881019822261683</c:v>
                </c:pt>
                <c:pt idx="1201">
                  <c:v>4.0048441733269913</c:v>
                </c:pt>
                <c:pt idx="1202">
                  <c:v>4.0209970255590077</c:v>
                </c:pt>
                <c:pt idx="1203">
                  <c:v>4.0356312806189258</c:v>
                </c:pt>
                <c:pt idx="1204">
                  <c:v>4.0486696192266622</c:v>
                </c:pt>
                <c:pt idx="1205">
                  <c:v>4.0604745980641113</c:v>
                </c:pt>
                <c:pt idx="1206">
                  <c:v>4.0718763751202429</c:v>
                </c:pt>
                <c:pt idx="1207">
                  <c:v>4.0833053607602423</c:v>
                </c:pt>
                <c:pt idx="1208">
                  <c:v>4.0947616027441107</c:v>
                </c:pt>
                <c:pt idx="1209">
                  <c:v>4.1058130115353038</c:v>
                </c:pt>
                <c:pt idx="1210">
                  <c:v>4.1164322829808189</c:v>
                </c:pt>
                <c:pt idx="1211">
                  <c:v>4.1270515544263331</c:v>
                </c:pt>
                <c:pt idx="1212">
                  <c:v>4.1372386885261685</c:v>
                </c:pt>
                <c:pt idx="1213">
                  <c:v>4.1473998494915181</c:v>
                </c:pt>
                <c:pt idx="1214">
                  <c:v>4.1579927041297076</c:v>
                </c:pt>
                <c:pt idx="1215">
                  <c:v>4.168585558767897</c:v>
                </c:pt>
                <c:pt idx="1216">
                  <c:v>4.1787467197332466</c:v>
                </c:pt>
                <c:pt idx="1217">
                  <c:v>4.1884507053732465</c:v>
                </c:pt>
                <c:pt idx="1218">
                  <c:v>4.198129257120736</c:v>
                </c:pt>
                <c:pt idx="1219">
                  <c:v>4.2077824226865799</c:v>
                </c:pt>
                <c:pt idx="1220">
                  <c:v>4.2169803307510243</c:v>
                </c:pt>
                <c:pt idx="1221">
                  <c:v>4.2252705286383492</c:v>
                </c:pt>
                <c:pt idx="1222">
                  <c:v>4.2330615738217237</c:v>
                </c:pt>
                <c:pt idx="1223">
                  <c:v>4.2403565546404067</c:v>
                </c:pt>
                <c:pt idx="1224">
                  <c:v>4.247985639547073</c:v>
                </c:pt>
                <c:pt idx="1225">
                  <c:v>4.2564162891561264</c:v>
                </c:pt>
                <c:pt idx="1226">
                  <c:v>4.2652223215675669</c:v>
                </c:pt>
                <c:pt idx="1227">
                  <c:v>4.2740042618635341</c:v>
                </c:pt>
                <c:pt idx="1228">
                  <c:v>4.2827381582112709</c:v>
                </c:pt>
                <c:pt idx="1229">
                  <c:v>4.2914481026279789</c:v>
                </c:pt>
                <c:pt idx="1230">
                  <c:v>4.2996901248441102</c:v>
                </c:pt>
                <c:pt idx="1231">
                  <c:v>4.3083047273441109</c:v>
                </c:pt>
                <c:pt idx="1232">
                  <c:v>4.3177332648920936</c:v>
                </c:pt>
                <c:pt idx="1233">
                  <c:v>4.3271618024400773</c:v>
                </c:pt>
                <c:pt idx="1234">
                  <c:v>4.3365657797535748</c:v>
                </c:pt>
                <c:pt idx="1235">
                  <c:v>4.3455513735794185</c:v>
                </c:pt>
                <c:pt idx="1236">
                  <c:v>4.3536538809540684</c:v>
                </c:pt>
                <c:pt idx="1237">
                  <c:v>4.3604604274111054</c:v>
                </c:pt>
                <c:pt idx="1238">
                  <c:v>4.365501537474727</c:v>
                </c:pt>
                <c:pt idx="1239">
                  <c:v>4.369190174826497</c:v>
                </c:pt>
                <c:pt idx="1240">
                  <c:v>4.3723274496001601</c:v>
                </c:pt>
                <c:pt idx="1241">
                  <c:v>4.3757499918852627</c:v>
                </c:pt>
                <c:pt idx="1242">
                  <c:v>4.3794537884504479</c:v>
                </c:pt>
                <c:pt idx="1243">
                  <c:v>4.3830531912282256</c:v>
                </c:pt>
                <c:pt idx="1244">
                  <c:v>4.3865328126199135</c:v>
                </c:pt>
                <c:pt idx="1245">
                  <c:v>4.3903050139520943</c:v>
                </c:pt>
                <c:pt idx="1246">
                  <c:v>4.3935842886119296</c:v>
                </c:pt>
                <c:pt idx="1247">
                  <c:v>4.3963618084237002</c:v>
                </c:pt>
                <c:pt idx="1248">
                  <c:v>4.3990305534488847</c:v>
                </c:pt>
                <c:pt idx="1249">
                  <c:v>4.4015926111237818</c:v>
                </c:pt>
                <c:pt idx="1250">
                  <c:v>4.4044285049632048</c:v>
                </c:pt>
                <c:pt idx="1251">
                  <c:v>4.4075494913850983</c:v>
                </c:pt>
                <c:pt idx="1252">
                  <c:v>4.4105786157062514</c:v>
                </c:pt>
                <c:pt idx="1253">
                  <c:v>4.4135173655622184</c:v>
                </c:pt>
                <c:pt idx="1254">
                  <c:v>4.4163672179752229</c:v>
                </c:pt>
                <c:pt idx="1255">
                  <c:v>4.4191296393541526</c:v>
                </c:pt>
                <c:pt idx="1256">
                  <c:v>4.4218060854945636</c:v>
                </c:pt>
                <c:pt idx="1257">
                  <c:v>4.4243980015786795</c:v>
                </c:pt>
                <c:pt idx="1258">
                  <c:v>4.4269068221753871</c:v>
                </c:pt>
                <c:pt idx="1259">
                  <c:v>4.4296884658390088</c:v>
                </c:pt>
                <c:pt idx="1260">
                  <c:v>4.4331054640845231</c:v>
                </c:pt>
                <c:pt idx="1261">
                  <c:v>4.4371652602676503</c:v>
                </c:pt>
                <c:pt idx="1262">
                  <c:v>4.4425758304043592</c:v>
                </c:pt>
                <c:pt idx="1263">
                  <c:v>4.449383082639832</c:v>
                </c:pt>
                <c:pt idx="1264">
                  <c:v>4.4572579908302847</c:v>
                </c:pt>
                <c:pt idx="1265">
                  <c:v>4.4658954551061694</c:v>
                </c:pt>
                <c:pt idx="1266">
                  <c:v>4.4742443206356333</c:v>
                </c:pt>
                <c:pt idx="1267">
                  <c:v>4.482281781885181</c:v>
                </c:pt>
                <c:pt idx="1268">
                  <c:v>4.4896521696859217</c:v>
                </c:pt>
                <c:pt idx="1269">
                  <c:v>4.495606353782958</c:v>
                </c:pt>
                <c:pt idx="1270">
                  <c:v>4.5004653428102834</c:v>
                </c:pt>
                <c:pt idx="1271">
                  <c:v>4.5045713964941516</c:v>
                </c:pt>
                <c:pt idx="1272">
                  <c:v>4.5082657933400778</c:v>
                </c:pt>
                <c:pt idx="1273">
                  <c:v>4.512249269379172</c:v>
                </c:pt>
                <c:pt idx="1274">
                  <c:v>4.5165343687446873</c:v>
                </c:pt>
                <c:pt idx="1275">
                  <c:v>4.5211187752173618</c:v>
                </c:pt>
                <c:pt idx="1276">
                  <c:v>4.52670581117588</c:v>
                </c:pt>
                <c:pt idx="1277">
                  <c:v>4.5333270485232875</c:v>
                </c:pt>
                <c:pt idx="1278">
                  <c:v>4.5403118922145627</c:v>
                </c:pt>
                <c:pt idx="1279">
                  <c:v>4.5476612678230408</c:v>
                </c:pt>
                <c:pt idx="1280">
                  <c:v>4.5553959756948101</c:v>
                </c:pt>
                <c:pt idx="1281">
                  <c:v>4.5624757565214766</c:v>
                </c:pt>
                <c:pt idx="1282">
                  <c:v>4.5692081415148094</c:v>
                </c:pt>
                <c:pt idx="1283">
                  <c:v>4.5759591854858392</c:v>
                </c:pt>
                <c:pt idx="1284">
                  <c:v>4.5823623899506947</c:v>
                </c:pt>
                <c:pt idx="1285">
                  <c:v>4.5880699154032047</c:v>
                </c:pt>
                <c:pt idx="1286">
                  <c:v>4.593048919089707</c:v>
                </c:pt>
                <c:pt idx="1287">
                  <c:v>4.5976491689045211</c:v>
                </c:pt>
                <c:pt idx="1288">
                  <c:v>4.6015125358815583</c:v>
                </c:pt>
                <c:pt idx="1289">
                  <c:v>4.6049738070794186</c:v>
                </c:pt>
                <c:pt idx="1290">
                  <c:v>4.6087195084195836</c:v>
                </c:pt>
                <c:pt idx="1291">
                  <c:v>4.6124217099567844</c:v>
                </c:pt>
                <c:pt idx="1292">
                  <c:v>4.6153902810523411</c:v>
                </c:pt>
                <c:pt idx="1293">
                  <c:v>4.6179564293088022</c:v>
                </c:pt>
                <c:pt idx="1294">
                  <c:v>4.6204591633249334</c:v>
                </c:pt>
                <c:pt idx="1295">
                  <c:v>4.6235622540760453</c:v>
                </c:pt>
                <c:pt idx="1296">
                  <c:v>4.627945999714564</c:v>
                </c:pt>
                <c:pt idx="1297">
                  <c:v>4.6336334010260041</c:v>
                </c:pt>
                <c:pt idx="1298">
                  <c:v>4.6403277948126709</c:v>
                </c:pt>
                <c:pt idx="1299">
                  <c:v>4.6477203496280621</c:v>
                </c:pt>
                <c:pt idx="1300">
                  <c:v>4.6551701432464156</c:v>
                </c:pt>
                <c:pt idx="1301">
                  <c:v>4.6623250816959638</c:v>
                </c:pt>
                <c:pt idx="1302">
                  <c:v>4.6695176235374456</c:v>
                </c:pt>
                <c:pt idx="1303">
                  <c:v>4.6770828897617251</c:v>
                </c:pt>
                <c:pt idx="1304">
                  <c:v>4.6843700884299562</c:v>
                </c:pt>
                <c:pt idx="1305">
                  <c:v>4.6910028346314379</c:v>
                </c:pt>
                <c:pt idx="1306">
                  <c:v>4.6973165823269101</c:v>
                </c:pt>
                <c:pt idx="1307">
                  <c:v>4.7032931386643595</c:v>
                </c:pt>
                <c:pt idx="1308">
                  <c:v>4.7089325036437826</c:v>
                </c:pt>
                <c:pt idx="1309">
                  <c:v>4.7145550067897082</c:v>
                </c:pt>
                <c:pt idx="1310">
                  <c:v>4.7201775099356338</c:v>
                </c:pt>
                <c:pt idx="1311">
                  <c:v>4.7254468845297906</c:v>
                </c:pt>
                <c:pt idx="1312">
                  <c:v>4.730364055162795</c:v>
                </c:pt>
                <c:pt idx="1313">
                  <c:v>4.7345795914488038</c:v>
                </c:pt>
                <c:pt idx="1314">
                  <c:v>4.7387505353414783</c:v>
                </c:pt>
                <c:pt idx="1315">
                  <c:v>4.7428919358044404</c:v>
                </c:pt>
                <c:pt idx="1316">
                  <c:v>4.7456636029444406</c:v>
                </c:pt>
                <c:pt idx="1317">
                  <c:v>4.7480300685948107</c:v>
                </c:pt>
                <c:pt idx="1318">
                  <c:v>4.7510020516060045</c:v>
                </c:pt>
                <c:pt idx="1319">
                  <c:v>4.7558738813874033</c:v>
                </c:pt>
                <c:pt idx="1320">
                  <c:v>4.7637115720355512</c:v>
                </c:pt>
                <c:pt idx="1321">
                  <c:v>4.7739454987227932</c:v>
                </c:pt>
                <c:pt idx="1322">
                  <c:v>4.7867122676497891</c:v>
                </c:pt>
                <c:pt idx="1323">
                  <c:v>4.8021599477009831</c:v>
                </c:pt>
                <c:pt idx="1324">
                  <c:v>4.8191231989372794</c:v>
                </c:pt>
                <c:pt idx="1325">
                  <c:v>4.8348096278883901</c:v>
                </c:pt>
                <c:pt idx="1326">
                  <c:v>4.8472666070714352</c:v>
                </c:pt>
                <c:pt idx="1327">
                  <c:v>4.8566280621861679</c:v>
                </c:pt>
                <c:pt idx="1328">
                  <c:v>4.8642372796861677</c:v>
                </c:pt>
                <c:pt idx="1329">
                  <c:v>4.8711277471861685</c:v>
                </c:pt>
                <c:pt idx="1330">
                  <c:v>4.8780182146861684</c:v>
                </c:pt>
                <c:pt idx="1331">
                  <c:v>4.8849086821861682</c:v>
                </c:pt>
                <c:pt idx="1332">
                  <c:v>4.8914397746861686</c:v>
                </c:pt>
                <c:pt idx="1333">
                  <c:v>4.8968752840193384</c:v>
                </c:pt>
                <c:pt idx="1334">
                  <c:v>4.9015434565433713</c:v>
                </c:pt>
                <c:pt idx="1335">
                  <c:v>4.9061625113437</c:v>
                </c:pt>
                <c:pt idx="1336">
                  <c:v>4.9114426800679798</c:v>
                </c:pt>
                <c:pt idx="1337">
                  <c:v>4.9174147751204904</c:v>
                </c:pt>
                <c:pt idx="1338">
                  <c:v>4.923723010143453</c:v>
                </c:pt>
                <c:pt idx="1339">
                  <c:v>4.9303852960923429</c:v>
                </c:pt>
                <c:pt idx="1340">
                  <c:v>4.9374016329671573</c:v>
                </c:pt>
                <c:pt idx="1341">
                  <c:v>4.9447917064147298</c:v>
                </c:pt>
                <c:pt idx="1342">
                  <c:v>4.9532663195834532</c:v>
                </c:pt>
                <c:pt idx="1343">
                  <c:v>4.9628956889182687</c:v>
                </c:pt>
                <c:pt idx="1344">
                  <c:v>4.9726156316873213</c:v>
                </c:pt>
                <c:pt idx="1345">
                  <c:v>4.9820665207725892</c:v>
                </c:pt>
                <c:pt idx="1346">
                  <c:v>4.9905001240030424</c:v>
                </c:pt>
                <c:pt idx="1347">
                  <c:v>4.9978688632089678</c:v>
                </c:pt>
                <c:pt idx="1348">
                  <c:v>5.0041514913037828</c:v>
                </c:pt>
                <c:pt idx="1349">
                  <c:v>5.0078689415056763</c:v>
                </c:pt>
                <c:pt idx="1350">
                  <c:v>5.0082570379678977</c:v>
                </c:pt>
                <c:pt idx="1351">
                  <c:v>5.0082570379678977</c:v>
                </c:pt>
                <c:pt idx="1352">
                  <c:v>5.0082570379678977</c:v>
                </c:pt>
                <c:pt idx="1353">
                  <c:v>5.0082570379678977</c:v>
                </c:pt>
                <c:pt idx="1354">
                  <c:v>5.0082570379678977</c:v>
                </c:pt>
                <c:pt idx="1355">
                  <c:v>5.0082570379678977</c:v>
                </c:pt>
                <c:pt idx="1356">
                  <c:v>5.0082570379678977</c:v>
                </c:pt>
                <c:pt idx="1357">
                  <c:v>5.0082570379678977</c:v>
                </c:pt>
                <c:pt idx="1358">
                  <c:v>5.0082570379678977</c:v>
                </c:pt>
                <c:pt idx="1359">
                  <c:v>5.0082570379678977</c:v>
                </c:pt>
                <c:pt idx="1360">
                  <c:v>5.0082570379678977</c:v>
                </c:pt>
                <c:pt idx="1361">
                  <c:v>5.0082570379678977</c:v>
                </c:pt>
                <c:pt idx="1362">
                  <c:v>5.0082570379678977</c:v>
                </c:pt>
                <c:pt idx="1363">
                  <c:v>5.0124129120813965</c:v>
                </c:pt>
                <c:pt idx="1364">
                  <c:v>5.0214697680252645</c:v>
                </c:pt>
                <c:pt idx="1365">
                  <c:v>5.031371514100079</c:v>
                </c:pt>
                <c:pt idx="1366">
                  <c:v>5.0378418474981865</c:v>
                </c:pt>
                <c:pt idx="1367">
                  <c:v>5.0398780247344828</c:v>
                </c:pt>
                <c:pt idx="1368">
                  <c:v>5.0398780247344828</c:v>
                </c:pt>
                <c:pt idx="1369">
                  <c:v>5.0398780247344828</c:v>
                </c:pt>
                <c:pt idx="1370">
                  <c:v>5.0398780247344828</c:v>
                </c:pt>
                <c:pt idx="1371">
                  <c:v>5.041732033257035</c:v>
                </c:pt>
                <c:pt idx="1372">
                  <c:v>5.045124699186994</c:v>
                </c:pt>
                <c:pt idx="1373">
                  <c:v>5.0472351506107795</c:v>
                </c:pt>
                <c:pt idx="1374">
                  <c:v>5.0472351506107795</c:v>
                </c:pt>
                <c:pt idx="1375">
                  <c:v>5.0472351506107795</c:v>
                </c:pt>
                <c:pt idx="1376">
                  <c:v>5.0472351506107795</c:v>
                </c:pt>
                <c:pt idx="1377">
                  <c:v>5.0472351506107795</c:v>
                </c:pt>
                <c:pt idx="1378">
                  <c:v>5.0472351506107795</c:v>
                </c:pt>
                <c:pt idx="1379">
                  <c:v>5.0472351506107795</c:v>
                </c:pt>
                <c:pt idx="1380">
                  <c:v>5.0472351506107795</c:v>
                </c:pt>
                <c:pt idx="1381">
                  <c:v>5.0472351506107795</c:v>
                </c:pt>
                <c:pt idx="1382">
                  <c:v>5.0478939192263352</c:v>
                </c:pt>
                <c:pt idx="1383">
                  <c:v>5.0562978835995036</c:v>
                </c:pt>
                <c:pt idx="1384">
                  <c:v>5.0668165258376101</c:v>
                </c:pt>
                <c:pt idx="1385">
                  <c:v>5.0743036319974459</c:v>
                </c:pt>
                <c:pt idx="1386">
                  <c:v>5.0791150810761287</c:v>
                </c:pt>
                <c:pt idx="1387">
                  <c:v>5.0852328594639467</c:v>
                </c:pt>
                <c:pt idx="1388">
                  <c:v>5.0955339868534946</c:v>
                </c:pt>
                <c:pt idx="1389">
                  <c:v>5.110882315299996</c:v>
                </c:pt>
                <c:pt idx="1390">
                  <c:v>5.1290486052074034</c:v>
                </c:pt>
                <c:pt idx="1391">
                  <c:v>5.145689340633</c:v>
                </c:pt>
                <c:pt idx="1392">
                  <c:v>5.1581540385115181</c:v>
                </c:pt>
                <c:pt idx="1393">
                  <c:v>5.1662259977715186</c:v>
                </c:pt>
                <c:pt idx="1394">
                  <c:v>5.1707629614248516</c:v>
                </c:pt>
                <c:pt idx="1395">
                  <c:v>5.1733513139670739</c:v>
                </c:pt>
                <c:pt idx="1396">
                  <c:v>5.1744642837469925</c:v>
                </c:pt>
                <c:pt idx="1397">
                  <c:v>5.1744642837469925</c:v>
                </c:pt>
                <c:pt idx="1398">
                  <c:v>5.1744642837469925</c:v>
                </c:pt>
                <c:pt idx="1399">
                  <c:v>5.1744642837469925</c:v>
                </c:pt>
                <c:pt idx="1400">
                  <c:v>5.1744642837469925</c:v>
                </c:pt>
                <c:pt idx="1401">
                  <c:v>5.1744642837469925</c:v>
                </c:pt>
                <c:pt idx="1402">
                  <c:v>5.1744642837469925</c:v>
                </c:pt>
                <c:pt idx="1403">
                  <c:v>5.1744642837469925</c:v>
                </c:pt>
                <c:pt idx="1404">
                  <c:v>5.1744642837469925</c:v>
                </c:pt>
                <c:pt idx="1405">
                  <c:v>5.1744642837469925</c:v>
                </c:pt>
                <c:pt idx="1406">
                  <c:v>5.1744642837469925</c:v>
                </c:pt>
                <c:pt idx="1407">
                  <c:v>5.1744642837469925</c:v>
                </c:pt>
                <c:pt idx="1408">
                  <c:v>5.1751086241406545</c:v>
                </c:pt>
                <c:pt idx="1409">
                  <c:v>5.1768574969228771</c:v>
                </c:pt>
                <c:pt idx="1410">
                  <c:v>5.1780116000607368</c:v>
                </c:pt>
                <c:pt idx="1411">
                  <c:v>5.1785524427860867</c:v>
                </c:pt>
                <c:pt idx="1412">
                  <c:v>5.1787230293010662</c:v>
                </c:pt>
                <c:pt idx="1413">
                  <c:v>5.179360235085511</c:v>
                </c:pt>
                <c:pt idx="1414">
                  <c:v>5.1821412793681443</c:v>
                </c:pt>
                <c:pt idx="1415">
                  <c:v>5.1885886250711071</c:v>
                </c:pt>
                <c:pt idx="1416">
                  <c:v>5.1989163860729182</c:v>
                </c:pt>
                <c:pt idx="1417">
                  <c:v>5.2116231273366216</c:v>
                </c:pt>
                <c:pt idx="1418">
                  <c:v>5.223682783538103</c:v>
                </c:pt>
                <c:pt idx="1419">
                  <c:v>5.2315130345770333</c:v>
                </c:pt>
                <c:pt idx="1420">
                  <c:v>5.2334136285281438</c:v>
                </c:pt>
                <c:pt idx="1421">
                  <c:v>5.2334136285281438</c:v>
                </c:pt>
                <c:pt idx="1422">
                  <c:v>5.2334136285281438</c:v>
                </c:pt>
                <c:pt idx="1423">
                  <c:v>5.2334136285281438</c:v>
                </c:pt>
                <c:pt idx="1424">
                  <c:v>5.2337537141009012</c:v>
                </c:pt>
                <c:pt idx="1425">
                  <c:v>5.2382474226899545</c:v>
                </c:pt>
                <c:pt idx="1426">
                  <c:v>5.2476682945573616</c:v>
                </c:pt>
                <c:pt idx="1427">
                  <c:v>5.2590496238063329</c:v>
                </c:pt>
                <c:pt idx="1428">
                  <c:v>5.266521291255633</c:v>
                </c:pt>
                <c:pt idx="1429">
                  <c:v>5.2686703527268266</c:v>
                </c:pt>
                <c:pt idx="1430">
                  <c:v>5.2686703527268266</c:v>
                </c:pt>
                <c:pt idx="1431">
                  <c:v>5.2686703527268266</c:v>
                </c:pt>
                <c:pt idx="1432">
                  <c:v>5.2686703527268266</c:v>
                </c:pt>
                <c:pt idx="1433">
                  <c:v>5.2686703527268266</c:v>
                </c:pt>
                <c:pt idx="1434">
                  <c:v>5.2686703527268266</c:v>
                </c:pt>
                <c:pt idx="1435">
                  <c:v>5.2686703527268266</c:v>
                </c:pt>
                <c:pt idx="1436">
                  <c:v>5.2686703527268266</c:v>
                </c:pt>
                <c:pt idx="1437">
                  <c:v>5.2710983827207363</c:v>
                </c:pt>
                <c:pt idx="1438">
                  <c:v>5.2739896779838631</c:v>
                </c:pt>
                <c:pt idx="1439">
                  <c:v>5.2757423829015586</c:v>
                </c:pt>
                <c:pt idx="1440">
                  <c:v>5.275935025636703</c:v>
                </c:pt>
                <c:pt idx="1441">
                  <c:v>5.275935025636703</c:v>
                </c:pt>
                <c:pt idx="1442">
                  <c:v>5.275935025636703</c:v>
                </c:pt>
                <c:pt idx="1443">
                  <c:v>5.275935025636703</c:v>
                </c:pt>
                <c:pt idx="1444">
                  <c:v>5.276546860636703</c:v>
                </c:pt>
                <c:pt idx="1445">
                  <c:v>5.2775764855559615</c:v>
                </c:pt>
                <c:pt idx="1446">
                  <c:v>5.2778797629839449</c:v>
                </c:pt>
                <c:pt idx="1447">
                  <c:v>5.2778797629839449</c:v>
                </c:pt>
                <c:pt idx="1448">
                  <c:v>5.2778797629839449</c:v>
                </c:pt>
                <c:pt idx="1449">
                  <c:v>5.2778797629839449</c:v>
                </c:pt>
                <c:pt idx="1450">
                  <c:v>5.2778797629839449</c:v>
                </c:pt>
                <c:pt idx="1451">
                  <c:v>5.2778797629839449</c:v>
                </c:pt>
                <c:pt idx="1452">
                  <c:v>5.2778797629839449</c:v>
                </c:pt>
                <c:pt idx="1453">
                  <c:v>5.2778797629839449</c:v>
                </c:pt>
                <c:pt idx="1454">
                  <c:v>5.2778797629839449</c:v>
                </c:pt>
                <c:pt idx="1455">
                  <c:v>5.2778797629839449</c:v>
                </c:pt>
                <c:pt idx="1456">
                  <c:v>5.2778797629839449</c:v>
                </c:pt>
                <c:pt idx="1457">
                  <c:v>5.2778797629839449</c:v>
                </c:pt>
                <c:pt idx="1458">
                  <c:v>5.2778797629839449</c:v>
                </c:pt>
                <c:pt idx="1459">
                  <c:v>5.2778797629839449</c:v>
                </c:pt>
                <c:pt idx="1460">
                  <c:v>5.2778797629839449</c:v>
                </c:pt>
                <c:pt idx="1461">
                  <c:v>5.2778797629839449</c:v>
                </c:pt>
                <c:pt idx="1462">
                  <c:v>5.2778797629839449</c:v>
                </c:pt>
                <c:pt idx="1463">
                  <c:v>5.2778797629839449</c:v>
                </c:pt>
                <c:pt idx="1464">
                  <c:v>5.2778797629839449</c:v>
                </c:pt>
                <c:pt idx="1465">
                  <c:v>5.2778797629839449</c:v>
                </c:pt>
                <c:pt idx="1466">
                  <c:v>5.2778797629839449</c:v>
                </c:pt>
                <c:pt idx="1467">
                  <c:v>5.2778797629839449</c:v>
                </c:pt>
                <c:pt idx="1468">
                  <c:v>5.2778797629839449</c:v>
                </c:pt>
                <c:pt idx="1469">
                  <c:v>5.2778797629839449</c:v>
                </c:pt>
                <c:pt idx="1470">
                  <c:v>5.2778797629839449</c:v>
                </c:pt>
                <c:pt idx="1471">
                  <c:v>5.2778797629839449</c:v>
                </c:pt>
                <c:pt idx="1472">
                  <c:v>5.2778797629839449</c:v>
                </c:pt>
                <c:pt idx="1473">
                  <c:v>5.2778797629839449</c:v>
                </c:pt>
                <c:pt idx="1474">
                  <c:v>5.2778797629839449</c:v>
                </c:pt>
                <c:pt idx="1475">
                  <c:v>5.2778797629839449</c:v>
                </c:pt>
                <c:pt idx="1476">
                  <c:v>5.2778797629839449</c:v>
                </c:pt>
                <c:pt idx="1477">
                  <c:v>5.2778797629839449</c:v>
                </c:pt>
                <c:pt idx="1478">
                  <c:v>5.2778797629839449</c:v>
                </c:pt>
                <c:pt idx="1479">
                  <c:v>5.2783782679922577</c:v>
                </c:pt>
                <c:pt idx="1480">
                  <c:v>5.2793172363920942</c:v>
                </c:pt>
                <c:pt idx="1481">
                  <c:v>5.2804950089632046</c:v>
                </c:pt>
                <c:pt idx="1482">
                  <c:v>5.2817630673329985</c:v>
                </c:pt>
                <c:pt idx="1483">
                  <c:v>5.2830781967738218</c:v>
                </c:pt>
                <c:pt idx="1484">
                  <c:v>5.2844745840551388</c:v>
                </c:pt>
                <c:pt idx="1485">
                  <c:v>5.2861229796209823</c:v>
                </c:pt>
                <c:pt idx="1486">
                  <c:v>5.2883762947335748</c:v>
                </c:pt>
                <c:pt idx="1487">
                  <c:v>5.2915369856883894</c:v>
                </c:pt>
                <c:pt idx="1488">
                  <c:v>5.2959566007398289</c:v>
                </c:pt>
                <c:pt idx="1489">
                  <c:v>5.3019993323553845</c:v>
                </c:pt>
                <c:pt idx="1490">
                  <c:v>5.3098958745131624</c:v>
                </c:pt>
                <c:pt idx="1491">
                  <c:v>5.3196545502050139</c:v>
                </c:pt>
                <c:pt idx="1492">
                  <c:v>5.3308563918922562</c:v>
                </c:pt>
                <c:pt idx="1493">
                  <c:v>5.3428401919953012</c:v>
                </c:pt>
                <c:pt idx="1494">
                  <c:v>5.3552617313471531</c:v>
                </c:pt>
                <c:pt idx="1495">
                  <c:v>5.3675296978300331</c:v>
                </c:pt>
                <c:pt idx="1496">
                  <c:v>5.3793490687163708</c:v>
                </c:pt>
                <c:pt idx="1497">
                  <c:v>5.3904841854543131</c:v>
                </c:pt>
                <c:pt idx="1498">
                  <c:v>5.4004865298943132</c:v>
                </c:pt>
                <c:pt idx="1499">
                  <c:v>5.4091371963497856</c:v>
                </c:pt>
                <c:pt idx="1500">
                  <c:v>5.4162555163292092</c:v>
                </c:pt>
                <c:pt idx="1501">
                  <c:v>5.422610398955876</c:v>
                </c:pt>
                <c:pt idx="1502">
                  <c:v>5.4286373694934893</c:v>
                </c:pt>
                <c:pt idx="1503">
                  <c:v>5.4345270704417192</c:v>
                </c:pt>
                <c:pt idx="1504">
                  <c:v>5.4405274816246827</c:v>
                </c:pt>
                <c:pt idx="1505">
                  <c:v>5.4461446432913494</c:v>
                </c:pt>
                <c:pt idx="1506">
                  <c:v>5.4515962267069868</c:v>
                </c:pt>
                <c:pt idx="1507">
                  <c:v>5.4573665047419668</c:v>
                </c:pt>
                <c:pt idx="1508">
                  <c:v>5.4637233108359586</c:v>
                </c:pt>
                <c:pt idx="1509">
                  <c:v>5.4709456267301153</c:v>
                </c:pt>
                <c:pt idx="1510">
                  <c:v>5.4798539321561233</c:v>
                </c:pt>
                <c:pt idx="1511">
                  <c:v>5.4911131454894564</c:v>
                </c:pt>
                <c:pt idx="1512">
                  <c:v>5.5049357596722546</c:v>
                </c:pt>
                <c:pt idx="1513">
                  <c:v>5.5213066625799909</c:v>
                </c:pt>
                <c:pt idx="1514">
                  <c:v>5.5393308928455047</c:v>
                </c:pt>
                <c:pt idx="1515">
                  <c:v>5.557304424043612</c:v>
                </c:pt>
                <c:pt idx="1516">
                  <c:v>5.5732394771387561</c:v>
                </c:pt>
                <c:pt idx="1517">
                  <c:v>5.5868183526524184</c:v>
                </c:pt>
                <c:pt idx="1518">
                  <c:v>5.5984954560152174</c:v>
                </c:pt>
                <c:pt idx="1519">
                  <c:v>5.6087586061445176</c:v>
                </c:pt>
                <c:pt idx="1520">
                  <c:v>5.617879426644353</c:v>
                </c:pt>
                <c:pt idx="1521">
                  <c:v>5.6257758149932418</c:v>
                </c:pt>
                <c:pt idx="1522">
                  <c:v>5.6320874195325015</c:v>
                </c:pt>
                <c:pt idx="1523">
                  <c:v>5.6360833060962872</c:v>
                </c:pt>
                <c:pt idx="1524">
                  <c:v>5.6367565758470697</c:v>
                </c:pt>
                <c:pt idx="1525">
                  <c:v>5.6367565758470697</c:v>
                </c:pt>
                <c:pt idx="1526">
                  <c:v>5.6367565758470697</c:v>
                </c:pt>
                <c:pt idx="1527">
                  <c:v>5.6367565758470697</c:v>
                </c:pt>
                <c:pt idx="1528">
                  <c:v>5.6367565758470697</c:v>
                </c:pt>
                <c:pt idx="1529">
                  <c:v>5.6367565758470697</c:v>
                </c:pt>
                <c:pt idx="1530">
                  <c:v>5.6367565758470697</c:v>
                </c:pt>
                <c:pt idx="1531">
                  <c:v>5.6367565758470697</c:v>
                </c:pt>
                <c:pt idx="1532">
                  <c:v>5.6380259107088797</c:v>
                </c:pt>
                <c:pt idx="1533">
                  <c:v>5.6422074570051768</c:v>
                </c:pt>
                <c:pt idx="1534">
                  <c:v>5.6496564425786744</c:v>
                </c:pt>
                <c:pt idx="1535">
                  <c:v>5.6611038113032013</c:v>
                </c:pt>
                <c:pt idx="1536">
                  <c:v>5.6769284671316793</c:v>
                </c:pt>
                <c:pt idx="1537">
                  <c:v>5.6964306179458353</c:v>
                </c:pt>
                <c:pt idx="1538">
                  <c:v>5.719403122999168</c:v>
                </c:pt>
                <c:pt idx="1539">
                  <c:v>5.7453014004478922</c:v>
                </c:pt>
                <c:pt idx="1540">
                  <c:v>5.773686784344024</c:v>
                </c:pt>
                <c:pt idx="1541">
                  <c:v>5.8040909147348057</c:v>
                </c:pt>
                <c:pt idx="1542">
                  <c:v>5.8347267669042715</c:v>
                </c:pt>
                <c:pt idx="1543">
                  <c:v>5.8634928268168638</c:v>
                </c:pt>
                <c:pt idx="1544">
                  <c:v>5.8875977000236945</c:v>
                </c:pt>
                <c:pt idx="1545">
                  <c:v>5.9064265299516787</c:v>
                </c:pt>
                <c:pt idx="1546">
                  <c:v>5.921605793840568</c:v>
                </c:pt>
                <c:pt idx="1547">
                  <c:v>5.9345548450353824</c:v>
                </c:pt>
                <c:pt idx="1548">
                  <c:v>5.9472114573913499</c:v>
                </c:pt>
                <c:pt idx="1549">
                  <c:v>5.9604119477617203</c:v>
                </c:pt>
                <c:pt idx="1550">
                  <c:v>5.9745700558687158</c:v>
                </c:pt>
                <c:pt idx="1551">
                  <c:v>5.9897566084198273</c:v>
                </c:pt>
                <c:pt idx="1552">
                  <c:v>6.0055718697180165</c:v>
                </c:pt>
                <c:pt idx="1553">
                  <c:v>6.0216383701691276</c:v>
                </c:pt>
                <c:pt idx="1554">
                  <c:v>6.03792713403028</c:v>
                </c:pt>
                <c:pt idx="1555">
                  <c:v>6.055321901807317</c:v>
                </c:pt>
                <c:pt idx="1556">
                  <c:v>6.0743029339576866</c:v>
                </c:pt>
                <c:pt idx="1557">
                  <c:v>6.0949715155478925</c:v>
                </c:pt>
                <c:pt idx="1558">
                  <c:v>6.1178402054452583</c:v>
                </c:pt>
                <c:pt idx="1559">
                  <c:v>6.1430833295290439</c:v>
                </c:pt>
                <c:pt idx="1560">
                  <c:v>6.1694517871216368</c:v>
                </c:pt>
                <c:pt idx="1561">
                  <c:v>6.1965129610329122</c:v>
                </c:pt>
                <c:pt idx="1562">
                  <c:v>6.2242798828638586</c:v>
                </c:pt>
                <c:pt idx="1563">
                  <c:v>6.2532396280683029</c:v>
                </c:pt>
                <c:pt idx="1564">
                  <c:v>6.2834669422246812</c:v>
                </c:pt>
                <c:pt idx="1565">
                  <c:v>6.3145033900083023</c:v>
                </c:pt>
                <c:pt idx="1566">
                  <c:v>6.346861089998673</c:v>
                </c:pt>
                <c:pt idx="1567">
                  <c:v>6.3796129437794136</c:v>
                </c:pt>
                <c:pt idx="1568">
                  <c:v>6.4116369857422946</c:v>
                </c:pt>
                <c:pt idx="1569">
                  <c:v>6.4433742350743106</c:v>
                </c:pt>
                <c:pt idx="1570">
                  <c:v>6.4747615179254216</c:v>
                </c:pt>
                <c:pt idx="1571">
                  <c:v>6.5057360334912646</c:v>
                </c:pt>
                <c:pt idx="1572">
                  <c:v>6.5362354743958742</c:v>
                </c:pt>
                <c:pt idx="1573">
                  <c:v>6.5651173696188367</c:v>
                </c:pt>
                <c:pt idx="1574">
                  <c:v>6.5916655544860792</c:v>
                </c:pt>
                <c:pt idx="1575">
                  <c:v>6.6163060412528285</c:v>
                </c:pt>
                <c:pt idx="1576">
                  <c:v>6.6383845555920873</c:v>
                </c:pt>
                <c:pt idx="1577">
                  <c:v>6.6577618681917583</c:v>
                </c:pt>
                <c:pt idx="1578">
                  <c:v>6.6749049658643509</c:v>
                </c:pt>
                <c:pt idx="1579">
                  <c:v>6.6908375653576844</c:v>
                </c:pt>
                <c:pt idx="1580">
                  <c:v>6.7055655360058326</c:v>
                </c:pt>
                <c:pt idx="1581">
                  <c:v>6.7195669961395765</c:v>
                </c:pt>
                <c:pt idx="1582">
                  <c:v>6.7328831811380958</c:v>
                </c:pt>
                <c:pt idx="1583">
                  <c:v>6.7443713136380961</c:v>
                </c:pt>
                <c:pt idx="1584">
                  <c:v>6.7545535561273136</c:v>
                </c:pt>
                <c:pt idx="1585">
                  <c:v>6.7634142413124989</c:v>
                </c:pt>
                <c:pt idx="1586">
                  <c:v>6.7709417580184246</c:v>
                </c:pt>
                <c:pt idx="1587">
                  <c:v>6.7776526842770259</c:v>
                </c:pt>
                <c:pt idx="1588">
                  <c:v>6.7846007782734867</c:v>
                </c:pt>
                <c:pt idx="1589">
                  <c:v>6.7928423077929105</c:v>
                </c:pt>
                <c:pt idx="1590">
                  <c:v>6.8024181062188367</c:v>
                </c:pt>
                <c:pt idx="1591">
                  <c:v>6.8133434235017987</c:v>
                </c:pt>
                <c:pt idx="1592">
                  <c:v>6.8251606763618815</c:v>
                </c:pt>
                <c:pt idx="1593">
                  <c:v>6.8378636662015522</c:v>
                </c:pt>
                <c:pt idx="1594">
                  <c:v>6.8515125424384253</c:v>
                </c:pt>
                <c:pt idx="1595">
                  <c:v>6.8640861554784252</c:v>
                </c:pt>
                <c:pt idx="1596">
                  <c:v>6.875525922942952</c:v>
                </c:pt>
                <c:pt idx="1597">
                  <c:v>6.8853389276954626</c:v>
                </c:pt>
                <c:pt idx="1598">
                  <c:v>6.8929551048354627</c:v>
                </c:pt>
                <c:pt idx="1599">
                  <c:v>6.8993652845064917</c:v>
                </c:pt>
                <c:pt idx="1600">
                  <c:v>6.9045624382822117</c:v>
                </c:pt>
                <c:pt idx="1601">
                  <c:v>6.9090294569859152</c:v>
                </c:pt>
                <c:pt idx="1602">
                  <c:v>6.9142247495373557</c:v>
                </c:pt>
                <c:pt idx="1603">
                  <c:v>6.9211405297921704</c:v>
                </c:pt>
                <c:pt idx="1604">
                  <c:v>6.9293302655499476</c:v>
                </c:pt>
                <c:pt idx="1605">
                  <c:v>6.9392803103834453</c:v>
                </c:pt>
                <c:pt idx="1606">
                  <c:v>6.950590771768467</c:v>
                </c:pt>
                <c:pt idx="1607">
                  <c:v>6.9627853541973552</c:v>
                </c:pt>
                <c:pt idx="1608">
                  <c:v>6.9759222977373554</c:v>
                </c:pt>
                <c:pt idx="1609">
                  <c:v>6.9900016023884666</c:v>
                </c:pt>
                <c:pt idx="1610">
                  <c:v>7.0046165390821296</c:v>
                </c:pt>
                <c:pt idx="1611">
                  <c:v>7.0197362914895365</c:v>
                </c:pt>
                <c:pt idx="1612">
                  <c:v>7.0363761292865741</c:v>
                </c:pt>
                <c:pt idx="1613">
                  <c:v>7.0545802880664912</c:v>
                </c:pt>
                <c:pt idx="1614">
                  <c:v>7.0744350558071503</c:v>
                </c:pt>
                <c:pt idx="1615">
                  <c:v>7.0959974394079728</c:v>
                </c:pt>
                <c:pt idx="1616">
                  <c:v>7.1198558906411415</c:v>
                </c:pt>
                <c:pt idx="1617">
                  <c:v>7.1456439008983432</c:v>
                </c:pt>
                <c:pt idx="1618">
                  <c:v>7.1729470346375201</c:v>
                </c:pt>
                <c:pt idx="1619">
                  <c:v>7.2003368965408123</c:v>
                </c:pt>
                <c:pt idx="1620">
                  <c:v>7.2267081155471491</c:v>
                </c:pt>
                <c:pt idx="1621">
                  <c:v>7.2519944972600712</c:v>
                </c:pt>
                <c:pt idx="1622">
                  <c:v>7.275575165181718</c:v>
                </c:pt>
                <c:pt idx="1623">
                  <c:v>7.2963096673833636</c:v>
                </c:pt>
                <c:pt idx="1624">
                  <c:v>7.3134999753159562</c:v>
                </c:pt>
                <c:pt idx="1625">
                  <c:v>7.3275493405486314</c:v>
                </c:pt>
                <c:pt idx="1626">
                  <c:v>7.3368219657470677</c:v>
                </c:pt>
                <c:pt idx="1627">
                  <c:v>7.3406853765204012</c:v>
                </c:pt>
                <c:pt idx="1628">
                  <c:v>7.3406853765204012</c:v>
                </c:pt>
                <c:pt idx="1629">
                  <c:v>7.3406853765204012</c:v>
                </c:pt>
                <c:pt idx="1630">
                  <c:v>7.3406853765204012</c:v>
                </c:pt>
                <c:pt idx="1631">
                  <c:v>7.3406853765204012</c:v>
                </c:pt>
                <c:pt idx="1632">
                  <c:v>7.3436266755224588</c:v>
                </c:pt>
                <c:pt idx="1633">
                  <c:v>7.3510839600427875</c:v>
                </c:pt>
                <c:pt idx="1634">
                  <c:v>7.36222032701966</c:v>
                </c:pt>
                <c:pt idx="1635">
                  <c:v>7.3747347470724174</c:v>
                </c:pt>
                <c:pt idx="1636">
                  <c:v>7.3872491671251748</c:v>
                </c:pt>
                <c:pt idx="1637">
                  <c:v>7.3983279190422122</c:v>
                </c:pt>
                <c:pt idx="1638">
                  <c:v>7.4079190749022121</c:v>
                </c:pt>
                <c:pt idx="1639">
                  <c:v>7.4164707419403193</c:v>
                </c:pt>
                <c:pt idx="1640">
                  <c:v>7.4248921760603199</c:v>
                </c:pt>
                <c:pt idx="1641">
                  <c:v>7.4345946067599087</c:v>
                </c:pt>
                <c:pt idx="1642">
                  <c:v>7.4465457129236121</c:v>
                </c:pt>
                <c:pt idx="1643">
                  <c:v>7.4617528377736537</c:v>
                </c:pt>
                <c:pt idx="1644">
                  <c:v>7.4799013552269873</c:v>
                </c:pt>
                <c:pt idx="1645">
                  <c:v>7.5006292799049286</c:v>
                </c:pt>
                <c:pt idx="1646">
                  <c:v>7.523620881554888</c:v>
                </c:pt>
                <c:pt idx="1647">
                  <c:v>7.5484836823101134</c:v>
                </c:pt>
                <c:pt idx="1648">
                  <c:v>7.5753413012504431</c:v>
                </c:pt>
                <c:pt idx="1649">
                  <c:v>7.6033082518214714</c:v>
                </c:pt>
                <c:pt idx="1650">
                  <c:v>7.6319137330407303</c:v>
                </c:pt>
                <c:pt idx="1651">
                  <c:v>7.6601684252050104</c:v>
                </c:pt>
                <c:pt idx="1652">
                  <c:v>7.6874615722752155</c:v>
                </c:pt>
                <c:pt idx="1653">
                  <c:v>7.7142349861126647</c:v>
                </c:pt>
                <c:pt idx="1654">
                  <c:v>7.7399166712566974</c:v>
                </c:pt>
                <c:pt idx="1655">
                  <c:v>7.7649171921936526</c:v>
                </c:pt>
                <c:pt idx="1656">
                  <c:v>7.7902695429106892</c:v>
                </c:pt>
                <c:pt idx="1657">
                  <c:v>7.8159774215648463</c:v>
                </c:pt>
                <c:pt idx="1658">
                  <c:v>7.8420445514706891</c:v>
                </c:pt>
                <c:pt idx="1659">
                  <c:v>7.8684746811003192</c:v>
                </c:pt>
                <c:pt idx="1660">
                  <c:v>7.895271584083364</c:v>
                </c:pt>
                <c:pt idx="1661">
                  <c:v>7.9218995530341463</c:v>
                </c:pt>
                <c:pt idx="1662">
                  <c:v>7.948851802867809</c:v>
                </c:pt>
                <c:pt idx="1663">
                  <c:v>7.9761782659926661</c:v>
                </c:pt>
                <c:pt idx="1664">
                  <c:v>8.0027368064608968</c:v>
                </c:pt>
                <c:pt idx="1665">
                  <c:v>8.0290238466878918</c:v>
                </c:pt>
                <c:pt idx="1666">
                  <c:v>8.0544816720479737</c:v>
                </c:pt>
                <c:pt idx="1667">
                  <c:v>8.0790110891050126</c:v>
                </c:pt>
                <c:pt idx="1668">
                  <c:v>8.103164125386412</c:v>
                </c:pt>
                <c:pt idx="1669">
                  <c:v>8.1268933278038595</c:v>
                </c:pt>
                <c:pt idx="1670">
                  <c:v>8.1501965919625423</c:v>
                </c:pt>
                <c:pt idx="1671">
                  <c:v>8.1724658090758755</c:v>
                </c:pt>
                <c:pt idx="1672">
                  <c:v>8.194216764932337</c:v>
                </c:pt>
                <c:pt idx="1673">
                  <c:v>8.2160112116018027</c:v>
                </c:pt>
                <c:pt idx="1674">
                  <c:v>8.2372861905551353</c:v>
                </c:pt>
                <c:pt idx="1675">
                  <c:v>8.257998148675135</c:v>
                </c:pt>
                <c:pt idx="1676">
                  <c:v>8.2781470859618018</c:v>
                </c:pt>
                <c:pt idx="1677">
                  <c:v>8.2971286468287975</c:v>
                </c:pt>
                <c:pt idx="1678">
                  <c:v>8.3149043454236136</c:v>
                </c:pt>
                <c:pt idx="1679">
                  <c:v>8.3319990897169465</c:v>
                </c:pt>
                <c:pt idx="1680">
                  <c:v>8.3489751280502791</c:v>
                </c:pt>
                <c:pt idx="1681">
                  <c:v>8.3669484111421308</c:v>
                </c:pt>
                <c:pt idx="1682">
                  <c:v>8.3865533068204847</c:v>
                </c:pt>
                <c:pt idx="1683">
                  <c:v>8.4078299617580985</c:v>
                </c:pt>
                <c:pt idx="1684">
                  <c:v>8.4314248576073982</c:v>
                </c:pt>
                <c:pt idx="1685">
                  <c:v>8.4563187829827893</c:v>
                </c:pt>
                <c:pt idx="1686">
                  <c:v>8.4813964491701963</c:v>
                </c:pt>
                <c:pt idx="1687">
                  <c:v>8.5066588514644348</c:v>
                </c:pt>
                <c:pt idx="1688">
                  <c:v>8.5309765099099497</c:v>
                </c:pt>
                <c:pt idx="1689">
                  <c:v>8.5542533832483869</c:v>
                </c:pt>
                <c:pt idx="1690">
                  <c:v>8.5770531867750535</c:v>
                </c:pt>
                <c:pt idx="1691">
                  <c:v>8.5993301552744761</c:v>
                </c:pt>
                <c:pt idx="1692">
                  <c:v>8.621651365480238</c:v>
                </c:pt>
                <c:pt idx="1693">
                  <c:v>8.6440168802861646</c:v>
                </c:pt>
                <c:pt idx="1694">
                  <c:v>8.6664267626352185</c:v>
                </c:pt>
                <c:pt idx="1695">
                  <c:v>8.6888810755194985</c:v>
                </c:pt>
                <c:pt idx="1696">
                  <c:v>8.711379881980239</c:v>
                </c:pt>
                <c:pt idx="1697">
                  <c:v>8.7339232451078104</c:v>
                </c:pt>
                <c:pt idx="1698">
                  <c:v>8.7559406647701152</c:v>
                </c:pt>
                <c:pt idx="1699">
                  <c:v>8.7768169578892099</c:v>
                </c:pt>
                <c:pt idx="1700">
                  <c:v>8.7965097230229539</c:v>
                </c:pt>
                <c:pt idx="1701">
                  <c:v>8.8155486423887162</c:v>
                </c:pt>
                <c:pt idx="1702">
                  <c:v>8.834504087750199</c:v>
                </c:pt>
                <c:pt idx="1703">
                  <c:v>8.8528088533175229</c:v>
                </c:pt>
                <c:pt idx="1704">
                  <c:v>8.8709905877670696</c:v>
                </c:pt>
                <c:pt idx="1705">
                  <c:v>8.8896558542372759</c:v>
                </c:pt>
                <c:pt idx="1706">
                  <c:v>8.9082387765809781</c:v>
                </c:pt>
                <c:pt idx="1707">
                  <c:v>8.9273030693073157</c:v>
                </c:pt>
                <c:pt idx="1708">
                  <c:v>8.9468889857606495</c:v>
                </c:pt>
                <c:pt idx="1709">
                  <c:v>8.9664331237881392</c:v>
                </c:pt>
                <c:pt idx="1710">
                  <c:v>8.9870598126692904</c:v>
                </c:pt>
                <c:pt idx="1711">
                  <c:v>9.0088542593387544</c:v>
                </c:pt>
                <c:pt idx="1712">
                  <c:v>9.0312552799587547</c:v>
                </c:pt>
                <c:pt idx="1713">
                  <c:v>9.0548722976259981</c:v>
                </c:pt>
                <c:pt idx="1714">
                  <c:v>9.079189956071513</c:v>
                </c:pt>
                <c:pt idx="1715">
                  <c:v>9.1042114807234462</c:v>
                </c:pt>
                <c:pt idx="1716">
                  <c:v>9.1299870649738164</c:v>
                </c:pt>
                <c:pt idx="1717">
                  <c:v>9.1565212652927475</c:v>
                </c:pt>
                <c:pt idx="1718">
                  <c:v>9.1838670635334871</c:v>
                </c:pt>
                <c:pt idx="1719">
                  <c:v>9.2120304810540627</c:v>
                </c:pt>
                <c:pt idx="1720">
                  <c:v>9.2404903365138971</c:v>
                </c:pt>
                <c:pt idx="1721">
                  <c:v>9.268040107638754</c:v>
                </c:pt>
                <c:pt idx="1722">
                  <c:v>9.2940428812087124</c:v>
                </c:pt>
                <c:pt idx="1723">
                  <c:v>9.3183954008083827</c:v>
                </c:pt>
                <c:pt idx="1724">
                  <c:v>9.3410470799124141</c:v>
                </c:pt>
                <c:pt idx="1725">
                  <c:v>9.3601607106231981</c:v>
                </c:pt>
                <c:pt idx="1726">
                  <c:v>9.3744222953158722</c:v>
                </c:pt>
                <c:pt idx="1727">
                  <c:v>9.3831534750507704</c:v>
                </c:pt>
                <c:pt idx="1728">
                  <c:v>9.3857136241041026</c:v>
                </c:pt>
                <c:pt idx="1729">
                  <c:v>9.3857136241041026</c:v>
                </c:pt>
                <c:pt idx="1730">
                  <c:v>9.3857136241041026</c:v>
                </c:pt>
                <c:pt idx="1731">
                  <c:v>9.3857136241041026</c:v>
                </c:pt>
                <c:pt idx="1732">
                  <c:v>9.3857136241041026</c:v>
                </c:pt>
                <c:pt idx="1733">
                  <c:v>9.3857136241041026</c:v>
                </c:pt>
                <c:pt idx="1734">
                  <c:v>9.3857136241041026</c:v>
                </c:pt>
                <c:pt idx="1735">
                  <c:v>9.3857136241041026</c:v>
                </c:pt>
                <c:pt idx="1736">
                  <c:v>9.3857136241041026</c:v>
                </c:pt>
                <c:pt idx="1737">
                  <c:v>9.3857136241041026</c:v>
                </c:pt>
                <c:pt idx="1738">
                  <c:v>9.3857136241041026</c:v>
                </c:pt>
                <c:pt idx="1739">
                  <c:v>9.3857136241041026</c:v>
                </c:pt>
                <c:pt idx="1740">
                  <c:v>9.3857136241041026</c:v>
                </c:pt>
                <c:pt idx="1741">
                  <c:v>9.3857136241041026</c:v>
                </c:pt>
                <c:pt idx="1742">
                  <c:v>9.3857136241041026</c:v>
                </c:pt>
                <c:pt idx="1743">
                  <c:v>9.3857300669681347</c:v>
                </c:pt>
                <c:pt idx="1744">
                  <c:v>9.3868452727503566</c:v>
                </c:pt>
                <c:pt idx="1745">
                  <c:v>9.3882200055889573</c:v>
                </c:pt>
                <c:pt idx="1746">
                  <c:v>9.3894382725703576</c:v>
                </c:pt>
                <c:pt idx="1747">
                  <c:v>9.3913192168303556</c:v>
                </c:pt>
                <c:pt idx="1748">
                  <c:v>9.3938822720875574</c:v>
                </c:pt>
                <c:pt idx="1749">
                  <c:v>9.3971161024802328</c:v>
                </c:pt>
                <c:pt idx="1750">
                  <c:v>9.4014418562277218</c:v>
                </c:pt>
                <c:pt idx="1751">
                  <c:v>9.4060735875077235</c:v>
                </c:pt>
                <c:pt idx="1752">
                  <c:v>9.410614859956036</c:v>
                </c:pt>
                <c:pt idx="1753">
                  <c:v>9.4150667619306851</c:v>
                </c:pt>
                <c:pt idx="1754">
                  <c:v>9.4194303756477211</c:v>
                </c:pt>
                <c:pt idx="1755">
                  <c:v>9.42370677718122</c:v>
                </c:pt>
                <c:pt idx="1756">
                  <c:v>9.4278970364632766</c:v>
                </c:pt>
                <c:pt idx="1757">
                  <c:v>9.4316202149692021</c:v>
                </c:pt>
                <c:pt idx="1758">
                  <c:v>9.4352453569136472</c:v>
                </c:pt>
                <c:pt idx="1759">
                  <c:v>9.4387899574794893</c:v>
                </c:pt>
                <c:pt idx="1760">
                  <c:v>9.4418648262332336</c:v>
                </c:pt>
                <c:pt idx="1761">
                  <c:v>9.4448485780306832</c:v>
                </c:pt>
                <c:pt idx="1762">
                  <c:v>9.4477426952007253</c:v>
                </c:pt>
                <c:pt idx="1763">
                  <c:v>9.4505486494589128</c:v>
                </c:pt>
                <c:pt idx="1764">
                  <c:v>9.4529040901790786</c:v>
                </c:pt>
                <c:pt idx="1765">
                  <c:v>9.4540811989538938</c:v>
                </c:pt>
                <c:pt idx="1766">
                  <c:v>9.4540811989538938</c:v>
                </c:pt>
                <c:pt idx="1767">
                  <c:v>9.4540811989538938</c:v>
                </c:pt>
                <c:pt idx="1768">
                  <c:v>9.4540811989538938</c:v>
                </c:pt>
                <c:pt idx="1769">
                  <c:v>9.4540811989538938</c:v>
                </c:pt>
                <c:pt idx="1770">
                  <c:v>9.4540811989538938</c:v>
                </c:pt>
                <c:pt idx="1771">
                  <c:v>9.4540811989538938</c:v>
                </c:pt>
                <c:pt idx="1772">
                  <c:v>9.4540811989538938</c:v>
                </c:pt>
                <c:pt idx="1773">
                  <c:v>9.4540811989538938</c:v>
                </c:pt>
                <c:pt idx="1774">
                  <c:v>9.4540811989538938</c:v>
                </c:pt>
                <c:pt idx="1775">
                  <c:v>9.4540811989538938</c:v>
                </c:pt>
                <c:pt idx="1776">
                  <c:v>9.4540811989538938</c:v>
                </c:pt>
                <c:pt idx="1777">
                  <c:v>9.4540811989538938</c:v>
                </c:pt>
                <c:pt idx="1778">
                  <c:v>9.4540811989538938</c:v>
                </c:pt>
                <c:pt idx="1779">
                  <c:v>9.4540811989538938</c:v>
                </c:pt>
                <c:pt idx="1780">
                  <c:v>9.4540811989538938</c:v>
                </c:pt>
                <c:pt idx="1781">
                  <c:v>9.4540811989538938</c:v>
                </c:pt>
                <c:pt idx="1782">
                  <c:v>9.4540811989538938</c:v>
                </c:pt>
                <c:pt idx="1783">
                  <c:v>9.4540811989538938</c:v>
                </c:pt>
                <c:pt idx="1784">
                  <c:v>9.4540811989538938</c:v>
                </c:pt>
                <c:pt idx="1785">
                  <c:v>9.4540811989538938</c:v>
                </c:pt>
                <c:pt idx="1786">
                  <c:v>9.4540811989538938</c:v>
                </c:pt>
                <c:pt idx="1787">
                  <c:v>9.4540811989538938</c:v>
                </c:pt>
                <c:pt idx="1788">
                  <c:v>9.4540811989538938</c:v>
                </c:pt>
                <c:pt idx="1789">
                  <c:v>9.4540811989538938</c:v>
                </c:pt>
                <c:pt idx="1790">
                  <c:v>9.4540811989538938</c:v>
                </c:pt>
                <c:pt idx="1791">
                  <c:v>9.4540811989538938</c:v>
                </c:pt>
                <c:pt idx="1792">
                  <c:v>9.4540811989538938</c:v>
                </c:pt>
                <c:pt idx="1793">
                  <c:v>9.4540811989538938</c:v>
                </c:pt>
                <c:pt idx="1794">
                  <c:v>9.4540811989538938</c:v>
                </c:pt>
                <c:pt idx="1795">
                  <c:v>9.4540811989538938</c:v>
                </c:pt>
                <c:pt idx="1796">
                  <c:v>9.4540811989538938</c:v>
                </c:pt>
                <c:pt idx="1797">
                  <c:v>9.4540811989538938</c:v>
                </c:pt>
                <c:pt idx="1798">
                  <c:v>9.4540811989538938</c:v>
                </c:pt>
                <c:pt idx="1799">
                  <c:v>9.4540811989538938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346-44B7-A3ED-C3C191D0F8F9}"/>
            </c:ext>
          </c:extLst>
        </c:ser>
        <c:ser>
          <c:idx val="1"/>
          <c:order val="1"/>
          <c:tx>
            <c:v>Braking Effort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WLTC_class_3!$B$6:$B$1806</c:f>
              <c:strCache>
                <c:ptCount val="1801"/>
                <c:pt idx="0">
                  <c:v>Low</c:v>
                </c:pt>
                <c:pt idx="1">
                  <c:v>Low</c:v>
                </c:pt>
                <c:pt idx="2">
                  <c:v>Low</c:v>
                </c:pt>
                <c:pt idx="3">
                  <c:v>Low</c:v>
                </c:pt>
                <c:pt idx="4">
                  <c:v>Low</c:v>
                </c:pt>
                <c:pt idx="5">
                  <c:v>Low</c:v>
                </c:pt>
                <c:pt idx="6">
                  <c:v>Low</c:v>
                </c:pt>
                <c:pt idx="7">
                  <c:v>Low</c:v>
                </c:pt>
                <c:pt idx="8">
                  <c:v>Low</c:v>
                </c:pt>
                <c:pt idx="9">
                  <c:v>Low</c:v>
                </c:pt>
                <c:pt idx="10">
                  <c:v>Low</c:v>
                </c:pt>
                <c:pt idx="11">
                  <c:v>Low</c:v>
                </c:pt>
                <c:pt idx="12">
                  <c:v>Low</c:v>
                </c:pt>
                <c:pt idx="13">
                  <c:v>Low</c:v>
                </c:pt>
                <c:pt idx="14">
                  <c:v>Low</c:v>
                </c:pt>
                <c:pt idx="15">
                  <c:v>Low</c:v>
                </c:pt>
                <c:pt idx="16">
                  <c:v>Low</c:v>
                </c:pt>
                <c:pt idx="17">
                  <c:v>Low</c:v>
                </c:pt>
                <c:pt idx="18">
                  <c:v>Low</c:v>
                </c:pt>
                <c:pt idx="19">
                  <c:v>Low</c:v>
                </c:pt>
                <c:pt idx="20">
                  <c:v>Low</c:v>
                </c:pt>
                <c:pt idx="21">
                  <c:v>Low</c:v>
                </c:pt>
                <c:pt idx="22">
                  <c:v>Low</c:v>
                </c:pt>
                <c:pt idx="23">
                  <c:v>Low</c:v>
                </c:pt>
                <c:pt idx="24">
                  <c:v>Low</c:v>
                </c:pt>
                <c:pt idx="25">
                  <c:v>Low</c:v>
                </c:pt>
                <c:pt idx="26">
                  <c:v>Low</c:v>
                </c:pt>
                <c:pt idx="27">
                  <c:v>Low</c:v>
                </c:pt>
                <c:pt idx="28">
                  <c:v>Low</c:v>
                </c:pt>
                <c:pt idx="29">
                  <c:v>Low</c:v>
                </c:pt>
                <c:pt idx="30">
                  <c:v>Low</c:v>
                </c:pt>
                <c:pt idx="31">
                  <c:v>Low</c:v>
                </c:pt>
                <c:pt idx="32">
                  <c:v>Low</c:v>
                </c:pt>
                <c:pt idx="33">
                  <c:v>Low</c:v>
                </c:pt>
                <c:pt idx="34">
                  <c:v>Low</c:v>
                </c:pt>
                <c:pt idx="35">
                  <c:v>Low</c:v>
                </c:pt>
                <c:pt idx="36">
                  <c:v>Low</c:v>
                </c:pt>
                <c:pt idx="37">
                  <c:v>Low</c:v>
                </c:pt>
                <c:pt idx="38">
                  <c:v>Low</c:v>
                </c:pt>
                <c:pt idx="39">
                  <c:v>Low</c:v>
                </c:pt>
                <c:pt idx="40">
                  <c:v>Low</c:v>
                </c:pt>
                <c:pt idx="41">
                  <c:v>Low</c:v>
                </c:pt>
                <c:pt idx="42">
                  <c:v>Low</c:v>
                </c:pt>
                <c:pt idx="43">
                  <c:v>Low</c:v>
                </c:pt>
                <c:pt idx="44">
                  <c:v>Low</c:v>
                </c:pt>
                <c:pt idx="45">
                  <c:v>Low</c:v>
                </c:pt>
                <c:pt idx="46">
                  <c:v>Low</c:v>
                </c:pt>
                <c:pt idx="47">
                  <c:v>Low</c:v>
                </c:pt>
                <c:pt idx="48">
                  <c:v>Low</c:v>
                </c:pt>
                <c:pt idx="49">
                  <c:v>Low</c:v>
                </c:pt>
                <c:pt idx="50">
                  <c:v>Low</c:v>
                </c:pt>
                <c:pt idx="51">
                  <c:v>Low</c:v>
                </c:pt>
                <c:pt idx="52">
                  <c:v>Low</c:v>
                </c:pt>
                <c:pt idx="53">
                  <c:v>Low</c:v>
                </c:pt>
                <c:pt idx="54">
                  <c:v>Low</c:v>
                </c:pt>
                <c:pt idx="55">
                  <c:v>Low</c:v>
                </c:pt>
                <c:pt idx="56">
                  <c:v>Low</c:v>
                </c:pt>
                <c:pt idx="57">
                  <c:v>Low</c:v>
                </c:pt>
                <c:pt idx="58">
                  <c:v>Low</c:v>
                </c:pt>
                <c:pt idx="59">
                  <c:v>Low</c:v>
                </c:pt>
                <c:pt idx="60">
                  <c:v>Low</c:v>
                </c:pt>
                <c:pt idx="61">
                  <c:v>Low</c:v>
                </c:pt>
                <c:pt idx="62">
                  <c:v>Low</c:v>
                </c:pt>
                <c:pt idx="63">
                  <c:v>Low</c:v>
                </c:pt>
                <c:pt idx="64">
                  <c:v>Low</c:v>
                </c:pt>
                <c:pt idx="65">
                  <c:v>Low</c:v>
                </c:pt>
                <c:pt idx="66">
                  <c:v>Low</c:v>
                </c:pt>
                <c:pt idx="67">
                  <c:v>Low</c:v>
                </c:pt>
                <c:pt idx="68">
                  <c:v>Low</c:v>
                </c:pt>
                <c:pt idx="69">
                  <c:v>Low</c:v>
                </c:pt>
                <c:pt idx="70">
                  <c:v>Low</c:v>
                </c:pt>
                <c:pt idx="71">
                  <c:v>Low</c:v>
                </c:pt>
                <c:pt idx="72">
                  <c:v>Low</c:v>
                </c:pt>
                <c:pt idx="73">
                  <c:v>Low</c:v>
                </c:pt>
                <c:pt idx="74">
                  <c:v>Low</c:v>
                </c:pt>
                <c:pt idx="75">
                  <c:v>Low</c:v>
                </c:pt>
                <c:pt idx="76">
                  <c:v>Low</c:v>
                </c:pt>
                <c:pt idx="77">
                  <c:v>Low</c:v>
                </c:pt>
                <c:pt idx="78">
                  <c:v>Low</c:v>
                </c:pt>
                <c:pt idx="79">
                  <c:v>Low</c:v>
                </c:pt>
                <c:pt idx="80">
                  <c:v>Low</c:v>
                </c:pt>
                <c:pt idx="81">
                  <c:v>Low</c:v>
                </c:pt>
                <c:pt idx="82">
                  <c:v>Low</c:v>
                </c:pt>
                <c:pt idx="83">
                  <c:v>Low</c:v>
                </c:pt>
                <c:pt idx="84">
                  <c:v>Low</c:v>
                </c:pt>
                <c:pt idx="85">
                  <c:v>Low</c:v>
                </c:pt>
                <c:pt idx="86">
                  <c:v>Low</c:v>
                </c:pt>
                <c:pt idx="87">
                  <c:v>Low</c:v>
                </c:pt>
                <c:pt idx="88">
                  <c:v>Low</c:v>
                </c:pt>
                <c:pt idx="89">
                  <c:v>Low</c:v>
                </c:pt>
                <c:pt idx="90">
                  <c:v>Low</c:v>
                </c:pt>
                <c:pt idx="91">
                  <c:v>Low</c:v>
                </c:pt>
                <c:pt idx="92">
                  <c:v>Low</c:v>
                </c:pt>
                <c:pt idx="93">
                  <c:v>Low</c:v>
                </c:pt>
                <c:pt idx="94">
                  <c:v>Low</c:v>
                </c:pt>
                <c:pt idx="95">
                  <c:v>Low</c:v>
                </c:pt>
                <c:pt idx="96">
                  <c:v>Low</c:v>
                </c:pt>
                <c:pt idx="97">
                  <c:v>Low</c:v>
                </c:pt>
                <c:pt idx="98">
                  <c:v>Low</c:v>
                </c:pt>
                <c:pt idx="99">
                  <c:v>Low</c:v>
                </c:pt>
                <c:pt idx="100">
                  <c:v>Low</c:v>
                </c:pt>
                <c:pt idx="101">
                  <c:v>Low</c:v>
                </c:pt>
                <c:pt idx="102">
                  <c:v>Low</c:v>
                </c:pt>
                <c:pt idx="103">
                  <c:v>Low</c:v>
                </c:pt>
                <c:pt idx="104">
                  <c:v>Low</c:v>
                </c:pt>
                <c:pt idx="105">
                  <c:v>Low</c:v>
                </c:pt>
                <c:pt idx="106">
                  <c:v>Low</c:v>
                </c:pt>
                <c:pt idx="107">
                  <c:v>Low</c:v>
                </c:pt>
                <c:pt idx="108">
                  <c:v>Low</c:v>
                </c:pt>
                <c:pt idx="109">
                  <c:v>Low</c:v>
                </c:pt>
                <c:pt idx="110">
                  <c:v>Low</c:v>
                </c:pt>
                <c:pt idx="111">
                  <c:v>Low</c:v>
                </c:pt>
                <c:pt idx="112">
                  <c:v>Low</c:v>
                </c:pt>
                <c:pt idx="113">
                  <c:v>Low</c:v>
                </c:pt>
                <c:pt idx="114">
                  <c:v>Low</c:v>
                </c:pt>
                <c:pt idx="115">
                  <c:v>Low</c:v>
                </c:pt>
                <c:pt idx="116">
                  <c:v>Low</c:v>
                </c:pt>
                <c:pt idx="117">
                  <c:v>Low</c:v>
                </c:pt>
                <c:pt idx="118">
                  <c:v>Low</c:v>
                </c:pt>
                <c:pt idx="119">
                  <c:v>Low</c:v>
                </c:pt>
                <c:pt idx="120">
                  <c:v>Low</c:v>
                </c:pt>
                <c:pt idx="121">
                  <c:v>Low</c:v>
                </c:pt>
                <c:pt idx="122">
                  <c:v>Low</c:v>
                </c:pt>
                <c:pt idx="123">
                  <c:v>Low</c:v>
                </c:pt>
                <c:pt idx="124">
                  <c:v>Low</c:v>
                </c:pt>
                <c:pt idx="125">
                  <c:v>Low</c:v>
                </c:pt>
                <c:pt idx="126">
                  <c:v>Low</c:v>
                </c:pt>
                <c:pt idx="127">
                  <c:v>Low</c:v>
                </c:pt>
                <c:pt idx="128">
                  <c:v>Low</c:v>
                </c:pt>
                <c:pt idx="129">
                  <c:v>Low</c:v>
                </c:pt>
                <c:pt idx="130">
                  <c:v>Low</c:v>
                </c:pt>
                <c:pt idx="131">
                  <c:v>Low</c:v>
                </c:pt>
                <c:pt idx="132">
                  <c:v>Low</c:v>
                </c:pt>
                <c:pt idx="133">
                  <c:v>Low</c:v>
                </c:pt>
                <c:pt idx="134">
                  <c:v>Low</c:v>
                </c:pt>
                <c:pt idx="135">
                  <c:v>Low</c:v>
                </c:pt>
                <c:pt idx="136">
                  <c:v>Low</c:v>
                </c:pt>
                <c:pt idx="137">
                  <c:v>Low</c:v>
                </c:pt>
                <c:pt idx="138">
                  <c:v>Low</c:v>
                </c:pt>
                <c:pt idx="139">
                  <c:v>Low</c:v>
                </c:pt>
                <c:pt idx="140">
                  <c:v>Low</c:v>
                </c:pt>
                <c:pt idx="141">
                  <c:v>Low</c:v>
                </c:pt>
                <c:pt idx="142">
                  <c:v>Low</c:v>
                </c:pt>
                <c:pt idx="143">
                  <c:v>Low</c:v>
                </c:pt>
                <c:pt idx="144">
                  <c:v>Low</c:v>
                </c:pt>
                <c:pt idx="145">
                  <c:v>Low</c:v>
                </c:pt>
                <c:pt idx="146">
                  <c:v>Low</c:v>
                </c:pt>
                <c:pt idx="147">
                  <c:v>Low</c:v>
                </c:pt>
                <c:pt idx="148">
                  <c:v>Low</c:v>
                </c:pt>
                <c:pt idx="149">
                  <c:v>Low</c:v>
                </c:pt>
                <c:pt idx="150">
                  <c:v>Low</c:v>
                </c:pt>
                <c:pt idx="151">
                  <c:v>Low</c:v>
                </c:pt>
                <c:pt idx="152">
                  <c:v>Low</c:v>
                </c:pt>
                <c:pt idx="153">
                  <c:v>Low</c:v>
                </c:pt>
                <c:pt idx="154">
                  <c:v>Low</c:v>
                </c:pt>
                <c:pt idx="155">
                  <c:v>Low</c:v>
                </c:pt>
                <c:pt idx="156">
                  <c:v>Low</c:v>
                </c:pt>
                <c:pt idx="157">
                  <c:v>Low</c:v>
                </c:pt>
                <c:pt idx="158">
                  <c:v>Low</c:v>
                </c:pt>
                <c:pt idx="159">
                  <c:v>Low</c:v>
                </c:pt>
                <c:pt idx="160">
                  <c:v>Low</c:v>
                </c:pt>
                <c:pt idx="161">
                  <c:v>Low</c:v>
                </c:pt>
                <c:pt idx="162">
                  <c:v>Low</c:v>
                </c:pt>
                <c:pt idx="163">
                  <c:v>Low</c:v>
                </c:pt>
                <c:pt idx="164">
                  <c:v>Low</c:v>
                </c:pt>
                <c:pt idx="165">
                  <c:v>Low</c:v>
                </c:pt>
                <c:pt idx="166">
                  <c:v>Low</c:v>
                </c:pt>
                <c:pt idx="167">
                  <c:v>Low</c:v>
                </c:pt>
                <c:pt idx="168">
                  <c:v>Low</c:v>
                </c:pt>
                <c:pt idx="169">
                  <c:v>Low</c:v>
                </c:pt>
                <c:pt idx="170">
                  <c:v>Low</c:v>
                </c:pt>
                <c:pt idx="171">
                  <c:v>Low</c:v>
                </c:pt>
                <c:pt idx="172">
                  <c:v>Low</c:v>
                </c:pt>
                <c:pt idx="173">
                  <c:v>Low</c:v>
                </c:pt>
                <c:pt idx="174">
                  <c:v>Low</c:v>
                </c:pt>
                <c:pt idx="175">
                  <c:v>Low</c:v>
                </c:pt>
                <c:pt idx="176">
                  <c:v>Low</c:v>
                </c:pt>
                <c:pt idx="177">
                  <c:v>Low</c:v>
                </c:pt>
                <c:pt idx="178">
                  <c:v>Low</c:v>
                </c:pt>
                <c:pt idx="179">
                  <c:v>Low</c:v>
                </c:pt>
                <c:pt idx="180">
                  <c:v>Low</c:v>
                </c:pt>
                <c:pt idx="181">
                  <c:v>Low</c:v>
                </c:pt>
                <c:pt idx="182">
                  <c:v>Low</c:v>
                </c:pt>
                <c:pt idx="183">
                  <c:v>Low</c:v>
                </c:pt>
                <c:pt idx="184">
                  <c:v>Low</c:v>
                </c:pt>
                <c:pt idx="185">
                  <c:v>Low</c:v>
                </c:pt>
                <c:pt idx="186">
                  <c:v>Low</c:v>
                </c:pt>
                <c:pt idx="187">
                  <c:v>Low</c:v>
                </c:pt>
                <c:pt idx="188">
                  <c:v>Low</c:v>
                </c:pt>
                <c:pt idx="189">
                  <c:v>Low</c:v>
                </c:pt>
                <c:pt idx="190">
                  <c:v>Low</c:v>
                </c:pt>
                <c:pt idx="191">
                  <c:v>Low</c:v>
                </c:pt>
                <c:pt idx="192">
                  <c:v>Low</c:v>
                </c:pt>
                <c:pt idx="193">
                  <c:v>Low</c:v>
                </c:pt>
                <c:pt idx="194">
                  <c:v>Low</c:v>
                </c:pt>
                <c:pt idx="195">
                  <c:v>Low</c:v>
                </c:pt>
                <c:pt idx="196">
                  <c:v>Low</c:v>
                </c:pt>
                <c:pt idx="197">
                  <c:v>Low</c:v>
                </c:pt>
                <c:pt idx="198">
                  <c:v>Low</c:v>
                </c:pt>
                <c:pt idx="199">
                  <c:v>Low</c:v>
                </c:pt>
                <c:pt idx="200">
                  <c:v>Low</c:v>
                </c:pt>
                <c:pt idx="201">
                  <c:v>Low</c:v>
                </c:pt>
                <c:pt idx="202">
                  <c:v>Low</c:v>
                </c:pt>
                <c:pt idx="203">
                  <c:v>Low</c:v>
                </c:pt>
                <c:pt idx="204">
                  <c:v>Low</c:v>
                </c:pt>
                <c:pt idx="205">
                  <c:v>Low</c:v>
                </c:pt>
                <c:pt idx="206">
                  <c:v>Low</c:v>
                </c:pt>
                <c:pt idx="207">
                  <c:v>Low</c:v>
                </c:pt>
                <c:pt idx="208">
                  <c:v>Low</c:v>
                </c:pt>
                <c:pt idx="209">
                  <c:v>Low</c:v>
                </c:pt>
                <c:pt idx="210">
                  <c:v>Low</c:v>
                </c:pt>
                <c:pt idx="211">
                  <c:v>Low</c:v>
                </c:pt>
                <c:pt idx="212">
                  <c:v>Low</c:v>
                </c:pt>
                <c:pt idx="213">
                  <c:v>Low</c:v>
                </c:pt>
                <c:pt idx="214">
                  <c:v>Low</c:v>
                </c:pt>
                <c:pt idx="215">
                  <c:v>Low</c:v>
                </c:pt>
                <c:pt idx="216">
                  <c:v>Low</c:v>
                </c:pt>
                <c:pt idx="217">
                  <c:v>Low</c:v>
                </c:pt>
                <c:pt idx="218">
                  <c:v>Low</c:v>
                </c:pt>
                <c:pt idx="219">
                  <c:v>Low</c:v>
                </c:pt>
                <c:pt idx="220">
                  <c:v>Low</c:v>
                </c:pt>
                <c:pt idx="221">
                  <c:v>Low</c:v>
                </c:pt>
                <c:pt idx="222">
                  <c:v>Low</c:v>
                </c:pt>
                <c:pt idx="223">
                  <c:v>Low</c:v>
                </c:pt>
                <c:pt idx="224">
                  <c:v>Low</c:v>
                </c:pt>
                <c:pt idx="225">
                  <c:v>Low</c:v>
                </c:pt>
                <c:pt idx="226">
                  <c:v>Low</c:v>
                </c:pt>
                <c:pt idx="227">
                  <c:v>Low</c:v>
                </c:pt>
                <c:pt idx="228">
                  <c:v>Low</c:v>
                </c:pt>
                <c:pt idx="229">
                  <c:v>Low</c:v>
                </c:pt>
                <c:pt idx="230">
                  <c:v>Low</c:v>
                </c:pt>
                <c:pt idx="231">
                  <c:v>Low</c:v>
                </c:pt>
                <c:pt idx="232">
                  <c:v>Low</c:v>
                </c:pt>
                <c:pt idx="233">
                  <c:v>Low</c:v>
                </c:pt>
                <c:pt idx="234">
                  <c:v>Low</c:v>
                </c:pt>
                <c:pt idx="235">
                  <c:v>Low</c:v>
                </c:pt>
                <c:pt idx="236">
                  <c:v>Low</c:v>
                </c:pt>
                <c:pt idx="237">
                  <c:v>Low</c:v>
                </c:pt>
                <c:pt idx="238">
                  <c:v>Low</c:v>
                </c:pt>
                <c:pt idx="239">
                  <c:v>Low</c:v>
                </c:pt>
                <c:pt idx="240">
                  <c:v>Low</c:v>
                </c:pt>
                <c:pt idx="241">
                  <c:v>Low</c:v>
                </c:pt>
                <c:pt idx="242">
                  <c:v>Low</c:v>
                </c:pt>
                <c:pt idx="243">
                  <c:v>Low</c:v>
                </c:pt>
                <c:pt idx="244">
                  <c:v>Low</c:v>
                </c:pt>
                <c:pt idx="245">
                  <c:v>Low</c:v>
                </c:pt>
                <c:pt idx="246">
                  <c:v>Low</c:v>
                </c:pt>
                <c:pt idx="247">
                  <c:v>Low</c:v>
                </c:pt>
                <c:pt idx="248">
                  <c:v>Low</c:v>
                </c:pt>
                <c:pt idx="249">
                  <c:v>Low</c:v>
                </c:pt>
                <c:pt idx="250">
                  <c:v>Low</c:v>
                </c:pt>
                <c:pt idx="251">
                  <c:v>Low</c:v>
                </c:pt>
                <c:pt idx="252">
                  <c:v>Low</c:v>
                </c:pt>
                <c:pt idx="253">
                  <c:v>Low</c:v>
                </c:pt>
                <c:pt idx="254">
                  <c:v>Low</c:v>
                </c:pt>
                <c:pt idx="255">
                  <c:v>Low</c:v>
                </c:pt>
                <c:pt idx="256">
                  <c:v>Low</c:v>
                </c:pt>
                <c:pt idx="257">
                  <c:v>Low</c:v>
                </c:pt>
                <c:pt idx="258">
                  <c:v>Low</c:v>
                </c:pt>
                <c:pt idx="259">
                  <c:v>Low</c:v>
                </c:pt>
                <c:pt idx="260">
                  <c:v>Low</c:v>
                </c:pt>
                <c:pt idx="261">
                  <c:v>Low</c:v>
                </c:pt>
                <c:pt idx="262">
                  <c:v>Low</c:v>
                </c:pt>
                <c:pt idx="263">
                  <c:v>Low</c:v>
                </c:pt>
                <c:pt idx="264">
                  <c:v>Low</c:v>
                </c:pt>
                <c:pt idx="265">
                  <c:v>Low</c:v>
                </c:pt>
                <c:pt idx="266">
                  <c:v>Low</c:v>
                </c:pt>
                <c:pt idx="267">
                  <c:v>Low</c:v>
                </c:pt>
                <c:pt idx="268">
                  <c:v>Low</c:v>
                </c:pt>
                <c:pt idx="269">
                  <c:v>Low</c:v>
                </c:pt>
                <c:pt idx="270">
                  <c:v>Low</c:v>
                </c:pt>
                <c:pt idx="271">
                  <c:v>Low</c:v>
                </c:pt>
                <c:pt idx="272">
                  <c:v>Low</c:v>
                </c:pt>
                <c:pt idx="273">
                  <c:v>Low</c:v>
                </c:pt>
                <c:pt idx="274">
                  <c:v>Low</c:v>
                </c:pt>
                <c:pt idx="275">
                  <c:v>Low</c:v>
                </c:pt>
                <c:pt idx="276">
                  <c:v>Low</c:v>
                </c:pt>
                <c:pt idx="277">
                  <c:v>Low</c:v>
                </c:pt>
                <c:pt idx="278">
                  <c:v>Low</c:v>
                </c:pt>
                <c:pt idx="279">
                  <c:v>Low</c:v>
                </c:pt>
                <c:pt idx="280">
                  <c:v>Low</c:v>
                </c:pt>
                <c:pt idx="281">
                  <c:v>Low</c:v>
                </c:pt>
                <c:pt idx="282">
                  <c:v>Low</c:v>
                </c:pt>
                <c:pt idx="283">
                  <c:v>Low</c:v>
                </c:pt>
                <c:pt idx="284">
                  <c:v>Low</c:v>
                </c:pt>
                <c:pt idx="285">
                  <c:v>Low</c:v>
                </c:pt>
                <c:pt idx="286">
                  <c:v>Low</c:v>
                </c:pt>
                <c:pt idx="287">
                  <c:v>Low</c:v>
                </c:pt>
                <c:pt idx="288">
                  <c:v>Low</c:v>
                </c:pt>
                <c:pt idx="289">
                  <c:v>Low</c:v>
                </c:pt>
                <c:pt idx="290">
                  <c:v>Low</c:v>
                </c:pt>
                <c:pt idx="291">
                  <c:v>Low</c:v>
                </c:pt>
                <c:pt idx="292">
                  <c:v>Low</c:v>
                </c:pt>
                <c:pt idx="293">
                  <c:v>Low</c:v>
                </c:pt>
                <c:pt idx="294">
                  <c:v>Low</c:v>
                </c:pt>
                <c:pt idx="295">
                  <c:v>Low</c:v>
                </c:pt>
                <c:pt idx="296">
                  <c:v>Low</c:v>
                </c:pt>
                <c:pt idx="297">
                  <c:v>Low</c:v>
                </c:pt>
                <c:pt idx="298">
                  <c:v>Low</c:v>
                </c:pt>
                <c:pt idx="299">
                  <c:v>Low</c:v>
                </c:pt>
                <c:pt idx="300">
                  <c:v>Low</c:v>
                </c:pt>
                <c:pt idx="301">
                  <c:v>Low</c:v>
                </c:pt>
                <c:pt idx="302">
                  <c:v>Low</c:v>
                </c:pt>
                <c:pt idx="303">
                  <c:v>Low</c:v>
                </c:pt>
                <c:pt idx="304">
                  <c:v>Low</c:v>
                </c:pt>
                <c:pt idx="305">
                  <c:v>Low</c:v>
                </c:pt>
                <c:pt idx="306">
                  <c:v>Low</c:v>
                </c:pt>
                <c:pt idx="307">
                  <c:v>Low</c:v>
                </c:pt>
                <c:pt idx="308">
                  <c:v>Low</c:v>
                </c:pt>
                <c:pt idx="309">
                  <c:v>Low</c:v>
                </c:pt>
                <c:pt idx="310">
                  <c:v>Low</c:v>
                </c:pt>
                <c:pt idx="311">
                  <c:v>Low</c:v>
                </c:pt>
                <c:pt idx="312">
                  <c:v>Low</c:v>
                </c:pt>
                <c:pt idx="313">
                  <c:v>Low</c:v>
                </c:pt>
                <c:pt idx="314">
                  <c:v>Low</c:v>
                </c:pt>
                <c:pt idx="315">
                  <c:v>Low</c:v>
                </c:pt>
                <c:pt idx="316">
                  <c:v>Low</c:v>
                </c:pt>
                <c:pt idx="317">
                  <c:v>Low</c:v>
                </c:pt>
                <c:pt idx="318">
                  <c:v>Low</c:v>
                </c:pt>
                <c:pt idx="319">
                  <c:v>Low</c:v>
                </c:pt>
                <c:pt idx="320">
                  <c:v>Low</c:v>
                </c:pt>
                <c:pt idx="321">
                  <c:v>Low</c:v>
                </c:pt>
                <c:pt idx="322">
                  <c:v>Low</c:v>
                </c:pt>
                <c:pt idx="323">
                  <c:v>Low</c:v>
                </c:pt>
                <c:pt idx="324">
                  <c:v>Low</c:v>
                </c:pt>
                <c:pt idx="325">
                  <c:v>Low</c:v>
                </c:pt>
                <c:pt idx="326">
                  <c:v>Low</c:v>
                </c:pt>
                <c:pt idx="327">
                  <c:v>Low</c:v>
                </c:pt>
                <c:pt idx="328">
                  <c:v>Low</c:v>
                </c:pt>
                <c:pt idx="329">
                  <c:v>Low</c:v>
                </c:pt>
                <c:pt idx="330">
                  <c:v>Low</c:v>
                </c:pt>
                <c:pt idx="331">
                  <c:v>Low</c:v>
                </c:pt>
                <c:pt idx="332">
                  <c:v>Low</c:v>
                </c:pt>
                <c:pt idx="333">
                  <c:v>Low</c:v>
                </c:pt>
                <c:pt idx="334">
                  <c:v>Low</c:v>
                </c:pt>
                <c:pt idx="335">
                  <c:v>Low</c:v>
                </c:pt>
                <c:pt idx="336">
                  <c:v>Low</c:v>
                </c:pt>
                <c:pt idx="337">
                  <c:v>Low</c:v>
                </c:pt>
                <c:pt idx="338">
                  <c:v>Low</c:v>
                </c:pt>
                <c:pt idx="339">
                  <c:v>Low</c:v>
                </c:pt>
                <c:pt idx="340">
                  <c:v>Low</c:v>
                </c:pt>
                <c:pt idx="341">
                  <c:v>Low</c:v>
                </c:pt>
                <c:pt idx="342">
                  <c:v>Low</c:v>
                </c:pt>
                <c:pt idx="343">
                  <c:v>Low</c:v>
                </c:pt>
                <c:pt idx="344">
                  <c:v>Low</c:v>
                </c:pt>
                <c:pt idx="345">
                  <c:v>Low</c:v>
                </c:pt>
                <c:pt idx="346">
                  <c:v>Low</c:v>
                </c:pt>
                <c:pt idx="347">
                  <c:v>Low</c:v>
                </c:pt>
                <c:pt idx="348">
                  <c:v>Low</c:v>
                </c:pt>
                <c:pt idx="349">
                  <c:v>Low</c:v>
                </c:pt>
                <c:pt idx="350">
                  <c:v>Low</c:v>
                </c:pt>
                <c:pt idx="351">
                  <c:v>Low</c:v>
                </c:pt>
                <c:pt idx="352">
                  <c:v>Low</c:v>
                </c:pt>
                <c:pt idx="353">
                  <c:v>Low</c:v>
                </c:pt>
                <c:pt idx="354">
                  <c:v>Low</c:v>
                </c:pt>
                <c:pt idx="355">
                  <c:v>Low</c:v>
                </c:pt>
                <c:pt idx="356">
                  <c:v>Low</c:v>
                </c:pt>
                <c:pt idx="357">
                  <c:v>Low</c:v>
                </c:pt>
                <c:pt idx="358">
                  <c:v>Low</c:v>
                </c:pt>
                <c:pt idx="359">
                  <c:v>Low</c:v>
                </c:pt>
                <c:pt idx="360">
                  <c:v>Low</c:v>
                </c:pt>
                <c:pt idx="361">
                  <c:v>Low</c:v>
                </c:pt>
                <c:pt idx="362">
                  <c:v>Low</c:v>
                </c:pt>
                <c:pt idx="363">
                  <c:v>Low</c:v>
                </c:pt>
                <c:pt idx="364">
                  <c:v>Low</c:v>
                </c:pt>
                <c:pt idx="365">
                  <c:v>Low</c:v>
                </c:pt>
                <c:pt idx="366">
                  <c:v>Low</c:v>
                </c:pt>
                <c:pt idx="367">
                  <c:v>Low</c:v>
                </c:pt>
                <c:pt idx="368">
                  <c:v>Low</c:v>
                </c:pt>
                <c:pt idx="369">
                  <c:v>Low</c:v>
                </c:pt>
                <c:pt idx="370">
                  <c:v>Low</c:v>
                </c:pt>
                <c:pt idx="371">
                  <c:v>Low</c:v>
                </c:pt>
                <c:pt idx="372">
                  <c:v>Low</c:v>
                </c:pt>
                <c:pt idx="373">
                  <c:v>Low</c:v>
                </c:pt>
                <c:pt idx="374">
                  <c:v>Low</c:v>
                </c:pt>
                <c:pt idx="375">
                  <c:v>Low</c:v>
                </c:pt>
                <c:pt idx="376">
                  <c:v>Low</c:v>
                </c:pt>
                <c:pt idx="377">
                  <c:v>Low</c:v>
                </c:pt>
                <c:pt idx="378">
                  <c:v>Low</c:v>
                </c:pt>
                <c:pt idx="379">
                  <c:v>Low</c:v>
                </c:pt>
                <c:pt idx="380">
                  <c:v>Low</c:v>
                </c:pt>
                <c:pt idx="381">
                  <c:v>Low</c:v>
                </c:pt>
                <c:pt idx="382">
                  <c:v>Low</c:v>
                </c:pt>
                <c:pt idx="383">
                  <c:v>Low</c:v>
                </c:pt>
                <c:pt idx="384">
                  <c:v>Low</c:v>
                </c:pt>
                <c:pt idx="385">
                  <c:v>Low</c:v>
                </c:pt>
                <c:pt idx="386">
                  <c:v>Low</c:v>
                </c:pt>
                <c:pt idx="387">
                  <c:v>Low</c:v>
                </c:pt>
                <c:pt idx="388">
                  <c:v>Low</c:v>
                </c:pt>
                <c:pt idx="389">
                  <c:v>Low</c:v>
                </c:pt>
                <c:pt idx="390">
                  <c:v>Low</c:v>
                </c:pt>
                <c:pt idx="391">
                  <c:v>Low</c:v>
                </c:pt>
                <c:pt idx="392">
                  <c:v>Low</c:v>
                </c:pt>
                <c:pt idx="393">
                  <c:v>Low</c:v>
                </c:pt>
                <c:pt idx="394">
                  <c:v>Low</c:v>
                </c:pt>
                <c:pt idx="395">
                  <c:v>Low</c:v>
                </c:pt>
                <c:pt idx="396">
                  <c:v>Low</c:v>
                </c:pt>
                <c:pt idx="397">
                  <c:v>Low</c:v>
                </c:pt>
                <c:pt idx="398">
                  <c:v>Low</c:v>
                </c:pt>
                <c:pt idx="399">
                  <c:v>Low</c:v>
                </c:pt>
                <c:pt idx="400">
                  <c:v>Low</c:v>
                </c:pt>
                <c:pt idx="401">
                  <c:v>Low</c:v>
                </c:pt>
                <c:pt idx="402">
                  <c:v>Low</c:v>
                </c:pt>
                <c:pt idx="403">
                  <c:v>Low</c:v>
                </c:pt>
                <c:pt idx="404">
                  <c:v>Low</c:v>
                </c:pt>
                <c:pt idx="405">
                  <c:v>Low</c:v>
                </c:pt>
                <c:pt idx="406">
                  <c:v>Low</c:v>
                </c:pt>
                <c:pt idx="407">
                  <c:v>Low</c:v>
                </c:pt>
                <c:pt idx="408">
                  <c:v>Low</c:v>
                </c:pt>
                <c:pt idx="409">
                  <c:v>Low</c:v>
                </c:pt>
                <c:pt idx="410">
                  <c:v>Low</c:v>
                </c:pt>
                <c:pt idx="411">
                  <c:v>Low</c:v>
                </c:pt>
                <c:pt idx="412">
                  <c:v>Low</c:v>
                </c:pt>
                <c:pt idx="413">
                  <c:v>Low</c:v>
                </c:pt>
                <c:pt idx="414">
                  <c:v>Low</c:v>
                </c:pt>
                <c:pt idx="415">
                  <c:v>Low</c:v>
                </c:pt>
                <c:pt idx="416">
                  <c:v>Low</c:v>
                </c:pt>
                <c:pt idx="417">
                  <c:v>Low</c:v>
                </c:pt>
                <c:pt idx="418">
                  <c:v>Low</c:v>
                </c:pt>
                <c:pt idx="419">
                  <c:v>Low</c:v>
                </c:pt>
                <c:pt idx="420">
                  <c:v>Low</c:v>
                </c:pt>
                <c:pt idx="421">
                  <c:v>Low</c:v>
                </c:pt>
                <c:pt idx="422">
                  <c:v>Low</c:v>
                </c:pt>
                <c:pt idx="423">
                  <c:v>Low</c:v>
                </c:pt>
                <c:pt idx="424">
                  <c:v>Low</c:v>
                </c:pt>
                <c:pt idx="425">
                  <c:v>Low</c:v>
                </c:pt>
                <c:pt idx="426">
                  <c:v>Low</c:v>
                </c:pt>
                <c:pt idx="427">
                  <c:v>Low</c:v>
                </c:pt>
                <c:pt idx="428">
                  <c:v>Low</c:v>
                </c:pt>
                <c:pt idx="429">
                  <c:v>Low</c:v>
                </c:pt>
                <c:pt idx="430">
                  <c:v>Low</c:v>
                </c:pt>
                <c:pt idx="431">
                  <c:v>Low</c:v>
                </c:pt>
                <c:pt idx="432">
                  <c:v>Low</c:v>
                </c:pt>
                <c:pt idx="433">
                  <c:v>Low</c:v>
                </c:pt>
                <c:pt idx="434">
                  <c:v>Low</c:v>
                </c:pt>
                <c:pt idx="435">
                  <c:v>Low</c:v>
                </c:pt>
                <c:pt idx="436">
                  <c:v>Low</c:v>
                </c:pt>
                <c:pt idx="437">
                  <c:v>Low</c:v>
                </c:pt>
                <c:pt idx="438">
                  <c:v>Low</c:v>
                </c:pt>
                <c:pt idx="439">
                  <c:v>Low</c:v>
                </c:pt>
                <c:pt idx="440">
                  <c:v>Low</c:v>
                </c:pt>
                <c:pt idx="441">
                  <c:v>Low</c:v>
                </c:pt>
                <c:pt idx="442">
                  <c:v>Low</c:v>
                </c:pt>
                <c:pt idx="443">
                  <c:v>Low</c:v>
                </c:pt>
                <c:pt idx="444">
                  <c:v>Low</c:v>
                </c:pt>
                <c:pt idx="445">
                  <c:v>Low</c:v>
                </c:pt>
                <c:pt idx="446">
                  <c:v>Low</c:v>
                </c:pt>
                <c:pt idx="447">
                  <c:v>Low</c:v>
                </c:pt>
                <c:pt idx="448">
                  <c:v>Low</c:v>
                </c:pt>
                <c:pt idx="449">
                  <c:v>Low</c:v>
                </c:pt>
                <c:pt idx="450">
                  <c:v>Low</c:v>
                </c:pt>
                <c:pt idx="451">
                  <c:v>Low</c:v>
                </c:pt>
                <c:pt idx="452">
                  <c:v>Low</c:v>
                </c:pt>
                <c:pt idx="453">
                  <c:v>Low</c:v>
                </c:pt>
                <c:pt idx="454">
                  <c:v>Low</c:v>
                </c:pt>
                <c:pt idx="455">
                  <c:v>Low</c:v>
                </c:pt>
                <c:pt idx="456">
                  <c:v>Low</c:v>
                </c:pt>
                <c:pt idx="457">
                  <c:v>Low</c:v>
                </c:pt>
                <c:pt idx="458">
                  <c:v>Low</c:v>
                </c:pt>
                <c:pt idx="459">
                  <c:v>Low</c:v>
                </c:pt>
                <c:pt idx="460">
                  <c:v>Low</c:v>
                </c:pt>
                <c:pt idx="461">
                  <c:v>Low</c:v>
                </c:pt>
                <c:pt idx="462">
                  <c:v>Low</c:v>
                </c:pt>
                <c:pt idx="463">
                  <c:v>Low</c:v>
                </c:pt>
                <c:pt idx="464">
                  <c:v>Low</c:v>
                </c:pt>
                <c:pt idx="465">
                  <c:v>Low</c:v>
                </c:pt>
                <c:pt idx="466">
                  <c:v>Low</c:v>
                </c:pt>
                <c:pt idx="467">
                  <c:v>Low</c:v>
                </c:pt>
                <c:pt idx="468">
                  <c:v>Low</c:v>
                </c:pt>
                <c:pt idx="469">
                  <c:v>Low</c:v>
                </c:pt>
                <c:pt idx="470">
                  <c:v>Low</c:v>
                </c:pt>
                <c:pt idx="471">
                  <c:v>Low</c:v>
                </c:pt>
                <c:pt idx="472">
                  <c:v>Low</c:v>
                </c:pt>
                <c:pt idx="473">
                  <c:v>Low</c:v>
                </c:pt>
                <c:pt idx="474">
                  <c:v>Low</c:v>
                </c:pt>
                <c:pt idx="475">
                  <c:v>Low</c:v>
                </c:pt>
                <c:pt idx="476">
                  <c:v>Low</c:v>
                </c:pt>
                <c:pt idx="477">
                  <c:v>Low</c:v>
                </c:pt>
                <c:pt idx="478">
                  <c:v>Low</c:v>
                </c:pt>
                <c:pt idx="479">
                  <c:v>Low</c:v>
                </c:pt>
                <c:pt idx="480">
                  <c:v>Low</c:v>
                </c:pt>
                <c:pt idx="481">
                  <c:v>Low</c:v>
                </c:pt>
                <c:pt idx="482">
                  <c:v>Low</c:v>
                </c:pt>
                <c:pt idx="483">
                  <c:v>Low</c:v>
                </c:pt>
                <c:pt idx="484">
                  <c:v>Low</c:v>
                </c:pt>
                <c:pt idx="485">
                  <c:v>Low</c:v>
                </c:pt>
                <c:pt idx="486">
                  <c:v>Low</c:v>
                </c:pt>
                <c:pt idx="487">
                  <c:v>Low</c:v>
                </c:pt>
                <c:pt idx="488">
                  <c:v>Low</c:v>
                </c:pt>
                <c:pt idx="489">
                  <c:v>Low</c:v>
                </c:pt>
                <c:pt idx="490">
                  <c:v>Low</c:v>
                </c:pt>
                <c:pt idx="491">
                  <c:v>Low</c:v>
                </c:pt>
                <c:pt idx="492">
                  <c:v>Low</c:v>
                </c:pt>
                <c:pt idx="493">
                  <c:v>Low</c:v>
                </c:pt>
                <c:pt idx="494">
                  <c:v>Low</c:v>
                </c:pt>
                <c:pt idx="495">
                  <c:v>Low</c:v>
                </c:pt>
                <c:pt idx="496">
                  <c:v>Low</c:v>
                </c:pt>
                <c:pt idx="497">
                  <c:v>Low</c:v>
                </c:pt>
                <c:pt idx="498">
                  <c:v>Low</c:v>
                </c:pt>
                <c:pt idx="499">
                  <c:v>Low</c:v>
                </c:pt>
                <c:pt idx="500">
                  <c:v>Low</c:v>
                </c:pt>
                <c:pt idx="501">
                  <c:v>Low</c:v>
                </c:pt>
                <c:pt idx="502">
                  <c:v>Low</c:v>
                </c:pt>
                <c:pt idx="503">
                  <c:v>Low</c:v>
                </c:pt>
                <c:pt idx="504">
                  <c:v>Low</c:v>
                </c:pt>
                <c:pt idx="505">
                  <c:v>Low</c:v>
                </c:pt>
                <c:pt idx="506">
                  <c:v>Low</c:v>
                </c:pt>
                <c:pt idx="507">
                  <c:v>Low</c:v>
                </c:pt>
                <c:pt idx="508">
                  <c:v>Low</c:v>
                </c:pt>
                <c:pt idx="509">
                  <c:v>Low</c:v>
                </c:pt>
                <c:pt idx="510">
                  <c:v>Low</c:v>
                </c:pt>
                <c:pt idx="511">
                  <c:v>Low</c:v>
                </c:pt>
                <c:pt idx="512">
                  <c:v>Low</c:v>
                </c:pt>
                <c:pt idx="513">
                  <c:v>Low</c:v>
                </c:pt>
                <c:pt idx="514">
                  <c:v>Low</c:v>
                </c:pt>
                <c:pt idx="515">
                  <c:v>Low</c:v>
                </c:pt>
                <c:pt idx="516">
                  <c:v>Low</c:v>
                </c:pt>
                <c:pt idx="517">
                  <c:v>Low</c:v>
                </c:pt>
                <c:pt idx="518">
                  <c:v>Low</c:v>
                </c:pt>
                <c:pt idx="519">
                  <c:v>Low</c:v>
                </c:pt>
                <c:pt idx="520">
                  <c:v>Low</c:v>
                </c:pt>
                <c:pt idx="521">
                  <c:v>Low</c:v>
                </c:pt>
                <c:pt idx="522">
                  <c:v>Low</c:v>
                </c:pt>
                <c:pt idx="523">
                  <c:v>Low</c:v>
                </c:pt>
                <c:pt idx="524">
                  <c:v>Low</c:v>
                </c:pt>
                <c:pt idx="525">
                  <c:v>Low</c:v>
                </c:pt>
                <c:pt idx="526">
                  <c:v>Low</c:v>
                </c:pt>
                <c:pt idx="527">
                  <c:v>Low</c:v>
                </c:pt>
                <c:pt idx="528">
                  <c:v>Low</c:v>
                </c:pt>
                <c:pt idx="529">
                  <c:v>Low</c:v>
                </c:pt>
                <c:pt idx="530">
                  <c:v>Low</c:v>
                </c:pt>
                <c:pt idx="531">
                  <c:v>Low</c:v>
                </c:pt>
                <c:pt idx="532">
                  <c:v>Low</c:v>
                </c:pt>
                <c:pt idx="533">
                  <c:v>Low</c:v>
                </c:pt>
                <c:pt idx="534">
                  <c:v>Low</c:v>
                </c:pt>
                <c:pt idx="535">
                  <c:v>Low</c:v>
                </c:pt>
                <c:pt idx="536">
                  <c:v>Low</c:v>
                </c:pt>
                <c:pt idx="537">
                  <c:v>Low</c:v>
                </c:pt>
                <c:pt idx="538">
                  <c:v>Low</c:v>
                </c:pt>
                <c:pt idx="539">
                  <c:v>Low</c:v>
                </c:pt>
                <c:pt idx="540">
                  <c:v>Low</c:v>
                </c:pt>
                <c:pt idx="541">
                  <c:v>Low</c:v>
                </c:pt>
                <c:pt idx="542">
                  <c:v>Low</c:v>
                </c:pt>
                <c:pt idx="543">
                  <c:v>Low</c:v>
                </c:pt>
                <c:pt idx="544">
                  <c:v>Low</c:v>
                </c:pt>
                <c:pt idx="545">
                  <c:v>Low</c:v>
                </c:pt>
                <c:pt idx="546">
                  <c:v>Low</c:v>
                </c:pt>
                <c:pt idx="547">
                  <c:v>Low</c:v>
                </c:pt>
                <c:pt idx="548">
                  <c:v>Low</c:v>
                </c:pt>
                <c:pt idx="549">
                  <c:v>Low</c:v>
                </c:pt>
                <c:pt idx="550">
                  <c:v>Low</c:v>
                </c:pt>
                <c:pt idx="551">
                  <c:v>Low</c:v>
                </c:pt>
                <c:pt idx="552">
                  <c:v>Low</c:v>
                </c:pt>
                <c:pt idx="553">
                  <c:v>Low</c:v>
                </c:pt>
                <c:pt idx="554">
                  <c:v>Low</c:v>
                </c:pt>
                <c:pt idx="555">
                  <c:v>Low</c:v>
                </c:pt>
                <c:pt idx="556">
                  <c:v>Low</c:v>
                </c:pt>
                <c:pt idx="557">
                  <c:v>Low</c:v>
                </c:pt>
                <c:pt idx="558">
                  <c:v>Low</c:v>
                </c:pt>
                <c:pt idx="559">
                  <c:v>Low</c:v>
                </c:pt>
                <c:pt idx="560">
                  <c:v>Low</c:v>
                </c:pt>
                <c:pt idx="561">
                  <c:v>Low</c:v>
                </c:pt>
                <c:pt idx="562">
                  <c:v>Low</c:v>
                </c:pt>
                <c:pt idx="563">
                  <c:v>Low</c:v>
                </c:pt>
                <c:pt idx="564">
                  <c:v>Low</c:v>
                </c:pt>
                <c:pt idx="565">
                  <c:v>Low</c:v>
                </c:pt>
                <c:pt idx="566">
                  <c:v>Low</c:v>
                </c:pt>
                <c:pt idx="567">
                  <c:v>Low</c:v>
                </c:pt>
                <c:pt idx="568">
                  <c:v>Low</c:v>
                </c:pt>
                <c:pt idx="569">
                  <c:v>Low</c:v>
                </c:pt>
                <c:pt idx="570">
                  <c:v>Low</c:v>
                </c:pt>
                <c:pt idx="571">
                  <c:v>Low</c:v>
                </c:pt>
                <c:pt idx="572">
                  <c:v>Low</c:v>
                </c:pt>
                <c:pt idx="573">
                  <c:v>Low</c:v>
                </c:pt>
                <c:pt idx="574">
                  <c:v>Low</c:v>
                </c:pt>
                <c:pt idx="575">
                  <c:v>Low</c:v>
                </c:pt>
                <c:pt idx="576">
                  <c:v>Low</c:v>
                </c:pt>
                <c:pt idx="577">
                  <c:v>Low</c:v>
                </c:pt>
                <c:pt idx="578">
                  <c:v>Low</c:v>
                </c:pt>
                <c:pt idx="579">
                  <c:v>Low</c:v>
                </c:pt>
                <c:pt idx="580">
                  <c:v>Low</c:v>
                </c:pt>
                <c:pt idx="581">
                  <c:v>Low</c:v>
                </c:pt>
                <c:pt idx="582">
                  <c:v>Low</c:v>
                </c:pt>
                <c:pt idx="583">
                  <c:v>Low</c:v>
                </c:pt>
                <c:pt idx="584">
                  <c:v>Low</c:v>
                </c:pt>
                <c:pt idx="585">
                  <c:v>Low</c:v>
                </c:pt>
                <c:pt idx="586">
                  <c:v>Low</c:v>
                </c:pt>
                <c:pt idx="587">
                  <c:v>Low</c:v>
                </c:pt>
                <c:pt idx="588">
                  <c:v>Low</c:v>
                </c:pt>
                <c:pt idx="589">
                  <c:v>Low</c:v>
                </c:pt>
                <c:pt idx="590">
                  <c:v>Middle</c:v>
                </c:pt>
                <c:pt idx="591">
                  <c:v>Middle</c:v>
                </c:pt>
                <c:pt idx="592">
                  <c:v>Middle</c:v>
                </c:pt>
                <c:pt idx="593">
                  <c:v>Middle</c:v>
                </c:pt>
                <c:pt idx="594">
                  <c:v>Middle</c:v>
                </c:pt>
                <c:pt idx="595">
                  <c:v>Middle</c:v>
                </c:pt>
                <c:pt idx="596">
                  <c:v>Middle</c:v>
                </c:pt>
                <c:pt idx="597">
                  <c:v>Middle</c:v>
                </c:pt>
                <c:pt idx="598">
                  <c:v>Middle</c:v>
                </c:pt>
                <c:pt idx="599">
                  <c:v>Middle</c:v>
                </c:pt>
                <c:pt idx="600">
                  <c:v>Middle</c:v>
                </c:pt>
                <c:pt idx="601">
                  <c:v>Middle</c:v>
                </c:pt>
                <c:pt idx="602">
                  <c:v>Middle</c:v>
                </c:pt>
                <c:pt idx="603">
                  <c:v>Middle</c:v>
                </c:pt>
                <c:pt idx="604">
                  <c:v>Middle</c:v>
                </c:pt>
                <c:pt idx="605">
                  <c:v>Middle</c:v>
                </c:pt>
                <c:pt idx="606">
                  <c:v>Middle</c:v>
                </c:pt>
                <c:pt idx="607">
                  <c:v>Middle</c:v>
                </c:pt>
                <c:pt idx="608">
                  <c:v>Middle</c:v>
                </c:pt>
                <c:pt idx="609">
                  <c:v>Middle</c:v>
                </c:pt>
                <c:pt idx="610">
                  <c:v>Middle</c:v>
                </c:pt>
                <c:pt idx="611">
                  <c:v>Middle</c:v>
                </c:pt>
                <c:pt idx="612">
                  <c:v>Middle</c:v>
                </c:pt>
                <c:pt idx="613">
                  <c:v>Middle</c:v>
                </c:pt>
                <c:pt idx="614">
                  <c:v>Middle</c:v>
                </c:pt>
                <c:pt idx="615">
                  <c:v>Middle</c:v>
                </c:pt>
                <c:pt idx="616">
                  <c:v>Middle</c:v>
                </c:pt>
                <c:pt idx="617">
                  <c:v>Middle</c:v>
                </c:pt>
                <c:pt idx="618">
                  <c:v>Middle</c:v>
                </c:pt>
                <c:pt idx="619">
                  <c:v>Middle</c:v>
                </c:pt>
                <c:pt idx="620">
                  <c:v>Middle</c:v>
                </c:pt>
                <c:pt idx="621">
                  <c:v>Middle</c:v>
                </c:pt>
                <c:pt idx="622">
                  <c:v>Middle</c:v>
                </c:pt>
                <c:pt idx="623">
                  <c:v>Middle</c:v>
                </c:pt>
                <c:pt idx="624">
                  <c:v>Middle</c:v>
                </c:pt>
                <c:pt idx="625">
                  <c:v>Middle</c:v>
                </c:pt>
                <c:pt idx="626">
                  <c:v>Middle</c:v>
                </c:pt>
                <c:pt idx="627">
                  <c:v>Middle</c:v>
                </c:pt>
                <c:pt idx="628">
                  <c:v>Middle</c:v>
                </c:pt>
                <c:pt idx="629">
                  <c:v>Middle</c:v>
                </c:pt>
                <c:pt idx="630">
                  <c:v>Middle</c:v>
                </c:pt>
                <c:pt idx="631">
                  <c:v>Middle</c:v>
                </c:pt>
                <c:pt idx="632">
                  <c:v>Middle</c:v>
                </c:pt>
                <c:pt idx="633">
                  <c:v>Middle</c:v>
                </c:pt>
                <c:pt idx="634">
                  <c:v>Middle</c:v>
                </c:pt>
                <c:pt idx="635">
                  <c:v>Middle</c:v>
                </c:pt>
                <c:pt idx="636">
                  <c:v>Middle</c:v>
                </c:pt>
                <c:pt idx="637">
                  <c:v>Middle</c:v>
                </c:pt>
                <c:pt idx="638">
                  <c:v>Middle</c:v>
                </c:pt>
                <c:pt idx="639">
                  <c:v>Middle</c:v>
                </c:pt>
                <c:pt idx="640">
                  <c:v>Middle</c:v>
                </c:pt>
                <c:pt idx="641">
                  <c:v>Middle</c:v>
                </c:pt>
                <c:pt idx="642">
                  <c:v>Middle</c:v>
                </c:pt>
                <c:pt idx="643">
                  <c:v>Middle</c:v>
                </c:pt>
                <c:pt idx="644">
                  <c:v>Middle</c:v>
                </c:pt>
                <c:pt idx="645">
                  <c:v>Middle</c:v>
                </c:pt>
                <c:pt idx="646">
                  <c:v>Middle</c:v>
                </c:pt>
                <c:pt idx="647">
                  <c:v>Middle</c:v>
                </c:pt>
                <c:pt idx="648">
                  <c:v>Middle</c:v>
                </c:pt>
                <c:pt idx="649">
                  <c:v>Middle</c:v>
                </c:pt>
                <c:pt idx="650">
                  <c:v>Middle</c:v>
                </c:pt>
                <c:pt idx="651">
                  <c:v>Middle</c:v>
                </c:pt>
                <c:pt idx="652">
                  <c:v>Middle</c:v>
                </c:pt>
                <c:pt idx="653">
                  <c:v>Middle</c:v>
                </c:pt>
                <c:pt idx="654">
                  <c:v>Middle</c:v>
                </c:pt>
                <c:pt idx="655">
                  <c:v>Middle</c:v>
                </c:pt>
                <c:pt idx="656">
                  <c:v>Middle</c:v>
                </c:pt>
                <c:pt idx="657">
                  <c:v>Middle</c:v>
                </c:pt>
                <c:pt idx="658">
                  <c:v>Middle</c:v>
                </c:pt>
                <c:pt idx="659">
                  <c:v>Middle</c:v>
                </c:pt>
                <c:pt idx="660">
                  <c:v>Middle</c:v>
                </c:pt>
                <c:pt idx="661">
                  <c:v>Middle</c:v>
                </c:pt>
                <c:pt idx="662">
                  <c:v>Middle</c:v>
                </c:pt>
                <c:pt idx="663">
                  <c:v>Middle</c:v>
                </c:pt>
                <c:pt idx="664">
                  <c:v>Middle</c:v>
                </c:pt>
                <c:pt idx="665">
                  <c:v>Middle</c:v>
                </c:pt>
                <c:pt idx="666">
                  <c:v>Middle</c:v>
                </c:pt>
                <c:pt idx="667">
                  <c:v>Middle</c:v>
                </c:pt>
                <c:pt idx="668">
                  <c:v>Middle</c:v>
                </c:pt>
                <c:pt idx="669">
                  <c:v>Middle</c:v>
                </c:pt>
                <c:pt idx="670">
                  <c:v>Middle</c:v>
                </c:pt>
                <c:pt idx="671">
                  <c:v>Middle</c:v>
                </c:pt>
                <c:pt idx="672">
                  <c:v>Middle</c:v>
                </c:pt>
                <c:pt idx="673">
                  <c:v>Middle</c:v>
                </c:pt>
                <c:pt idx="674">
                  <c:v>Middle</c:v>
                </c:pt>
                <c:pt idx="675">
                  <c:v>Middle</c:v>
                </c:pt>
                <c:pt idx="676">
                  <c:v>Middle</c:v>
                </c:pt>
                <c:pt idx="677">
                  <c:v>Middle</c:v>
                </c:pt>
                <c:pt idx="678">
                  <c:v>Middle</c:v>
                </c:pt>
                <c:pt idx="679">
                  <c:v>Middle</c:v>
                </c:pt>
                <c:pt idx="680">
                  <c:v>Middle</c:v>
                </c:pt>
                <c:pt idx="681">
                  <c:v>Middle</c:v>
                </c:pt>
                <c:pt idx="682">
                  <c:v>Middle</c:v>
                </c:pt>
                <c:pt idx="683">
                  <c:v>Middle</c:v>
                </c:pt>
                <c:pt idx="684">
                  <c:v>Middle</c:v>
                </c:pt>
                <c:pt idx="685">
                  <c:v>Middle</c:v>
                </c:pt>
                <c:pt idx="686">
                  <c:v>Middle</c:v>
                </c:pt>
                <c:pt idx="687">
                  <c:v>Middle</c:v>
                </c:pt>
                <c:pt idx="688">
                  <c:v>Middle</c:v>
                </c:pt>
                <c:pt idx="689">
                  <c:v>Middle</c:v>
                </c:pt>
                <c:pt idx="690">
                  <c:v>Middle</c:v>
                </c:pt>
                <c:pt idx="691">
                  <c:v>Middle</c:v>
                </c:pt>
                <c:pt idx="692">
                  <c:v>Middle</c:v>
                </c:pt>
                <c:pt idx="693">
                  <c:v>Middle</c:v>
                </c:pt>
                <c:pt idx="694">
                  <c:v>Middle</c:v>
                </c:pt>
                <c:pt idx="695">
                  <c:v>Middle</c:v>
                </c:pt>
                <c:pt idx="696">
                  <c:v>Middle</c:v>
                </c:pt>
                <c:pt idx="697">
                  <c:v>Middle</c:v>
                </c:pt>
                <c:pt idx="698">
                  <c:v>Middle</c:v>
                </c:pt>
                <c:pt idx="699">
                  <c:v>Middle</c:v>
                </c:pt>
                <c:pt idx="700">
                  <c:v>Middle</c:v>
                </c:pt>
                <c:pt idx="701">
                  <c:v>Middle</c:v>
                </c:pt>
                <c:pt idx="702">
                  <c:v>Middle</c:v>
                </c:pt>
                <c:pt idx="703">
                  <c:v>Middle</c:v>
                </c:pt>
                <c:pt idx="704">
                  <c:v>Middle</c:v>
                </c:pt>
                <c:pt idx="705">
                  <c:v>Middle</c:v>
                </c:pt>
                <c:pt idx="706">
                  <c:v>Middle</c:v>
                </c:pt>
                <c:pt idx="707">
                  <c:v>Middle</c:v>
                </c:pt>
                <c:pt idx="708">
                  <c:v>Middle</c:v>
                </c:pt>
                <c:pt idx="709">
                  <c:v>Middle</c:v>
                </c:pt>
                <c:pt idx="710">
                  <c:v>Middle</c:v>
                </c:pt>
                <c:pt idx="711">
                  <c:v>Middle</c:v>
                </c:pt>
                <c:pt idx="712">
                  <c:v>Middle</c:v>
                </c:pt>
                <c:pt idx="713">
                  <c:v>Middle</c:v>
                </c:pt>
                <c:pt idx="714">
                  <c:v>Middle</c:v>
                </c:pt>
                <c:pt idx="715">
                  <c:v>Middle</c:v>
                </c:pt>
                <c:pt idx="716">
                  <c:v>Middle</c:v>
                </c:pt>
                <c:pt idx="717">
                  <c:v>Middle</c:v>
                </c:pt>
                <c:pt idx="718">
                  <c:v>Middle</c:v>
                </c:pt>
                <c:pt idx="719">
                  <c:v>Middle</c:v>
                </c:pt>
                <c:pt idx="720">
                  <c:v>Middle</c:v>
                </c:pt>
                <c:pt idx="721">
                  <c:v>Middle</c:v>
                </c:pt>
                <c:pt idx="722">
                  <c:v>Middle</c:v>
                </c:pt>
                <c:pt idx="723">
                  <c:v>Middle</c:v>
                </c:pt>
                <c:pt idx="724">
                  <c:v>Middle</c:v>
                </c:pt>
                <c:pt idx="725">
                  <c:v>Middle</c:v>
                </c:pt>
                <c:pt idx="726">
                  <c:v>Middle</c:v>
                </c:pt>
                <c:pt idx="727">
                  <c:v>Middle</c:v>
                </c:pt>
                <c:pt idx="728">
                  <c:v>Middle</c:v>
                </c:pt>
                <c:pt idx="729">
                  <c:v>Middle</c:v>
                </c:pt>
                <c:pt idx="730">
                  <c:v>Middle</c:v>
                </c:pt>
                <c:pt idx="731">
                  <c:v>Middle</c:v>
                </c:pt>
                <c:pt idx="732">
                  <c:v>Middle</c:v>
                </c:pt>
                <c:pt idx="733">
                  <c:v>Middle</c:v>
                </c:pt>
                <c:pt idx="734">
                  <c:v>Middle</c:v>
                </c:pt>
                <c:pt idx="735">
                  <c:v>Middle</c:v>
                </c:pt>
                <c:pt idx="736">
                  <c:v>Middle</c:v>
                </c:pt>
                <c:pt idx="737">
                  <c:v>Middle</c:v>
                </c:pt>
                <c:pt idx="738">
                  <c:v>Middle</c:v>
                </c:pt>
                <c:pt idx="739">
                  <c:v>Middle</c:v>
                </c:pt>
                <c:pt idx="740">
                  <c:v>Middle</c:v>
                </c:pt>
                <c:pt idx="741">
                  <c:v>Middle</c:v>
                </c:pt>
                <c:pt idx="742">
                  <c:v>Middle</c:v>
                </c:pt>
                <c:pt idx="743">
                  <c:v>Middle</c:v>
                </c:pt>
                <c:pt idx="744">
                  <c:v>Middle</c:v>
                </c:pt>
                <c:pt idx="745">
                  <c:v>Middle</c:v>
                </c:pt>
                <c:pt idx="746">
                  <c:v>Middle</c:v>
                </c:pt>
                <c:pt idx="747">
                  <c:v>Middle</c:v>
                </c:pt>
                <c:pt idx="748">
                  <c:v>Middle</c:v>
                </c:pt>
                <c:pt idx="749">
                  <c:v>Middle</c:v>
                </c:pt>
                <c:pt idx="750">
                  <c:v>Middle</c:v>
                </c:pt>
                <c:pt idx="751">
                  <c:v>Middle</c:v>
                </c:pt>
                <c:pt idx="752">
                  <c:v>Middle</c:v>
                </c:pt>
                <c:pt idx="753">
                  <c:v>Middle</c:v>
                </c:pt>
                <c:pt idx="754">
                  <c:v>Middle</c:v>
                </c:pt>
                <c:pt idx="755">
                  <c:v>Middle</c:v>
                </c:pt>
                <c:pt idx="756">
                  <c:v>Middle</c:v>
                </c:pt>
                <c:pt idx="757">
                  <c:v>Middle</c:v>
                </c:pt>
                <c:pt idx="758">
                  <c:v>Middle</c:v>
                </c:pt>
                <c:pt idx="759">
                  <c:v>Middle</c:v>
                </c:pt>
                <c:pt idx="760">
                  <c:v>Middle</c:v>
                </c:pt>
                <c:pt idx="761">
                  <c:v>Middle</c:v>
                </c:pt>
                <c:pt idx="762">
                  <c:v>Middle</c:v>
                </c:pt>
                <c:pt idx="763">
                  <c:v>Middle</c:v>
                </c:pt>
                <c:pt idx="764">
                  <c:v>Middle</c:v>
                </c:pt>
                <c:pt idx="765">
                  <c:v>Middle</c:v>
                </c:pt>
                <c:pt idx="766">
                  <c:v>Middle</c:v>
                </c:pt>
                <c:pt idx="767">
                  <c:v>Middle</c:v>
                </c:pt>
                <c:pt idx="768">
                  <c:v>Middle</c:v>
                </c:pt>
                <c:pt idx="769">
                  <c:v>Middle</c:v>
                </c:pt>
                <c:pt idx="770">
                  <c:v>Middle</c:v>
                </c:pt>
                <c:pt idx="771">
                  <c:v>Middle</c:v>
                </c:pt>
                <c:pt idx="772">
                  <c:v>Middle</c:v>
                </c:pt>
                <c:pt idx="773">
                  <c:v>Middle</c:v>
                </c:pt>
                <c:pt idx="774">
                  <c:v>Middle</c:v>
                </c:pt>
                <c:pt idx="775">
                  <c:v>Middle</c:v>
                </c:pt>
                <c:pt idx="776">
                  <c:v>Middle</c:v>
                </c:pt>
                <c:pt idx="777">
                  <c:v>Middle</c:v>
                </c:pt>
                <c:pt idx="778">
                  <c:v>Middle</c:v>
                </c:pt>
                <c:pt idx="779">
                  <c:v>Middle</c:v>
                </c:pt>
                <c:pt idx="780">
                  <c:v>Middle</c:v>
                </c:pt>
                <c:pt idx="781">
                  <c:v>Middle</c:v>
                </c:pt>
                <c:pt idx="782">
                  <c:v>Middle</c:v>
                </c:pt>
                <c:pt idx="783">
                  <c:v>Middle</c:v>
                </c:pt>
                <c:pt idx="784">
                  <c:v>Middle</c:v>
                </c:pt>
                <c:pt idx="785">
                  <c:v>Middle</c:v>
                </c:pt>
                <c:pt idx="786">
                  <c:v>Middle</c:v>
                </c:pt>
                <c:pt idx="787">
                  <c:v>Middle</c:v>
                </c:pt>
                <c:pt idx="788">
                  <c:v>Middle</c:v>
                </c:pt>
                <c:pt idx="789">
                  <c:v>Middle</c:v>
                </c:pt>
                <c:pt idx="790">
                  <c:v>Middle</c:v>
                </c:pt>
                <c:pt idx="791">
                  <c:v>Middle</c:v>
                </c:pt>
                <c:pt idx="792">
                  <c:v>Middle</c:v>
                </c:pt>
                <c:pt idx="793">
                  <c:v>Middle</c:v>
                </c:pt>
                <c:pt idx="794">
                  <c:v>Middle</c:v>
                </c:pt>
                <c:pt idx="795">
                  <c:v>Middle</c:v>
                </c:pt>
                <c:pt idx="796">
                  <c:v>Middle</c:v>
                </c:pt>
                <c:pt idx="797">
                  <c:v>Middle</c:v>
                </c:pt>
                <c:pt idx="798">
                  <c:v>Middle</c:v>
                </c:pt>
                <c:pt idx="799">
                  <c:v>Middle</c:v>
                </c:pt>
                <c:pt idx="800">
                  <c:v>Middle</c:v>
                </c:pt>
                <c:pt idx="801">
                  <c:v>Middle</c:v>
                </c:pt>
                <c:pt idx="802">
                  <c:v>Middle</c:v>
                </c:pt>
                <c:pt idx="803">
                  <c:v>Middle</c:v>
                </c:pt>
                <c:pt idx="804">
                  <c:v>Middle</c:v>
                </c:pt>
                <c:pt idx="805">
                  <c:v>Middle</c:v>
                </c:pt>
                <c:pt idx="806">
                  <c:v>Middle</c:v>
                </c:pt>
                <c:pt idx="807">
                  <c:v>Middle</c:v>
                </c:pt>
                <c:pt idx="808">
                  <c:v>Middle</c:v>
                </c:pt>
                <c:pt idx="809">
                  <c:v>Middle</c:v>
                </c:pt>
                <c:pt idx="810">
                  <c:v>Middle</c:v>
                </c:pt>
                <c:pt idx="811">
                  <c:v>Middle</c:v>
                </c:pt>
                <c:pt idx="812">
                  <c:v>Middle</c:v>
                </c:pt>
                <c:pt idx="813">
                  <c:v>Middle</c:v>
                </c:pt>
                <c:pt idx="814">
                  <c:v>Middle</c:v>
                </c:pt>
                <c:pt idx="815">
                  <c:v>Middle</c:v>
                </c:pt>
                <c:pt idx="816">
                  <c:v>Middle</c:v>
                </c:pt>
                <c:pt idx="817">
                  <c:v>Middle</c:v>
                </c:pt>
                <c:pt idx="818">
                  <c:v>Middle</c:v>
                </c:pt>
                <c:pt idx="819">
                  <c:v>Middle</c:v>
                </c:pt>
                <c:pt idx="820">
                  <c:v>Middle</c:v>
                </c:pt>
                <c:pt idx="821">
                  <c:v>Middle</c:v>
                </c:pt>
                <c:pt idx="822">
                  <c:v>Middle</c:v>
                </c:pt>
                <c:pt idx="823">
                  <c:v>Middle</c:v>
                </c:pt>
                <c:pt idx="824">
                  <c:v>Middle</c:v>
                </c:pt>
                <c:pt idx="825">
                  <c:v>Middle</c:v>
                </c:pt>
                <c:pt idx="826">
                  <c:v>Middle</c:v>
                </c:pt>
                <c:pt idx="827">
                  <c:v>Middle</c:v>
                </c:pt>
                <c:pt idx="828">
                  <c:v>Middle</c:v>
                </c:pt>
                <c:pt idx="829">
                  <c:v>Middle</c:v>
                </c:pt>
                <c:pt idx="830">
                  <c:v>Middle</c:v>
                </c:pt>
                <c:pt idx="831">
                  <c:v>Middle</c:v>
                </c:pt>
                <c:pt idx="832">
                  <c:v>Middle</c:v>
                </c:pt>
                <c:pt idx="833">
                  <c:v>Middle</c:v>
                </c:pt>
                <c:pt idx="834">
                  <c:v>Middle</c:v>
                </c:pt>
                <c:pt idx="835">
                  <c:v>Middle</c:v>
                </c:pt>
                <c:pt idx="836">
                  <c:v>Middle</c:v>
                </c:pt>
                <c:pt idx="837">
                  <c:v>Middle</c:v>
                </c:pt>
                <c:pt idx="838">
                  <c:v>Middle</c:v>
                </c:pt>
                <c:pt idx="839">
                  <c:v>Middle</c:v>
                </c:pt>
                <c:pt idx="840">
                  <c:v>Middle</c:v>
                </c:pt>
                <c:pt idx="841">
                  <c:v>Middle</c:v>
                </c:pt>
                <c:pt idx="842">
                  <c:v>Middle</c:v>
                </c:pt>
                <c:pt idx="843">
                  <c:v>Middle</c:v>
                </c:pt>
                <c:pt idx="844">
                  <c:v>Middle</c:v>
                </c:pt>
                <c:pt idx="845">
                  <c:v>Middle</c:v>
                </c:pt>
                <c:pt idx="846">
                  <c:v>Middle</c:v>
                </c:pt>
                <c:pt idx="847">
                  <c:v>Middle</c:v>
                </c:pt>
                <c:pt idx="848">
                  <c:v>Middle</c:v>
                </c:pt>
                <c:pt idx="849">
                  <c:v>Middle</c:v>
                </c:pt>
                <c:pt idx="850">
                  <c:v>Middle</c:v>
                </c:pt>
                <c:pt idx="851">
                  <c:v>Middle</c:v>
                </c:pt>
                <c:pt idx="852">
                  <c:v>Middle</c:v>
                </c:pt>
                <c:pt idx="853">
                  <c:v>Middle</c:v>
                </c:pt>
                <c:pt idx="854">
                  <c:v>Middle</c:v>
                </c:pt>
                <c:pt idx="855">
                  <c:v>Middle</c:v>
                </c:pt>
                <c:pt idx="856">
                  <c:v>Middle</c:v>
                </c:pt>
                <c:pt idx="857">
                  <c:v>Middle</c:v>
                </c:pt>
                <c:pt idx="858">
                  <c:v>Middle</c:v>
                </c:pt>
                <c:pt idx="859">
                  <c:v>Middle</c:v>
                </c:pt>
                <c:pt idx="860">
                  <c:v>Middle</c:v>
                </c:pt>
                <c:pt idx="861">
                  <c:v>Middle</c:v>
                </c:pt>
                <c:pt idx="862">
                  <c:v>Middle</c:v>
                </c:pt>
                <c:pt idx="863">
                  <c:v>Middle</c:v>
                </c:pt>
                <c:pt idx="864">
                  <c:v>Middle</c:v>
                </c:pt>
                <c:pt idx="865">
                  <c:v>Middle</c:v>
                </c:pt>
                <c:pt idx="866">
                  <c:v>Middle</c:v>
                </c:pt>
                <c:pt idx="867">
                  <c:v>Middle</c:v>
                </c:pt>
                <c:pt idx="868">
                  <c:v>Middle</c:v>
                </c:pt>
                <c:pt idx="869">
                  <c:v>Middle</c:v>
                </c:pt>
                <c:pt idx="870">
                  <c:v>Middle</c:v>
                </c:pt>
                <c:pt idx="871">
                  <c:v>Middle</c:v>
                </c:pt>
                <c:pt idx="872">
                  <c:v>Middle</c:v>
                </c:pt>
                <c:pt idx="873">
                  <c:v>Middle</c:v>
                </c:pt>
                <c:pt idx="874">
                  <c:v>Middle</c:v>
                </c:pt>
                <c:pt idx="875">
                  <c:v>Middle</c:v>
                </c:pt>
                <c:pt idx="876">
                  <c:v>Middle</c:v>
                </c:pt>
                <c:pt idx="877">
                  <c:v>Middle</c:v>
                </c:pt>
                <c:pt idx="878">
                  <c:v>Middle</c:v>
                </c:pt>
                <c:pt idx="879">
                  <c:v>Middle</c:v>
                </c:pt>
                <c:pt idx="880">
                  <c:v>Middle</c:v>
                </c:pt>
                <c:pt idx="881">
                  <c:v>Middle</c:v>
                </c:pt>
                <c:pt idx="882">
                  <c:v>Middle</c:v>
                </c:pt>
                <c:pt idx="883">
                  <c:v>Middle</c:v>
                </c:pt>
                <c:pt idx="884">
                  <c:v>Middle</c:v>
                </c:pt>
                <c:pt idx="885">
                  <c:v>Middle</c:v>
                </c:pt>
                <c:pt idx="886">
                  <c:v>Middle</c:v>
                </c:pt>
                <c:pt idx="887">
                  <c:v>Middle</c:v>
                </c:pt>
                <c:pt idx="888">
                  <c:v>Middle</c:v>
                </c:pt>
                <c:pt idx="889">
                  <c:v>Middle</c:v>
                </c:pt>
                <c:pt idx="890">
                  <c:v>Middle</c:v>
                </c:pt>
                <c:pt idx="891">
                  <c:v>Middle</c:v>
                </c:pt>
                <c:pt idx="892">
                  <c:v>Middle</c:v>
                </c:pt>
                <c:pt idx="893">
                  <c:v>Middle</c:v>
                </c:pt>
                <c:pt idx="894">
                  <c:v>Middle</c:v>
                </c:pt>
                <c:pt idx="895">
                  <c:v>Middle</c:v>
                </c:pt>
                <c:pt idx="896">
                  <c:v>Middle</c:v>
                </c:pt>
                <c:pt idx="897">
                  <c:v>Middle</c:v>
                </c:pt>
                <c:pt idx="898">
                  <c:v>Middle</c:v>
                </c:pt>
                <c:pt idx="899">
                  <c:v>Middle</c:v>
                </c:pt>
                <c:pt idx="900">
                  <c:v>Middle</c:v>
                </c:pt>
                <c:pt idx="901">
                  <c:v>Middle</c:v>
                </c:pt>
                <c:pt idx="902">
                  <c:v>Middle</c:v>
                </c:pt>
                <c:pt idx="903">
                  <c:v>Middle</c:v>
                </c:pt>
                <c:pt idx="904">
                  <c:v>Middle</c:v>
                </c:pt>
                <c:pt idx="905">
                  <c:v>Middle</c:v>
                </c:pt>
                <c:pt idx="906">
                  <c:v>Middle</c:v>
                </c:pt>
                <c:pt idx="907">
                  <c:v>Middle</c:v>
                </c:pt>
                <c:pt idx="908">
                  <c:v>Middle</c:v>
                </c:pt>
                <c:pt idx="909">
                  <c:v>Middle</c:v>
                </c:pt>
                <c:pt idx="910">
                  <c:v>Middle</c:v>
                </c:pt>
                <c:pt idx="911">
                  <c:v>Middle</c:v>
                </c:pt>
                <c:pt idx="912">
                  <c:v>Middle</c:v>
                </c:pt>
                <c:pt idx="913">
                  <c:v>Middle</c:v>
                </c:pt>
                <c:pt idx="914">
                  <c:v>Middle</c:v>
                </c:pt>
                <c:pt idx="915">
                  <c:v>Middle</c:v>
                </c:pt>
                <c:pt idx="916">
                  <c:v>Middle</c:v>
                </c:pt>
                <c:pt idx="917">
                  <c:v>Middle</c:v>
                </c:pt>
                <c:pt idx="918">
                  <c:v>Middle</c:v>
                </c:pt>
                <c:pt idx="919">
                  <c:v>Middle</c:v>
                </c:pt>
                <c:pt idx="920">
                  <c:v>Middle</c:v>
                </c:pt>
                <c:pt idx="921">
                  <c:v>Middle</c:v>
                </c:pt>
                <c:pt idx="922">
                  <c:v>Middle</c:v>
                </c:pt>
                <c:pt idx="923">
                  <c:v>Middle</c:v>
                </c:pt>
                <c:pt idx="924">
                  <c:v>Middle</c:v>
                </c:pt>
                <c:pt idx="925">
                  <c:v>Middle</c:v>
                </c:pt>
                <c:pt idx="926">
                  <c:v>Middle</c:v>
                </c:pt>
                <c:pt idx="927">
                  <c:v>Middle</c:v>
                </c:pt>
                <c:pt idx="928">
                  <c:v>Middle</c:v>
                </c:pt>
                <c:pt idx="929">
                  <c:v>Middle</c:v>
                </c:pt>
                <c:pt idx="930">
                  <c:v>Middle</c:v>
                </c:pt>
                <c:pt idx="931">
                  <c:v>Middle</c:v>
                </c:pt>
                <c:pt idx="932">
                  <c:v>Middle</c:v>
                </c:pt>
                <c:pt idx="933">
                  <c:v>Middle</c:v>
                </c:pt>
                <c:pt idx="934">
                  <c:v>Middle</c:v>
                </c:pt>
                <c:pt idx="935">
                  <c:v>Middle</c:v>
                </c:pt>
                <c:pt idx="936">
                  <c:v>Middle</c:v>
                </c:pt>
                <c:pt idx="937">
                  <c:v>Middle</c:v>
                </c:pt>
                <c:pt idx="938">
                  <c:v>Middle</c:v>
                </c:pt>
                <c:pt idx="939">
                  <c:v>Middle</c:v>
                </c:pt>
                <c:pt idx="940">
                  <c:v>Middle</c:v>
                </c:pt>
                <c:pt idx="941">
                  <c:v>Middle</c:v>
                </c:pt>
                <c:pt idx="942">
                  <c:v>Middle</c:v>
                </c:pt>
                <c:pt idx="943">
                  <c:v>Middle</c:v>
                </c:pt>
                <c:pt idx="944">
                  <c:v>Middle</c:v>
                </c:pt>
                <c:pt idx="945">
                  <c:v>Middle</c:v>
                </c:pt>
                <c:pt idx="946">
                  <c:v>Middle</c:v>
                </c:pt>
                <c:pt idx="947">
                  <c:v>Middle</c:v>
                </c:pt>
                <c:pt idx="948">
                  <c:v>Middle</c:v>
                </c:pt>
                <c:pt idx="949">
                  <c:v>Middle</c:v>
                </c:pt>
                <c:pt idx="950">
                  <c:v>Middle</c:v>
                </c:pt>
                <c:pt idx="951">
                  <c:v>Middle</c:v>
                </c:pt>
                <c:pt idx="952">
                  <c:v>Middle</c:v>
                </c:pt>
                <c:pt idx="953">
                  <c:v>Middle</c:v>
                </c:pt>
                <c:pt idx="954">
                  <c:v>Middle</c:v>
                </c:pt>
                <c:pt idx="955">
                  <c:v>Middle</c:v>
                </c:pt>
                <c:pt idx="956">
                  <c:v>Middle</c:v>
                </c:pt>
                <c:pt idx="957">
                  <c:v>Middle</c:v>
                </c:pt>
                <c:pt idx="958">
                  <c:v>Middle</c:v>
                </c:pt>
                <c:pt idx="959">
                  <c:v>Middle</c:v>
                </c:pt>
                <c:pt idx="960">
                  <c:v>Middle</c:v>
                </c:pt>
                <c:pt idx="961">
                  <c:v>Middle</c:v>
                </c:pt>
                <c:pt idx="962">
                  <c:v>Middle</c:v>
                </c:pt>
                <c:pt idx="963">
                  <c:v>Middle</c:v>
                </c:pt>
                <c:pt idx="964">
                  <c:v>Middle</c:v>
                </c:pt>
                <c:pt idx="965">
                  <c:v>Middle</c:v>
                </c:pt>
                <c:pt idx="966">
                  <c:v>Middle</c:v>
                </c:pt>
                <c:pt idx="967">
                  <c:v>Middle</c:v>
                </c:pt>
                <c:pt idx="968">
                  <c:v>Middle</c:v>
                </c:pt>
                <c:pt idx="969">
                  <c:v>Middle</c:v>
                </c:pt>
                <c:pt idx="970">
                  <c:v>Middle</c:v>
                </c:pt>
                <c:pt idx="971">
                  <c:v>Middle</c:v>
                </c:pt>
                <c:pt idx="972">
                  <c:v>Middle</c:v>
                </c:pt>
                <c:pt idx="973">
                  <c:v>Middle</c:v>
                </c:pt>
                <c:pt idx="974">
                  <c:v>Middle</c:v>
                </c:pt>
                <c:pt idx="975">
                  <c:v>Middle</c:v>
                </c:pt>
                <c:pt idx="976">
                  <c:v>Middle</c:v>
                </c:pt>
                <c:pt idx="977">
                  <c:v>Middle</c:v>
                </c:pt>
                <c:pt idx="978">
                  <c:v>Middle</c:v>
                </c:pt>
                <c:pt idx="979">
                  <c:v>Middle</c:v>
                </c:pt>
                <c:pt idx="980">
                  <c:v>Middle</c:v>
                </c:pt>
                <c:pt idx="981">
                  <c:v>Middle</c:v>
                </c:pt>
                <c:pt idx="982">
                  <c:v>Middle</c:v>
                </c:pt>
                <c:pt idx="983">
                  <c:v>Middle</c:v>
                </c:pt>
                <c:pt idx="984">
                  <c:v>Middle</c:v>
                </c:pt>
                <c:pt idx="985">
                  <c:v>Middle</c:v>
                </c:pt>
                <c:pt idx="986">
                  <c:v>Middle</c:v>
                </c:pt>
                <c:pt idx="987">
                  <c:v>Middle</c:v>
                </c:pt>
                <c:pt idx="988">
                  <c:v>Middle</c:v>
                </c:pt>
                <c:pt idx="989">
                  <c:v>Middle</c:v>
                </c:pt>
                <c:pt idx="990">
                  <c:v>Middle</c:v>
                </c:pt>
                <c:pt idx="991">
                  <c:v>Middle</c:v>
                </c:pt>
                <c:pt idx="992">
                  <c:v>Middle</c:v>
                </c:pt>
                <c:pt idx="993">
                  <c:v>Middle</c:v>
                </c:pt>
                <c:pt idx="994">
                  <c:v>Middle</c:v>
                </c:pt>
                <c:pt idx="995">
                  <c:v>Middle</c:v>
                </c:pt>
                <c:pt idx="996">
                  <c:v>Middle</c:v>
                </c:pt>
                <c:pt idx="997">
                  <c:v>Middle</c:v>
                </c:pt>
                <c:pt idx="998">
                  <c:v>Middle</c:v>
                </c:pt>
                <c:pt idx="999">
                  <c:v>Middle</c:v>
                </c:pt>
                <c:pt idx="1000">
                  <c:v>Middle</c:v>
                </c:pt>
                <c:pt idx="1001">
                  <c:v>Middle</c:v>
                </c:pt>
                <c:pt idx="1002">
                  <c:v>Middle</c:v>
                </c:pt>
                <c:pt idx="1003">
                  <c:v>Middle</c:v>
                </c:pt>
                <c:pt idx="1004">
                  <c:v>Middle</c:v>
                </c:pt>
                <c:pt idx="1005">
                  <c:v>Middle</c:v>
                </c:pt>
                <c:pt idx="1006">
                  <c:v>Middle</c:v>
                </c:pt>
                <c:pt idx="1007">
                  <c:v>Middle</c:v>
                </c:pt>
                <c:pt idx="1008">
                  <c:v>Middle</c:v>
                </c:pt>
                <c:pt idx="1009">
                  <c:v>Middle</c:v>
                </c:pt>
                <c:pt idx="1010">
                  <c:v>Middle</c:v>
                </c:pt>
                <c:pt idx="1011">
                  <c:v>Middle</c:v>
                </c:pt>
                <c:pt idx="1012">
                  <c:v>Middle</c:v>
                </c:pt>
                <c:pt idx="1013">
                  <c:v>Middle</c:v>
                </c:pt>
                <c:pt idx="1014">
                  <c:v>Middle</c:v>
                </c:pt>
                <c:pt idx="1015">
                  <c:v>Middle</c:v>
                </c:pt>
                <c:pt idx="1016">
                  <c:v>Middle</c:v>
                </c:pt>
                <c:pt idx="1017">
                  <c:v>Middle</c:v>
                </c:pt>
                <c:pt idx="1018">
                  <c:v>Middle</c:v>
                </c:pt>
                <c:pt idx="1019">
                  <c:v>Middle</c:v>
                </c:pt>
                <c:pt idx="1020">
                  <c:v>Middle</c:v>
                </c:pt>
                <c:pt idx="1021">
                  <c:v>Middle</c:v>
                </c:pt>
                <c:pt idx="1022">
                  <c:v>Middle</c:v>
                </c:pt>
                <c:pt idx="1023">
                  <c:v>High</c:v>
                </c:pt>
                <c:pt idx="1024">
                  <c:v>High</c:v>
                </c:pt>
                <c:pt idx="1025">
                  <c:v>High</c:v>
                </c:pt>
                <c:pt idx="1026">
                  <c:v>High</c:v>
                </c:pt>
                <c:pt idx="1027">
                  <c:v>High</c:v>
                </c:pt>
                <c:pt idx="1028">
                  <c:v>High</c:v>
                </c:pt>
                <c:pt idx="1029">
                  <c:v>High</c:v>
                </c:pt>
                <c:pt idx="1030">
                  <c:v>High</c:v>
                </c:pt>
                <c:pt idx="1031">
                  <c:v>High</c:v>
                </c:pt>
                <c:pt idx="1032">
                  <c:v>High</c:v>
                </c:pt>
                <c:pt idx="1033">
                  <c:v>High</c:v>
                </c:pt>
                <c:pt idx="1034">
                  <c:v>High</c:v>
                </c:pt>
                <c:pt idx="1035">
                  <c:v>High</c:v>
                </c:pt>
                <c:pt idx="1036">
                  <c:v>High</c:v>
                </c:pt>
                <c:pt idx="1037">
                  <c:v>High</c:v>
                </c:pt>
                <c:pt idx="1038">
                  <c:v>High</c:v>
                </c:pt>
                <c:pt idx="1039">
                  <c:v>High</c:v>
                </c:pt>
                <c:pt idx="1040">
                  <c:v>High</c:v>
                </c:pt>
                <c:pt idx="1041">
                  <c:v>High</c:v>
                </c:pt>
                <c:pt idx="1042">
                  <c:v>High</c:v>
                </c:pt>
                <c:pt idx="1043">
                  <c:v>High</c:v>
                </c:pt>
                <c:pt idx="1044">
                  <c:v>High</c:v>
                </c:pt>
                <c:pt idx="1045">
                  <c:v>High</c:v>
                </c:pt>
                <c:pt idx="1046">
                  <c:v>High</c:v>
                </c:pt>
                <c:pt idx="1047">
                  <c:v>High</c:v>
                </c:pt>
                <c:pt idx="1048">
                  <c:v>High</c:v>
                </c:pt>
                <c:pt idx="1049">
                  <c:v>High</c:v>
                </c:pt>
                <c:pt idx="1050">
                  <c:v>High</c:v>
                </c:pt>
                <c:pt idx="1051">
                  <c:v>High</c:v>
                </c:pt>
                <c:pt idx="1052">
                  <c:v>High</c:v>
                </c:pt>
                <c:pt idx="1053">
                  <c:v>High</c:v>
                </c:pt>
                <c:pt idx="1054">
                  <c:v>High</c:v>
                </c:pt>
                <c:pt idx="1055">
                  <c:v>High</c:v>
                </c:pt>
                <c:pt idx="1056">
                  <c:v>High</c:v>
                </c:pt>
                <c:pt idx="1057">
                  <c:v>High</c:v>
                </c:pt>
                <c:pt idx="1058">
                  <c:v>High</c:v>
                </c:pt>
                <c:pt idx="1059">
                  <c:v>High</c:v>
                </c:pt>
                <c:pt idx="1060">
                  <c:v>High</c:v>
                </c:pt>
                <c:pt idx="1061">
                  <c:v>High</c:v>
                </c:pt>
                <c:pt idx="1062">
                  <c:v>High</c:v>
                </c:pt>
                <c:pt idx="1063">
                  <c:v>High</c:v>
                </c:pt>
                <c:pt idx="1064">
                  <c:v>High</c:v>
                </c:pt>
                <c:pt idx="1065">
                  <c:v>High</c:v>
                </c:pt>
                <c:pt idx="1066">
                  <c:v>High</c:v>
                </c:pt>
                <c:pt idx="1067">
                  <c:v>High</c:v>
                </c:pt>
                <c:pt idx="1068">
                  <c:v>High</c:v>
                </c:pt>
                <c:pt idx="1069">
                  <c:v>High</c:v>
                </c:pt>
                <c:pt idx="1070">
                  <c:v>High</c:v>
                </c:pt>
                <c:pt idx="1071">
                  <c:v>High</c:v>
                </c:pt>
                <c:pt idx="1072">
                  <c:v>High</c:v>
                </c:pt>
                <c:pt idx="1073">
                  <c:v>High</c:v>
                </c:pt>
                <c:pt idx="1074">
                  <c:v>High</c:v>
                </c:pt>
                <c:pt idx="1075">
                  <c:v>High</c:v>
                </c:pt>
                <c:pt idx="1076">
                  <c:v>High</c:v>
                </c:pt>
                <c:pt idx="1077">
                  <c:v>High</c:v>
                </c:pt>
                <c:pt idx="1078">
                  <c:v>High</c:v>
                </c:pt>
                <c:pt idx="1079">
                  <c:v>High</c:v>
                </c:pt>
                <c:pt idx="1080">
                  <c:v>High</c:v>
                </c:pt>
                <c:pt idx="1081">
                  <c:v>High</c:v>
                </c:pt>
                <c:pt idx="1082">
                  <c:v>High</c:v>
                </c:pt>
                <c:pt idx="1083">
                  <c:v>High</c:v>
                </c:pt>
                <c:pt idx="1084">
                  <c:v>High</c:v>
                </c:pt>
                <c:pt idx="1085">
                  <c:v>High</c:v>
                </c:pt>
                <c:pt idx="1086">
                  <c:v>High</c:v>
                </c:pt>
                <c:pt idx="1087">
                  <c:v>High</c:v>
                </c:pt>
                <c:pt idx="1088">
                  <c:v>High</c:v>
                </c:pt>
                <c:pt idx="1089">
                  <c:v>High</c:v>
                </c:pt>
                <c:pt idx="1090">
                  <c:v>High</c:v>
                </c:pt>
                <c:pt idx="1091">
                  <c:v>High</c:v>
                </c:pt>
                <c:pt idx="1092">
                  <c:v>High</c:v>
                </c:pt>
                <c:pt idx="1093">
                  <c:v>High</c:v>
                </c:pt>
                <c:pt idx="1094">
                  <c:v>High</c:v>
                </c:pt>
                <c:pt idx="1095">
                  <c:v>High</c:v>
                </c:pt>
                <c:pt idx="1096">
                  <c:v>High</c:v>
                </c:pt>
                <c:pt idx="1097">
                  <c:v>High</c:v>
                </c:pt>
                <c:pt idx="1098">
                  <c:v>High</c:v>
                </c:pt>
                <c:pt idx="1099">
                  <c:v>High</c:v>
                </c:pt>
                <c:pt idx="1100">
                  <c:v>High</c:v>
                </c:pt>
                <c:pt idx="1101">
                  <c:v>High</c:v>
                </c:pt>
                <c:pt idx="1102">
                  <c:v>High</c:v>
                </c:pt>
                <c:pt idx="1103">
                  <c:v>High</c:v>
                </c:pt>
                <c:pt idx="1104">
                  <c:v>High</c:v>
                </c:pt>
                <c:pt idx="1105">
                  <c:v>High</c:v>
                </c:pt>
                <c:pt idx="1106">
                  <c:v>High</c:v>
                </c:pt>
                <c:pt idx="1107">
                  <c:v>High</c:v>
                </c:pt>
                <c:pt idx="1108">
                  <c:v>High</c:v>
                </c:pt>
                <c:pt idx="1109">
                  <c:v>High</c:v>
                </c:pt>
                <c:pt idx="1110">
                  <c:v>High</c:v>
                </c:pt>
                <c:pt idx="1111">
                  <c:v>High</c:v>
                </c:pt>
                <c:pt idx="1112">
                  <c:v>High</c:v>
                </c:pt>
                <c:pt idx="1113">
                  <c:v>High</c:v>
                </c:pt>
                <c:pt idx="1114">
                  <c:v>High</c:v>
                </c:pt>
                <c:pt idx="1115">
                  <c:v>High</c:v>
                </c:pt>
                <c:pt idx="1116">
                  <c:v>High</c:v>
                </c:pt>
                <c:pt idx="1117">
                  <c:v>High</c:v>
                </c:pt>
                <c:pt idx="1118">
                  <c:v>High</c:v>
                </c:pt>
                <c:pt idx="1119">
                  <c:v>High</c:v>
                </c:pt>
                <c:pt idx="1120">
                  <c:v>High</c:v>
                </c:pt>
                <c:pt idx="1121">
                  <c:v>High</c:v>
                </c:pt>
                <c:pt idx="1122">
                  <c:v>High</c:v>
                </c:pt>
                <c:pt idx="1123">
                  <c:v>High</c:v>
                </c:pt>
                <c:pt idx="1124">
                  <c:v>High</c:v>
                </c:pt>
                <c:pt idx="1125">
                  <c:v>High</c:v>
                </c:pt>
                <c:pt idx="1126">
                  <c:v>High</c:v>
                </c:pt>
                <c:pt idx="1127">
                  <c:v>High</c:v>
                </c:pt>
                <c:pt idx="1128">
                  <c:v>High</c:v>
                </c:pt>
                <c:pt idx="1129">
                  <c:v>High</c:v>
                </c:pt>
                <c:pt idx="1130">
                  <c:v>High</c:v>
                </c:pt>
                <c:pt idx="1131">
                  <c:v>High</c:v>
                </c:pt>
                <c:pt idx="1132">
                  <c:v>High</c:v>
                </c:pt>
                <c:pt idx="1133">
                  <c:v>High</c:v>
                </c:pt>
                <c:pt idx="1134">
                  <c:v>High</c:v>
                </c:pt>
                <c:pt idx="1135">
                  <c:v>High</c:v>
                </c:pt>
                <c:pt idx="1136">
                  <c:v>High</c:v>
                </c:pt>
                <c:pt idx="1137">
                  <c:v>High</c:v>
                </c:pt>
                <c:pt idx="1138">
                  <c:v>High</c:v>
                </c:pt>
                <c:pt idx="1139">
                  <c:v>High</c:v>
                </c:pt>
                <c:pt idx="1140">
                  <c:v>High</c:v>
                </c:pt>
                <c:pt idx="1141">
                  <c:v>High</c:v>
                </c:pt>
                <c:pt idx="1142">
                  <c:v>High</c:v>
                </c:pt>
                <c:pt idx="1143">
                  <c:v>High</c:v>
                </c:pt>
                <c:pt idx="1144">
                  <c:v>High</c:v>
                </c:pt>
                <c:pt idx="1145">
                  <c:v>High</c:v>
                </c:pt>
                <c:pt idx="1146">
                  <c:v>High</c:v>
                </c:pt>
                <c:pt idx="1147">
                  <c:v>High</c:v>
                </c:pt>
                <c:pt idx="1148">
                  <c:v>High</c:v>
                </c:pt>
                <c:pt idx="1149">
                  <c:v>High</c:v>
                </c:pt>
                <c:pt idx="1150">
                  <c:v>High</c:v>
                </c:pt>
                <c:pt idx="1151">
                  <c:v>High</c:v>
                </c:pt>
                <c:pt idx="1152">
                  <c:v>High</c:v>
                </c:pt>
                <c:pt idx="1153">
                  <c:v>High</c:v>
                </c:pt>
                <c:pt idx="1154">
                  <c:v>High</c:v>
                </c:pt>
                <c:pt idx="1155">
                  <c:v>High</c:v>
                </c:pt>
                <c:pt idx="1156">
                  <c:v>High</c:v>
                </c:pt>
                <c:pt idx="1157">
                  <c:v>High</c:v>
                </c:pt>
                <c:pt idx="1158">
                  <c:v>High</c:v>
                </c:pt>
                <c:pt idx="1159">
                  <c:v>High</c:v>
                </c:pt>
                <c:pt idx="1160">
                  <c:v>High</c:v>
                </c:pt>
                <c:pt idx="1161">
                  <c:v>High</c:v>
                </c:pt>
                <c:pt idx="1162">
                  <c:v>High</c:v>
                </c:pt>
                <c:pt idx="1163">
                  <c:v>High</c:v>
                </c:pt>
                <c:pt idx="1164">
                  <c:v>High</c:v>
                </c:pt>
                <c:pt idx="1165">
                  <c:v>High</c:v>
                </c:pt>
                <c:pt idx="1166">
                  <c:v>High</c:v>
                </c:pt>
                <c:pt idx="1167">
                  <c:v>High</c:v>
                </c:pt>
                <c:pt idx="1168">
                  <c:v>High</c:v>
                </c:pt>
                <c:pt idx="1169">
                  <c:v>High</c:v>
                </c:pt>
                <c:pt idx="1170">
                  <c:v>High</c:v>
                </c:pt>
                <c:pt idx="1171">
                  <c:v>High</c:v>
                </c:pt>
                <c:pt idx="1172">
                  <c:v>High</c:v>
                </c:pt>
                <c:pt idx="1173">
                  <c:v>High</c:v>
                </c:pt>
                <c:pt idx="1174">
                  <c:v>High</c:v>
                </c:pt>
                <c:pt idx="1175">
                  <c:v>High</c:v>
                </c:pt>
                <c:pt idx="1176">
                  <c:v>High</c:v>
                </c:pt>
                <c:pt idx="1177">
                  <c:v>High</c:v>
                </c:pt>
                <c:pt idx="1178">
                  <c:v>High</c:v>
                </c:pt>
                <c:pt idx="1179">
                  <c:v>High</c:v>
                </c:pt>
                <c:pt idx="1180">
                  <c:v>High</c:v>
                </c:pt>
                <c:pt idx="1181">
                  <c:v>High</c:v>
                </c:pt>
                <c:pt idx="1182">
                  <c:v>High</c:v>
                </c:pt>
                <c:pt idx="1183">
                  <c:v>High</c:v>
                </c:pt>
                <c:pt idx="1184">
                  <c:v>High</c:v>
                </c:pt>
                <c:pt idx="1185">
                  <c:v>High</c:v>
                </c:pt>
                <c:pt idx="1186">
                  <c:v>High</c:v>
                </c:pt>
                <c:pt idx="1187">
                  <c:v>High</c:v>
                </c:pt>
                <c:pt idx="1188">
                  <c:v>High</c:v>
                </c:pt>
                <c:pt idx="1189">
                  <c:v>High</c:v>
                </c:pt>
                <c:pt idx="1190">
                  <c:v>High</c:v>
                </c:pt>
                <c:pt idx="1191">
                  <c:v>High</c:v>
                </c:pt>
                <c:pt idx="1192">
                  <c:v>High</c:v>
                </c:pt>
                <c:pt idx="1193">
                  <c:v>High</c:v>
                </c:pt>
                <c:pt idx="1194">
                  <c:v>High</c:v>
                </c:pt>
                <c:pt idx="1195">
                  <c:v>High</c:v>
                </c:pt>
                <c:pt idx="1196">
                  <c:v>High</c:v>
                </c:pt>
                <c:pt idx="1197">
                  <c:v>High</c:v>
                </c:pt>
                <c:pt idx="1198">
                  <c:v>High</c:v>
                </c:pt>
                <c:pt idx="1199">
                  <c:v>High</c:v>
                </c:pt>
                <c:pt idx="1200">
                  <c:v>High</c:v>
                </c:pt>
                <c:pt idx="1201">
                  <c:v>High</c:v>
                </c:pt>
                <c:pt idx="1202">
                  <c:v>High</c:v>
                </c:pt>
                <c:pt idx="1203">
                  <c:v>High</c:v>
                </c:pt>
                <c:pt idx="1204">
                  <c:v>High</c:v>
                </c:pt>
                <c:pt idx="1205">
                  <c:v>High</c:v>
                </c:pt>
                <c:pt idx="1206">
                  <c:v>High</c:v>
                </c:pt>
                <c:pt idx="1207">
                  <c:v>High</c:v>
                </c:pt>
                <c:pt idx="1208">
                  <c:v>High</c:v>
                </c:pt>
                <c:pt idx="1209">
                  <c:v>High</c:v>
                </c:pt>
                <c:pt idx="1210">
                  <c:v>High</c:v>
                </c:pt>
                <c:pt idx="1211">
                  <c:v>High</c:v>
                </c:pt>
                <c:pt idx="1212">
                  <c:v>High</c:v>
                </c:pt>
                <c:pt idx="1213">
                  <c:v>High</c:v>
                </c:pt>
                <c:pt idx="1214">
                  <c:v>High</c:v>
                </c:pt>
                <c:pt idx="1215">
                  <c:v>High</c:v>
                </c:pt>
                <c:pt idx="1216">
                  <c:v>High</c:v>
                </c:pt>
                <c:pt idx="1217">
                  <c:v>High</c:v>
                </c:pt>
                <c:pt idx="1218">
                  <c:v>High</c:v>
                </c:pt>
                <c:pt idx="1219">
                  <c:v>High</c:v>
                </c:pt>
                <c:pt idx="1220">
                  <c:v>High</c:v>
                </c:pt>
                <c:pt idx="1221">
                  <c:v>High</c:v>
                </c:pt>
                <c:pt idx="1222">
                  <c:v>High</c:v>
                </c:pt>
                <c:pt idx="1223">
                  <c:v>High</c:v>
                </c:pt>
                <c:pt idx="1224">
                  <c:v>High</c:v>
                </c:pt>
                <c:pt idx="1225">
                  <c:v>High</c:v>
                </c:pt>
                <c:pt idx="1226">
                  <c:v>High</c:v>
                </c:pt>
                <c:pt idx="1227">
                  <c:v>High</c:v>
                </c:pt>
                <c:pt idx="1228">
                  <c:v>High</c:v>
                </c:pt>
                <c:pt idx="1229">
                  <c:v>High</c:v>
                </c:pt>
                <c:pt idx="1230">
                  <c:v>High</c:v>
                </c:pt>
                <c:pt idx="1231">
                  <c:v>High</c:v>
                </c:pt>
                <c:pt idx="1232">
                  <c:v>High</c:v>
                </c:pt>
                <c:pt idx="1233">
                  <c:v>High</c:v>
                </c:pt>
                <c:pt idx="1234">
                  <c:v>High</c:v>
                </c:pt>
                <c:pt idx="1235">
                  <c:v>High</c:v>
                </c:pt>
                <c:pt idx="1236">
                  <c:v>High</c:v>
                </c:pt>
                <c:pt idx="1237">
                  <c:v>High</c:v>
                </c:pt>
                <c:pt idx="1238">
                  <c:v>High</c:v>
                </c:pt>
                <c:pt idx="1239">
                  <c:v>High</c:v>
                </c:pt>
                <c:pt idx="1240">
                  <c:v>High</c:v>
                </c:pt>
                <c:pt idx="1241">
                  <c:v>High</c:v>
                </c:pt>
                <c:pt idx="1242">
                  <c:v>High</c:v>
                </c:pt>
                <c:pt idx="1243">
                  <c:v>High</c:v>
                </c:pt>
                <c:pt idx="1244">
                  <c:v>High</c:v>
                </c:pt>
                <c:pt idx="1245">
                  <c:v>High</c:v>
                </c:pt>
                <c:pt idx="1246">
                  <c:v>High</c:v>
                </c:pt>
                <c:pt idx="1247">
                  <c:v>High</c:v>
                </c:pt>
                <c:pt idx="1248">
                  <c:v>High</c:v>
                </c:pt>
                <c:pt idx="1249">
                  <c:v>High</c:v>
                </c:pt>
                <c:pt idx="1250">
                  <c:v>High</c:v>
                </c:pt>
                <c:pt idx="1251">
                  <c:v>High</c:v>
                </c:pt>
                <c:pt idx="1252">
                  <c:v>High</c:v>
                </c:pt>
                <c:pt idx="1253">
                  <c:v>High</c:v>
                </c:pt>
                <c:pt idx="1254">
                  <c:v>High</c:v>
                </c:pt>
                <c:pt idx="1255">
                  <c:v>High</c:v>
                </c:pt>
                <c:pt idx="1256">
                  <c:v>High</c:v>
                </c:pt>
                <c:pt idx="1257">
                  <c:v>High</c:v>
                </c:pt>
                <c:pt idx="1258">
                  <c:v>High</c:v>
                </c:pt>
                <c:pt idx="1259">
                  <c:v>High</c:v>
                </c:pt>
                <c:pt idx="1260">
                  <c:v>High</c:v>
                </c:pt>
                <c:pt idx="1261">
                  <c:v>High</c:v>
                </c:pt>
                <c:pt idx="1262">
                  <c:v>High</c:v>
                </c:pt>
                <c:pt idx="1263">
                  <c:v>High</c:v>
                </c:pt>
                <c:pt idx="1264">
                  <c:v>High</c:v>
                </c:pt>
                <c:pt idx="1265">
                  <c:v>High</c:v>
                </c:pt>
                <c:pt idx="1266">
                  <c:v>High</c:v>
                </c:pt>
                <c:pt idx="1267">
                  <c:v>High</c:v>
                </c:pt>
                <c:pt idx="1268">
                  <c:v>High</c:v>
                </c:pt>
                <c:pt idx="1269">
                  <c:v>High</c:v>
                </c:pt>
                <c:pt idx="1270">
                  <c:v>High</c:v>
                </c:pt>
                <c:pt idx="1271">
                  <c:v>High</c:v>
                </c:pt>
                <c:pt idx="1272">
                  <c:v>High</c:v>
                </c:pt>
                <c:pt idx="1273">
                  <c:v>High</c:v>
                </c:pt>
                <c:pt idx="1274">
                  <c:v>High</c:v>
                </c:pt>
                <c:pt idx="1275">
                  <c:v>High</c:v>
                </c:pt>
                <c:pt idx="1276">
                  <c:v>High</c:v>
                </c:pt>
                <c:pt idx="1277">
                  <c:v>High</c:v>
                </c:pt>
                <c:pt idx="1278">
                  <c:v>High</c:v>
                </c:pt>
                <c:pt idx="1279">
                  <c:v>High</c:v>
                </c:pt>
                <c:pt idx="1280">
                  <c:v>High</c:v>
                </c:pt>
                <c:pt idx="1281">
                  <c:v>High</c:v>
                </c:pt>
                <c:pt idx="1282">
                  <c:v>High</c:v>
                </c:pt>
                <c:pt idx="1283">
                  <c:v>High</c:v>
                </c:pt>
                <c:pt idx="1284">
                  <c:v>High</c:v>
                </c:pt>
                <c:pt idx="1285">
                  <c:v>High</c:v>
                </c:pt>
                <c:pt idx="1286">
                  <c:v>High</c:v>
                </c:pt>
                <c:pt idx="1287">
                  <c:v>High</c:v>
                </c:pt>
                <c:pt idx="1288">
                  <c:v>High</c:v>
                </c:pt>
                <c:pt idx="1289">
                  <c:v>High</c:v>
                </c:pt>
                <c:pt idx="1290">
                  <c:v>High</c:v>
                </c:pt>
                <c:pt idx="1291">
                  <c:v>High</c:v>
                </c:pt>
                <c:pt idx="1292">
                  <c:v>High</c:v>
                </c:pt>
                <c:pt idx="1293">
                  <c:v>High</c:v>
                </c:pt>
                <c:pt idx="1294">
                  <c:v>High</c:v>
                </c:pt>
                <c:pt idx="1295">
                  <c:v>High</c:v>
                </c:pt>
                <c:pt idx="1296">
                  <c:v>High</c:v>
                </c:pt>
                <c:pt idx="1297">
                  <c:v>High</c:v>
                </c:pt>
                <c:pt idx="1298">
                  <c:v>High</c:v>
                </c:pt>
                <c:pt idx="1299">
                  <c:v>High</c:v>
                </c:pt>
                <c:pt idx="1300">
                  <c:v>High</c:v>
                </c:pt>
                <c:pt idx="1301">
                  <c:v>High</c:v>
                </c:pt>
                <c:pt idx="1302">
                  <c:v>High</c:v>
                </c:pt>
                <c:pt idx="1303">
                  <c:v>High</c:v>
                </c:pt>
                <c:pt idx="1304">
                  <c:v>High</c:v>
                </c:pt>
                <c:pt idx="1305">
                  <c:v>High</c:v>
                </c:pt>
                <c:pt idx="1306">
                  <c:v>High</c:v>
                </c:pt>
                <c:pt idx="1307">
                  <c:v>High</c:v>
                </c:pt>
                <c:pt idx="1308">
                  <c:v>High</c:v>
                </c:pt>
                <c:pt idx="1309">
                  <c:v>High</c:v>
                </c:pt>
                <c:pt idx="1310">
                  <c:v>High</c:v>
                </c:pt>
                <c:pt idx="1311">
                  <c:v>High</c:v>
                </c:pt>
                <c:pt idx="1312">
                  <c:v>High</c:v>
                </c:pt>
                <c:pt idx="1313">
                  <c:v>High</c:v>
                </c:pt>
                <c:pt idx="1314">
                  <c:v>High</c:v>
                </c:pt>
                <c:pt idx="1315">
                  <c:v>High</c:v>
                </c:pt>
                <c:pt idx="1316">
                  <c:v>High</c:v>
                </c:pt>
                <c:pt idx="1317">
                  <c:v>High</c:v>
                </c:pt>
                <c:pt idx="1318">
                  <c:v>High</c:v>
                </c:pt>
                <c:pt idx="1319">
                  <c:v>High</c:v>
                </c:pt>
                <c:pt idx="1320">
                  <c:v>High</c:v>
                </c:pt>
                <c:pt idx="1321">
                  <c:v>High</c:v>
                </c:pt>
                <c:pt idx="1322">
                  <c:v>High</c:v>
                </c:pt>
                <c:pt idx="1323">
                  <c:v>High</c:v>
                </c:pt>
                <c:pt idx="1324">
                  <c:v>High</c:v>
                </c:pt>
                <c:pt idx="1325">
                  <c:v>High</c:v>
                </c:pt>
                <c:pt idx="1326">
                  <c:v>High</c:v>
                </c:pt>
                <c:pt idx="1327">
                  <c:v>High</c:v>
                </c:pt>
                <c:pt idx="1328">
                  <c:v>High</c:v>
                </c:pt>
                <c:pt idx="1329">
                  <c:v>High</c:v>
                </c:pt>
                <c:pt idx="1330">
                  <c:v>High</c:v>
                </c:pt>
                <c:pt idx="1331">
                  <c:v>High</c:v>
                </c:pt>
                <c:pt idx="1332">
                  <c:v>High</c:v>
                </c:pt>
                <c:pt idx="1333">
                  <c:v>High</c:v>
                </c:pt>
                <c:pt idx="1334">
                  <c:v>High</c:v>
                </c:pt>
                <c:pt idx="1335">
                  <c:v>High</c:v>
                </c:pt>
                <c:pt idx="1336">
                  <c:v>High</c:v>
                </c:pt>
                <c:pt idx="1337">
                  <c:v>High</c:v>
                </c:pt>
                <c:pt idx="1338">
                  <c:v>High</c:v>
                </c:pt>
                <c:pt idx="1339">
                  <c:v>High</c:v>
                </c:pt>
                <c:pt idx="1340">
                  <c:v>High</c:v>
                </c:pt>
                <c:pt idx="1341">
                  <c:v>High</c:v>
                </c:pt>
                <c:pt idx="1342">
                  <c:v>High</c:v>
                </c:pt>
                <c:pt idx="1343">
                  <c:v>High</c:v>
                </c:pt>
                <c:pt idx="1344">
                  <c:v>High</c:v>
                </c:pt>
                <c:pt idx="1345">
                  <c:v>High</c:v>
                </c:pt>
                <c:pt idx="1346">
                  <c:v>High</c:v>
                </c:pt>
                <c:pt idx="1347">
                  <c:v>High</c:v>
                </c:pt>
                <c:pt idx="1348">
                  <c:v>High</c:v>
                </c:pt>
                <c:pt idx="1349">
                  <c:v>High</c:v>
                </c:pt>
                <c:pt idx="1350">
                  <c:v>High</c:v>
                </c:pt>
                <c:pt idx="1351">
                  <c:v>High</c:v>
                </c:pt>
                <c:pt idx="1352">
                  <c:v>High</c:v>
                </c:pt>
                <c:pt idx="1353">
                  <c:v>High</c:v>
                </c:pt>
                <c:pt idx="1354">
                  <c:v>High</c:v>
                </c:pt>
                <c:pt idx="1355">
                  <c:v>High</c:v>
                </c:pt>
                <c:pt idx="1356">
                  <c:v>High</c:v>
                </c:pt>
                <c:pt idx="1357">
                  <c:v>High</c:v>
                </c:pt>
                <c:pt idx="1358">
                  <c:v>High</c:v>
                </c:pt>
                <c:pt idx="1359">
                  <c:v>High</c:v>
                </c:pt>
                <c:pt idx="1360">
                  <c:v>High</c:v>
                </c:pt>
                <c:pt idx="1361">
                  <c:v>High</c:v>
                </c:pt>
                <c:pt idx="1362">
                  <c:v>High</c:v>
                </c:pt>
                <c:pt idx="1363">
                  <c:v>High</c:v>
                </c:pt>
                <c:pt idx="1364">
                  <c:v>High</c:v>
                </c:pt>
                <c:pt idx="1365">
                  <c:v>High</c:v>
                </c:pt>
                <c:pt idx="1366">
                  <c:v>High</c:v>
                </c:pt>
                <c:pt idx="1367">
                  <c:v>High</c:v>
                </c:pt>
                <c:pt idx="1368">
                  <c:v>High</c:v>
                </c:pt>
                <c:pt idx="1369">
                  <c:v>High</c:v>
                </c:pt>
                <c:pt idx="1370">
                  <c:v>High</c:v>
                </c:pt>
                <c:pt idx="1371">
                  <c:v>High</c:v>
                </c:pt>
                <c:pt idx="1372">
                  <c:v>High</c:v>
                </c:pt>
                <c:pt idx="1373">
                  <c:v>High</c:v>
                </c:pt>
                <c:pt idx="1374">
                  <c:v>High</c:v>
                </c:pt>
                <c:pt idx="1375">
                  <c:v>High</c:v>
                </c:pt>
                <c:pt idx="1376">
                  <c:v>High</c:v>
                </c:pt>
                <c:pt idx="1377">
                  <c:v>High</c:v>
                </c:pt>
                <c:pt idx="1378">
                  <c:v>High</c:v>
                </c:pt>
                <c:pt idx="1379">
                  <c:v>High</c:v>
                </c:pt>
                <c:pt idx="1380">
                  <c:v>High</c:v>
                </c:pt>
                <c:pt idx="1381">
                  <c:v>High</c:v>
                </c:pt>
                <c:pt idx="1382">
                  <c:v>High</c:v>
                </c:pt>
                <c:pt idx="1383">
                  <c:v>High</c:v>
                </c:pt>
                <c:pt idx="1384">
                  <c:v>High</c:v>
                </c:pt>
                <c:pt idx="1385">
                  <c:v>High</c:v>
                </c:pt>
                <c:pt idx="1386">
                  <c:v>High</c:v>
                </c:pt>
                <c:pt idx="1387">
                  <c:v>High</c:v>
                </c:pt>
                <c:pt idx="1388">
                  <c:v>High</c:v>
                </c:pt>
                <c:pt idx="1389">
                  <c:v>High</c:v>
                </c:pt>
                <c:pt idx="1390">
                  <c:v>High</c:v>
                </c:pt>
                <c:pt idx="1391">
                  <c:v>High</c:v>
                </c:pt>
                <c:pt idx="1392">
                  <c:v>High</c:v>
                </c:pt>
                <c:pt idx="1393">
                  <c:v>High</c:v>
                </c:pt>
                <c:pt idx="1394">
                  <c:v>High</c:v>
                </c:pt>
                <c:pt idx="1395">
                  <c:v>High</c:v>
                </c:pt>
                <c:pt idx="1396">
                  <c:v>High</c:v>
                </c:pt>
                <c:pt idx="1397">
                  <c:v>High</c:v>
                </c:pt>
                <c:pt idx="1398">
                  <c:v>High</c:v>
                </c:pt>
                <c:pt idx="1399">
                  <c:v>High</c:v>
                </c:pt>
                <c:pt idx="1400">
                  <c:v>High</c:v>
                </c:pt>
                <c:pt idx="1401">
                  <c:v>High</c:v>
                </c:pt>
                <c:pt idx="1402">
                  <c:v>High</c:v>
                </c:pt>
                <c:pt idx="1403">
                  <c:v>High</c:v>
                </c:pt>
                <c:pt idx="1404">
                  <c:v>High</c:v>
                </c:pt>
                <c:pt idx="1405">
                  <c:v>High</c:v>
                </c:pt>
                <c:pt idx="1406">
                  <c:v>High</c:v>
                </c:pt>
                <c:pt idx="1407">
                  <c:v>High</c:v>
                </c:pt>
                <c:pt idx="1408">
                  <c:v>High</c:v>
                </c:pt>
                <c:pt idx="1409">
                  <c:v>High</c:v>
                </c:pt>
                <c:pt idx="1410">
                  <c:v>High</c:v>
                </c:pt>
                <c:pt idx="1411">
                  <c:v>High</c:v>
                </c:pt>
                <c:pt idx="1412">
                  <c:v>High</c:v>
                </c:pt>
                <c:pt idx="1413">
                  <c:v>High</c:v>
                </c:pt>
                <c:pt idx="1414">
                  <c:v>High</c:v>
                </c:pt>
                <c:pt idx="1415">
                  <c:v>High</c:v>
                </c:pt>
                <c:pt idx="1416">
                  <c:v>High</c:v>
                </c:pt>
                <c:pt idx="1417">
                  <c:v>High</c:v>
                </c:pt>
                <c:pt idx="1418">
                  <c:v>High</c:v>
                </c:pt>
                <c:pt idx="1419">
                  <c:v>High</c:v>
                </c:pt>
                <c:pt idx="1420">
                  <c:v>High</c:v>
                </c:pt>
                <c:pt idx="1421">
                  <c:v>High</c:v>
                </c:pt>
                <c:pt idx="1422">
                  <c:v>High</c:v>
                </c:pt>
                <c:pt idx="1423">
                  <c:v>High</c:v>
                </c:pt>
                <c:pt idx="1424">
                  <c:v>High</c:v>
                </c:pt>
                <c:pt idx="1425">
                  <c:v>High</c:v>
                </c:pt>
                <c:pt idx="1426">
                  <c:v>High</c:v>
                </c:pt>
                <c:pt idx="1427">
                  <c:v>High</c:v>
                </c:pt>
                <c:pt idx="1428">
                  <c:v>High</c:v>
                </c:pt>
                <c:pt idx="1429">
                  <c:v>High</c:v>
                </c:pt>
                <c:pt idx="1430">
                  <c:v>High</c:v>
                </c:pt>
                <c:pt idx="1431">
                  <c:v>High</c:v>
                </c:pt>
                <c:pt idx="1432">
                  <c:v>High</c:v>
                </c:pt>
                <c:pt idx="1433">
                  <c:v>High</c:v>
                </c:pt>
                <c:pt idx="1434">
                  <c:v>High</c:v>
                </c:pt>
                <c:pt idx="1435">
                  <c:v>High</c:v>
                </c:pt>
                <c:pt idx="1436">
                  <c:v>High</c:v>
                </c:pt>
                <c:pt idx="1437">
                  <c:v>High</c:v>
                </c:pt>
                <c:pt idx="1438">
                  <c:v>High</c:v>
                </c:pt>
                <c:pt idx="1439">
                  <c:v>High</c:v>
                </c:pt>
                <c:pt idx="1440">
                  <c:v>High</c:v>
                </c:pt>
                <c:pt idx="1441">
                  <c:v>High</c:v>
                </c:pt>
                <c:pt idx="1442">
                  <c:v>High</c:v>
                </c:pt>
                <c:pt idx="1443">
                  <c:v>High</c:v>
                </c:pt>
                <c:pt idx="1444">
                  <c:v>High</c:v>
                </c:pt>
                <c:pt idx="1445">
                  <c:v>High</c:v>
                </c:pt>
                <c:pt idx="1446">
                  <c:v>High</c:v>
                </c:pt>
                <c:pt idx="1447">
                  <c:v>High</c:v>
                </c:pt>
                <c:pt idx="1448">
                  <c:v>High</c:v>
                </c:pt>
                <c:pt idx="1449">
                  <c:v>High</c:v>
                </c:pt>
                <c:pt idx="1450">
                  <c:v>High</c:v>
                </c:pt>
                <c:pt idx="1451">
                  <c:v>High</c:v>
                </c:pt>
                <c:pt idx="1452">
                  <c:v>High</c:v>
                </c:pt>
                <c:pt idx="1453">
                  <c:v>High</c:v>
                </c:pt>
                <c:pt idx="1454">
                  <c:v>High</c:v>
                </c:pt>
                <c:pt idx="1455">
                  <c:v>High</c:v>
                </c:pt>
                <c:pt idx="1456">
                  <c:v>High</c:v>
                </c:pt>
                <c:pt idx="1457">
                  <c:v>High</c:v>
                </c:pt>
                <c:pt idx="1458">
                  <c:v>High</c:v>
                </c:pt>
                <c:pt idx="1459">
                  <c:v>High</c:v>
                </c:pt>
                <c:pt idx="1460">
                  <c:v>High</c:v>
                </c:pt>
                <c:pt idx="1461">
                  <c:v>High</c:v>
                </c:pt>
                <c:pt idx="1462">
                  <c:v>High</c:v>
                </c:pt>
                <c:pt idx="1463">
                  <c:v>High</c:v>
                </c:pt>
                <c:pt idx="1464">
                  <c:v>High</c:v>
                </c:pt>
                <c:pt idx="1465">
                  <c:v>High</c:v>
                </c:pt>
                <c:pt idx="1466">
                  <c:v>High</c:v>
                </c:pt>
                <c:pt idx="1467">
                  <c:v>High</c:v>
                </c:pt>
                <c:pt idx="1468">
                  <c:v>High</c:v>
                </c:pt>
                <c:pt idx="1469">
                  <c:v>High</c:v>
                </c:pt>
                <c:pt idx="1470">
                  <c:v>High</c:v>
                </c:pt>
                <c:pt idx="1471">
                  <c:v>High</c:v>
                </c:pt>
                <c:pt idx="1472">
                  <c:v>High</c:v>
                </c:pt>
                <c:pt idx="1473">
                  <c:v>High</c:v>
                </c:pt>
                <c:pt idx="1474">
                  <c:v>High</c:v>
                </c:pt>
                <c:pt idx="1475">
                  <c:v>High</c:v>
                </c:pt>
                <c:pt idx="1476">
                  <c:v>High</c:v>
                </c:pt>
                <c:pt idx="1477">
                  <c:v>High</c:v>
                </c:pt>
                <c:pt idx="1478">
                  <c:v>Extra-high</c:v>
                </c:pt>
                <c:pt idx="1479">
                  <c:v>Extra-high</c:v>
                </c:pt>
                <c:pt idx="1480">
                  <c:v>Extra-high</c:v>
                </c:pt>
                <c:pt idx="1481">
                  <c:v>Extra-high</c:v>
                </c:pt>
                <c:pt idx="1482">
                  <c:v>Extra-high</c:v>
                </c:pt>
                <c:pt idx="1483">
                  <c:v>Extra-high</c:v>
                </c:pt>
                <c:pt idx="1484">
                  <c:v>Extra-high</c:v>
                </c:pt>
                <c:pt idx="1485">
                  <c:v>Extra-high</c:v>
                </c:pt>
                <c:pt idx="1486">
                  <c:v>Extra-high</c:v>
                </c:pt>
                <c:pt idx="1487">
                  <c:v>Extra-high</c:v>
                </c:pt>
                <c:pt idx="1488">
                  <c:v>Extra-high</c:v>
                </c:pt>
                <c:pt idx="1489">
                  <c:v>Extra-high</c:v>
                </c:pt>
                <c:pt idx="1490">
                  <c:v>Extra-high</c:v>
                </c:pt>
                <c:pt idx="1491">
                  <c:v>Extra-high</c:v>
                </c:pt>
                <c:pt idx="1492">
                  <c:v>Extra-high</c:v>
                </c:pt>
                <c:pt idx="1493">
                  <c:v>Extra-high</c:v>
                </c:pt>
                <c:pt idx="1494">
                  <c:v>Extra-high</c:v>
                </c:pt>
                <c:pt idx="1495">
                  <c:v>Extra-high</c:v>
                </c:pt>
                <c:pt idx="1496">
                  <c:v>Extra-high</c:v>
                </c:pt>
                <c:pt idx="1497">
                  <c:v>Extra-high</c:v>
                </c:pt>
                <c:pt idx="1498">
                  <c:v>Extra-high</c:v>
                </c:pt>
                <c:pt idx="1499">
                  <c:v>Extra-high</c:v>
                </c:pt>
                <c:pt idx="1500">
                  <c:v>Extra-high</c:v>
                </c:pt>
                <c:pt idx="1501">
                  <c:v>Extra-high</c:v>
                </c:pt>
                <c:pt idx="1502">
                  <c:v>Extra-high</c:v>
                </c:pt>
                <c:pt idx="1503">
                  <c:v>Extra-high</c:v>
                </c:pt>
                <c:pt idx="1504">
                  <c:v>Extra-high</c:v>
                </c:pt>
                <c:pt idx="1505">
                  <c:v>Extra-high</c:v>
                </c:pt>
                <c:pt idx="1506">
                  <c:v>Extra-high</c:v>
                </c:pt>
                <c:pt idx="1507">
                  <c:v>Extra-high</c:v>
                </c:pt>
                <c:pt idx="1508">
                  <c:v>Extra-high</c:v>
                </c:pt>
                <c:pt idx="1509">
                  <c:v>Extra-high</c:v>
                </c:pt>
                <c:pt idx="1510">
                  <c:v>Extra-high</c:v>
                </c:pt>
                <c:pt idx="1511">
                  <c:v>Extra-high</c:v>
                </c:pt>
                <c:pt idx="1512">
                  <c:v>Extra-high</c:v>
                </c:pt>
                <c:pt idx="1513">
                  <c:v>Extra-high</c:v>
                </c:pt>
                <c:pt idx="1514">
                  <c:v>Extra-high</c:v>
                </c:pt>
                <c:pt idx="1515">
                  <c:v>Extra-high</c:v>
                </c:pt>
                <c:pt idx="1516">
                  <c:v>Extra-high</c:v>
                </c:pt>
                <c:pt idx="1517">
                  <c:v>Extra-high</c:v>
                </c:pt>
                <c:pt idx="1518">
                  <c:v>Extra-high</c:v>
                </c:pt>
                <c:pt idx="1519">
                  <c:v>Extra-high</c:v>
                </c:pt>
                <c:pt idx="1520">
                  <c:v>Extra-high</c:v>
                </c:pt>
                <c:pt idx="1521">
                  <c:v>Extra-high</c:v>
                </c:pt>
                <c:pt idx="1522">
                  <c:v>Extra-high</c:v>
                </c:pt>
                <c:pt idx="1523">
                  <c:v>Extra-high</c:v>
                </c:pt>
                <c:pt idx="1524">
                  <c:v>Extra-high</c:v>
                </c:pt>
                <c:pt idx="1525">
                  <c:v>Extra-high</c:v>
                </c:pt>
                <c:pt idx="1526">
                  <c:v>Extra-high</c:v>
                </c:pt>
                <c:pt idx="1527">
                  <c:v>Extra-high</c:v>
                </c:pt>
                <c:pt idx="1528">
                  <c:v>Extra-high</c:v>
                </c:pt>
                <c:pt idx="1529">
                  <c:v>Extra-high</c:v>
                </c:pt>
                <c:pt idx="1530">
                  <c:v>Extra-high</c:v>
                </c:pt>
                <c:pt idx="1531">
                  <c:v>Extra-high</c:v>
                </c:pt>
                <c:pt idx="1532">
                  <c:v>Extra-high</c:v>
                </c:pt>
                <c:pt idx="1533">
                  <c:v>Extra-high</c:v>
                </c:pt>
                <c:pt idx="1534">
                  <c:v>Extra-high</c:v>
                </c:pt>
                <c:pt idx="1535">
                  <c:v>Extra-high</c:v>
                </c:pt>
                <c:pt idx="1536">
                  <c:v>Extra-high</c:v>
                </c:pt>
                <c:pt idx="1537">
                  <c:v>Extra-high</c:v>
                </c:pt>
                <c:pt idx="1538">
                  <c:v>Extra-high</c:v>
                </c:pt>
                <c:pt idx="1539">
                  <c:v>Extra-high</c:v>
                </c:pt>
                <c:pt idx="1540">
                  <c:v>Extra-high</c:v>
                </c:pt>
                <c:pt idx="1541">
                  <c:v>Extra-high</c:v>
                </c:pt>
                <c:pt idx="1542">
                  <c:v>Extra-high</c:v>
                </c:pt>
                <c:pt idx="1543">
                  <c:v>Extra-high</c:v>
                </c:pt>
                <c:pt idx="1544">
                  <c:v>Extra-high</c:v>
                </c:pt>
                <c:pt idx="1545">
                  <c:v>Extra-high</c:v>
                </c:pt>
                <c:pt idx="1546">
                  <c:v>Extra-high</c:v>
                </c:pt>
                <c:pt idx="1547">
                  <c:v>Extra-high</c:v>
                </c:pt>
                <c:pt idx="1548">
                  <c:v>Extra-high</c:v>
                </c:pt>
                <c:pt idx="1549">
                  <c:v>Extra-high</c:v>
                </c:pt>
                <c:pt idx="1550">
                  <c:v>Extra-high</c:v>
                </c:pt>
                <c:pt idx="1551">
                  <c:v>Extra-high</c:v>
                </c:pt>
                <c:pt idx="1552">
                  <c:v>Extra-high</c:v>
                </c:pt>
                <c:pt idx="1553">
                  <c:v>Extra-high</c:v>
                </c:pt>
                <c:pt idx="1554">
                  <c:v>Extra-high</c:v>
                </c:pt>
                <c:pt idx="1555">
                  <c:v>Extra-high</c:v>
                </c:pt>
                <c:pt idx="1556">
                  <c:v>Extra-high</c:v>
                </c:pt>
                <c:pt idx="1557">
                  <c:v>Extra-high</c:v>
                </c:pt>
                <c:pt idx="1558">
                  <c:v>Extra-high</c:v>
                </c:pt>
                <c:pt idx="1559">
                  <c:v>Extra-high</c:v>
                </c:pt>
                <c:pt idx="1560">
                  <c:v>Extra-high</c:v>
                </c:pt>
                <c:pt idx="1561">
                  <c:v>Extra-high</c:v>
                </c:pt>
                <c:pt idx="1562">
                  <c:v>Extra-high</c:v>
                </c:pt>
                <c:pt idx="1563">
                  <c:v>Extra-high</c:v>
                </c:pt>
                <c:pt idx="1564">
                  <c:v>Extra-high</c:v>
                </c:pt>
                <c:pt idx="1565">
                  <c:v>Extra-high</c:v>
                </c:pt>
                <c:pt idx="1566">
                  <c:v>Extra-high</c:v>
                </c:pt>
                <c:pt idx="1567">
                  <c:v>Extra-high</c:v>
                </c:pt>
                <c:pt idx="1568">
                  <c:v>Extra-high</c:v>
                </c:pt>
                <c:pt idx="1569">
                  <c:v>Extra-high</c:v>
                </c:pt>
                <c:pt idx="1570">
                  <c:v>Extra-high</c:v>
                </c:pt>
                <c:pt idx="1571">
                  <c:v>Extra-high</c:v>
                </c:pt>
                <c:pt idx="1572">
                  <c:v>Extra-high</c:v>
                </c:pt>
                <c:pt idx="1573">
                  <c:v>Extra-high</c:v>
                </c:pt>
                <c:pt idx="1574">
                  <c:v>Extra-high</c:v>
                </c:pt>
                <c:pt idx="1575">
                  <c:v>Extra-high</c:v>
                </c:pt>
                <c:pt idx="1576">
                  <c:v>Extra-high</c:v>
                </c:pt>
                <c:pt idx="1577">
                  <c:v>Extra-high</c:v>
                </c:pt>
                <c:pt idx="1578">
                  <c:v>Extra-high</c:v>
                </c:pt>
                <c:pt idx="1579">
                  <c:v>Extra-high</c:v>
                </c:pt>
                <c:pt idx="1580">
                  <c:v>Extra-high</c:v>
                </c:pt>
                <c:pt idx="1581">
                  <c:v>Extra-high</c:v>
                </c:pt>
                <c:pt idx="1582">
                  <c:v>Extra-high</c:v>
                </c:pt>
                <c:pt idx="1583">
                  <c:v>Extra-high</c:v>
                </c:pt>
                <c:pt idx="1584">
                  <c:v>Extra-high</c:v>
                </c:pt>
                <c:pt idx="1585">
                  <c:v>Extra-high</c:v>
                </c:pt>
                <c:pt idx="1586">
                  <c:v>Extra-high</c:v>
                </c:pt>
                <c:pt idx="1587">
                  <c:v>Extra-high</c:v>
                </c:pt>
                <c:pt idx="1588">
                  <c:v>Extra-high</c:v>
                </c:pt>
                <c:pt idx="1589">
                  <c:v>Extra-high</c:v>
                </c:pt>
                <c:pt idx="1590">
                  <c:v>Extra-high</c:v>
                </c:pt>
                <c:pt idx="1591">
                  <c:v>Extra-high</c:v>
                </c:pt>
                <c:pt idx="1592">
                  <c:v>Extra-high</c:v>
                </c:pt>
                <c:pt idx="1593">
                  <c:v>Extra-high</c:v>
                </c:pt>
                <c:pt idx="1594">
                  <c:v>Extra-high</c:v>
                </c:pt>
                <c:pt idx="1595">
                  <c:v>Extra-high</c:v>
                </c:pt>
                <c:pt idx="1596">
                  <c:v>Extra-high</c:v>
                </c:pt>
                <c:pt idx="1597">
                  <c:v>Extra-high</c:v>
                </c:pt>
                <c:pt idx="1598">
                  <c:v>Extra-high</c:v>
                </c:pt>
                <c:pt idx="1599">
                  <c:v>Extra-high</c:v>
                </c:pt>
                <c:pt idx="1600">
                  <c:v>Extra-high</c:v>
                </c:pt>
                <c:pt idx="1601">
                  <c:v>Extra-high</c:v>
                </c:pt>
                <c:pt idx="1602">
                  <c:v>Extra-high</c:v>
                </c:pt>
                <c:pt idx="1603">
                  <c:v>Extra-high</c:v>
                </c:pt>
                <c:pt idx="1604">
                  <c:v>Extra-high</c:v>
                </c:pt>
                <c:pt idx="1605">
                  <c:v>Extra-high</c:v>
                </c:pt>
                <c:pt idx="1606">
                  <c:v>Extra-high</c:v>
                </c:pt>
                <c:pt idx="1607">
                  <c:v>Extra-high</c:v>
                </c:pt>
                <c:pt idx="1608">
                  <c:v>Extra-high</c:v>
                </c:pt>
                <c:pt idx="1609">
                  <c:v>Extra-high</c:v>
                </c:pt>
                <c:pt idx="1610">
                  <c:v>Extra-high</c:v>
                </c:pt>
                <c:pt idx="1611">
                  <c:v>Extra-high</c:v>
                </c:pt>
                <c:pt idx="1612">
                  <c:v>Extra-high</c:v>
                </c:pt>
                <c:pt idx="1613">
                  <c:v>Extra-high</c:v>
                </c:pt>
                <c:pt idx="1614">
                  <c:v>Extra-high</c:v>
                </c:pt>
                <c:pt idx="1615">
                  <c:v>Extra-high</c:v>
                </c:pt>
                <c:pt idx="1616">
                  <c:v>Extra-high</c:v>
                </c:pt>
                <c:pt idx="1617">
                  <c:v>Extra-high</c:v>
                </c:pt>
                <c:pt idx="1618">
                  <c:v>Extra-high</c:v>
                </c:pt>
                <c:pt idx="1619">
                  <c:v>Extra-high</c:v>
                </c:pt>
                <c:pt idx="1620">
                  <c:v>Extra-high</c:v>
                </c:pt>
                <c:pt idx="1621">
                  <c:v>Extra-high</c:v>
                </c:pt>
                <c:pt idx="1622">
                  <c:v>Extra-high</c:v>
                </c:pt>
                <c:pt idx="1623">
                  <c:v>Extra-high</c:v>
                </c:pt>
                <c:pt idx="1624">
                  <c:v>Extra-high</c:v>
                </c:pt>
                <c:pt idx="1625">
                  <c:v>Extra-high</c:v>
                </c:pt>
                <c:pt idx="1626">
                  <c:v>Extra-high</c:v>
                </c:pt>
                <c:pt idx="1627">
                  <c:v>Extra-high</c:v>
                </c:pt>
                <c:pt idx="1628">
                  <c:v>Extra-high</c:v>
                </c:pt>
                <c:pt idx="1629">
                  <c:v>Extra-high</c:v>
                </c:pt>
                <c:pt idx="1630">
                  <c:v>Extra-high</c:v>
                </c:pt>
                <c:pt idx="1631">
                  <c:v>Extra-high</c:v>
                </c:pt>
                <c:pt idx="1632">
                  <c:v>Extra-high</c:v>
                </c:pt>
                <c:pt idx="1633">
                  <c:v>Extra-high</c:v>
                </c:pt>
                <c:pt idx="1634">
                  <c:v>Extra-high</c:v>
                </c:pt>
                <c:pt idx="1635">
                  <c:v>Extra-high</c:v>
                </c:pt>
                <c:pt idx="1636">
                  <c:v>Extra-high</c:v>
                </c:pt>
                <c:pt idx="1637">
                  <c:v>Extra-high</c:v>
                </c:pt>
                <c:pt idx="1638">
                  <c:v>Extra-high</c:v>
                </c:pt>
                <c:pt idx="1639">
                  <c:v>Extra-high</c:v>
                </c:pt>
                <c:pt idx="1640">
                  <c:v>Extra-high</c:v>
                </c:pt>
                <c:pt idx="1641">
                  <c:v>Extra-high</c:v>
                </c:pt>
                <c:pt idx="1642">
                  <c:v>Extra-high</c:v>
                </c:pt>
                <c:pt idx="1643">
                  <c:v>Extra-high</c:v>
                </c:pt>
                <c:pt idx="1644">
                  <c:v>Extra-high</c:v>
                </c:pt>
                <c:pt idx="1645">
                  <c:v>Extra-high</c:v>
                </c:pt>
                <c:pt idx="1646">
                  <c:v>Extra-high</c:v>
                </c:pt>
                <c:pt idx="1647">
                  <c:v>Extra-high</c:v>
                </c:pt>
                <c:pt idx="1648">
                  <c:v>Extra-high</c:v>
                </c:pt>
                <c:pt idx="1649">
                  <c:v>Extra-high</c:v>
                </c:pt>
                <c:pt idx="1650">
                  <c:v>Extra-high</c:v>
                </c:pt>
                <c:pt idx="1651">
                  <c:v>Extra-high</c:v>
                </c:pt>
                <c:pt idx="1652">
                  <c:v>Extra-high</c:v>
                </c:pt>
                <c:pt idx="1653">
                  <c:v>Extra-high</c:v>
                </c:pt>
                <c:pt idx="1654">
                  <c:v>Extra-high</c:v>
                </c:pt>
                <c:pt idx="1655">
                  <c:v>Extra-high</c:v>
                </c:pt>
                <c:pt idx="1656">
                  <c:v>Extra-high</c:v>
                </c:pt>
                <c:pt idx="1657">
                  <c:v>Extra-high</c:v>
                </c:pt>
                <c:pt idx="1658">
                  <c:v>Extra-high</c:v>
                </c:pt>
                <c:pt idx="1659">
                  <c:v>Extra-high</c:v>
                </c:pt>
                <c:pt idx="1660">
                  <c:v>Extra-high</c:v>
                </c:pt>
                <c:pt idx="1661">
                  <c:v>Extra-high</c:v>
                </c:pt>
                <c:pt idx="1662">
                  <c:v>Extra-high</c:v>
                </c:pt>
                <c:pt idx="1663">
                  <c:v>Extra-high</c:v>
                </c:pt>
                <c:pt idx="1664">
                  <c:v>Extra-high</c:v>
                </c:pt>
                <c:pt idx="1665">
                  <c:v>Extra-high</c:v>
                </c:pt>
                <c:pt idx="1666">
                  <c:v>Extra-high</c:v>
                </c:pt>
                <c:pt idx="1667">
                  <c:v>Extra-high</c:v>
                </c:pt>
                <c:pt idx="1668">
                  <c:v>Extra-high</c:v>
                </c:pt>
                <c:pt idx="1669">
                  <c:v>Extra-high</c:v>
                </c:pt>
                <c:pt idx="1670">
                  <c:v>Extra-high</c:v>
                </c:pt>
                <c:pt idx="1671">
                  <c:v>Extra-high</c:v>
                </c:pt>
                <c:pt idx="1672">
                  <c:v>Extra-high</c:v>
                </c:pt>
                <c:pt idx="1673">
                  <c:v>Extra-high</c:v>
                </c:pt>
                <c:pt idx="1674">
                  <c:v>Extra-high</c:v>
                </c:pt>
                <c:pt idx="1675">
                  <c:v>Extra-high</c:v>
                </c:pt>
                <c:pt idx="1676">
                  <c:v>Extra-high</c:v>
                </c:pt>
                <c:pt idx="1677">
                  <c:v>Extra-high</c:v>
                </c:pt>
                <c:pt idx="1678">
                  <c:v>Extra-high</c:v>
                </c:pt>
                <c:pt idx="1679">
                  <c:v>Extra-high</c:v>
                </c:pt>
                <c:pt idx="1680">
                  <c:v>Extra-high</c:v>
                </c:pt>
                <c:pt idx="1681">
                  <c:v>Extra-high</c:v>
                </c:pt>
                <c:pt idx="1682">
                  <c:v>Extra-high</c:v>
                </c:pt>
                <c:pt idx="1683">
                  <c:v>Extra-high</c:v>
                </c:pt>
                <c:pt idx="1684">
                  <c:v>Extra-high</c:v>
                </c:pt>
                <c:pt idx="1685">
                  <c:v>Extra-high</c:v>
                </c:pt>
                <c:pt idx="1686">
                  <c:v>Extra-high</c:v>
                </c:pt>
                <c:pt idx="1687">
                  <c:v>Extra-high</c:v>
                </c:pt>
                <c:pt idx="1688">
                  <c:v>Extra-high</c:v>
                </c:pt>
                <c:pt idx="1689">
                  <c:v>Extra-high</c:v>
                </c:pt>
                <c:pt idx="1690">
                  <c:v>Extra-high</c:v>
                </c:pt>
                <c:pt idx="1691">
                  <c:v>Extra-high</c:v>
                </c:pt>
                <c:pt idx="1692">
                  <c:v>Extra-high</c:v>
                </c:pt>
                <c:pt idx="1693">
                  <c:v>Extra-high</c:v>
                </c:pt>
                <c:pt idx="1694">
                  <c:v>Extra-high</c:v>
                </c:pt>
                <c:pt idx="1695">
                  <c:v>Extra-high</c:v>
                </c:pt>
                <c:pt idx="1696">
                  <c:v>Extra-high</c:v>
                </c:pt>
                <c:pt idx="1697">
                  <c:v>Extra-high</c:v>
                </c:pt>
                <c:pt idx="1698">
                  <c:v>Extra-high</c:v>
                </c:pt>
                <c:pt idx="1699">
                  <c:v>Extra-high</c:v>
                </c:pt>
                <c:pt idx="1700">
                  <c:v>Extra-high</c:v>
                </c:pt>
                <c:pt idx="1701">
                  <c:v>Extra-high</c:v>
                </c:pt>
                <c:pt idx="1702">
                  <c:v>Extra-high</c:v>
                </c:pt>
                <c:pt idx="1703">
                  <c:v>Extra-high</c:v>
                </c:pt>
                <c:pt idx="1704">
                  <c:v>Extra-high</c:v>
                </c:pt>
                <c:pt idx="1705">
                  <c:v>Extra-high</c:v>
                </c:pt>
                <c:pt idx="1706">
                  <c:v>Extra-high</c:v>
                </c:pt>
                <c:pt idx="1707">
                  <c:v>Extra-high</c:v>
                </c:pt>
                <c:pt idx="1708">
                  <c:v>Extra-high</c:v>
                </c:pt>
                <c:pt idx="1709">
                  <c:v>Extra-high</c:v>
                </c:pt>
                <c:pt idx="1710">
                  <c:v>Extra-high</c:v>
                </c:pt>
                <c:pt idx="1711">
                  <c:v>Extra-high</c:v>
                </c:pt>
                <c:pt idx="1712">
                  <c:v>Extra-high</c:v>
                </c:pt>
                <c:pt idx="1713">
                  <c:v>Extra-high</c:v>
                </c:pt>
                <c:pt idx="1714">
                  <c:v>Extra-high</c:v>
                </c:pt>
                <c:pt idx="1715">
                  <c:v>Extra-high</c:v>
                </c:pt>
                <c:pt idx="1716">
                  <c:v>Extra-high</c:v>
                </c:pt>
                <c:pt idx="1717">
                  <c:v>Extra-high</c:v>
                </c:pt>
                <c:pt idx="1718">
                  <c:v>Extra-high</c:v>
                </c:pt>
                <c:pt idx="1719">
                  <c:v>Extra-high</c:v>
                </c:pt>
                <c:pt idx="1720">
                  <c:v>Extra-high</c:v>
                </c:pt>
                <c:pt idx="1721">
                  <c:v>Extra-high</c:v>
                </c:pt>
                <c:pt idx="1722">
                  <c:v>Extra-high</c:v>
                </c:pt>
                <c:pt idx="1723">
                  <c:v>Extra-high</c:v>
                </c:pt>
                <c:pt idx="1724">
                  <c:v>Extra-high</c:v>
                </c:pt>
                <c:pt idx="1725">
                  <c:v>Extra-high</c:v>
                </c:pt>
                <c:pt idx="1726">
                  <c:v>Extra-high</c:v>
                </c:pt>
                <c:pt idx="1727">
                  <c:v>Extra-high</c:v>
                </c:pt>
                <c:pt idx="1728">
                  <c:v>Extra-high</c:v>
                </c:pt>
                <c:pt idx="1729">
                  <c:v>Extra-high</c:v>
                </c:pt>
                <c:pt idx="1730">
                  <c:v>Extra-high</c:v>
                </c:pt>
                <c:pt idx="1731">
                  <c:v>Extra-high</c:v>
                </c:pt>
                <c:pt idx="1732">
                  <c:v>Extra-high</c:v>
                </c:pt>
                <c:pt idx="1733">
                  <c:v>Extra-high</c:v>
                </c:pt>
                <c:pt idx="1734">
                  <c:v>Extra-high</c:v>
                </c:pt>
                <c:pt idx="1735">
                  <c:v>Extra-high</c:v>
                </c:pt>
                <c:pt idx="1736">
                  <c:v>Extra-high</c:v>
                </c:pt>
                <c:pt idx="1737">
                  <c:v>Extra-high</c:v>
                </c:pt>
                <c:pt idx="1738">
                  <c:v>Extra-high</c:v>
                </c:pt>
                <c:pt idx="1739">
                  <c:v>Extra-high</c:v>
                </c:pt>
                <c:pt idx="1740">
                  <c:v>Extra-high</c:v>
                </c:pt>
                <c:pt idx="1741">
                  <c:v>Extra-high</c:v>
                </c:pt>
                <c:pt idx="1742">
                  <c:v>Extra-high</c:v>
                </c:pt>
                <c:pt idx="1743">
                  <c:v>Extra-high</c:v>
                </c:pt>
                <c:pt idx="1744">
                  <c:v>Extra-high</c:v>
                </c:pt>
                <c:pt idx="1745">
                  <c:v>Extra-high</c:v>
                </c:pt>
                <c:pt idx="1746">
                  <c:v>Extra-high</c:v>
                </c:pt>
                <c:pt idx="1747">
                  <c:v>Extra-high</c:v>
                </c:pt>
                <c:pt idx="1748">
                  <c:v>Extra-high</c:v>
                </c:pt>
                <c:pt idx="1749">
                  <c:v>Extra-high</c:v>
                </c:pt>
                <c:pt idx="1750">
                  <c:v>Extra-high</c:v>
                </c:pt>
                <c:pt idx="1751">
                  <c:v>Extra-high</c:v>
                </c:pt>
                <c:pt idx="1752">
                  <c:v>Extra-high</c:v>
                </c:pt>
                <c:pt idx="1753">
                  <c:v>Extra-high</c:v>
                </c:pt>
                <c:pt idx="1754">
                  <c:v>Extra-high</c:v>
                </c:pt>
                <c:pt idx="1755">
                  <c:v>Extra-high</c:v>
                </c:pt>
                <c:pt idx="1756">
                  <c:v>Extra-high</c:v>
                </c:pt>
                <c:pt idx="1757">
                  <c:v>Extra-high</c:v>
                </c:pt>
                <c:pt idx="1758">
                  <c:v>Extra-high</c:v>
                </c:pt>
                <c:pt idx="1759">
                  <c:v>Extra-high</c:v>
                </c:pt>
                <c:pt idx="1760">
                  <c:v>Extra-high</c:v>
                </c:pt>
                <c:pt idx="1761">
                  <c:v>Extra-high</c:v>
                </c:pt>
                <c:pt idx="1762">
                  <c:v>Extra-high</c:v>
                </c:pt>
                <c:pt idx="1763">
                  <c:v>Extra-high</c:v>
                </c:pt>
                <c:pt idx="1764">
                  <c:v>Extra-high</c:v>
                </c:pt>
                <c:pt idx="1765">
                  <c:v>Extra-high</c:v>
                </c:pt>
                <c:pt idx="1766">
                  <c:v>Extra-high</c:v>
                </c:pt>
                <c:pt idx="1767">
                  <c:v>Extra-high</c:v>
                </c:pt>
                <c:pt idx="1768">
                  <c:v>Extra-high</c:v>
                </c:pt>
                <c:pt idx="1769">
                  <c:v>Extra-high</c:v>
                </c:pt>
                <c:pt idx="1770">
                  <c:v>Extra-high</c:v>
                </c:pt>
                <c:pt idx="1771">
                  <c:v>Extra-high</c:v>
                </c:pt>
                <c:pt idx="1772">
                  <c:v>Extra-high</c:v>
                </c:pt>
                <c:pt idx="1773">
                  <c:v>Extra-high</c:v>
                </c:pt>
                <c:pt idx="1774">
                  <c:v>Extra-high</c:v>
                </c:pt>
                <c:pt idx="1775">
                  <c:v>Extra-high</c:v>
                </c:pt>
                <c:pt idx="1776">
                  <c:v>Extra-high</c:v>
                </c:pt>
                <c:pt idx="1777">
                  <c:v>Extra-high</c:v>
                </c:pt>
                <c:pt idx="1778">
                  <c:v>Extra-high</c:v>
                </c:pt>
                <c:pt idx="1779">
                  <c:v>Extra-high</c:v>
                </c:pt>
                <c:pt idx="1780">
                  <c:v>Extra-high</c:v>
                </c:pt>
                <c:pt idx="1781">
                  <c:v>Extra-high</c:v>
                </c:pt>
                <c:pt idx="1782">
                  <c:v>Extra-high</c:v>
                </c:pt>
                <c:pt idx="1783">
                  <c:v>Extra-high</c:v>
                </c:pt>
                <c:pt idx="1784">
                  <c:v>Extra-high</c:v>
                </c:pt>
                <c:pt idx="1785">
                  <c:v>Extra-high</c:v>
                </c:pt>
                <c:pt idx="1786">
                  <c:v>Extra-high</c:v>
                </c:pt>
                <c:pt idx="1787">
                  <c:v>Extra-high</c:v>
                </c:pt>
                <c:pt idx="1788">
                  <c:v>Extra-high</c:v>
                </c:pt>
                <c:pt idx="1789">
                  <c:v>Extra-high</c:v>
                </c:pt>
                <c:pt idx="1790">
                  <c:v>Extra-high</c:v>
                </c:pt>
                <c:pt idx="1791">
                  <c:v>Extra-high</c:v>
                </c:pt>
                <c:pt idx="1792">
                  <c:v>Extra-high</c:v>
                </c:pt>
                <c:pt idx="1793">
                  <c:v>Extra-high</c:v>
                </c:pt>
                <c:pt idx="1794">
                  <c:v>Extra-high</c:v>
                </c:pt>
                <c:pt idx="1795">
                  <c:v>Extra-high</c:v>
                </c:pt>
                <c:pt idx="1796">
                  <c:v>Extra-high</c:v>
                </c:pt>
                <c:pt idx="1797">
                  <c:v>Extra-high</c:v>
                </c:pt>
                <c:pt idx="1798">
                  <c:v>Extra-high</c:v>
                </c:pt>
                <c:pt idx="1799">
                  <c:v>Extra-high</c:v>
                </c:pt>
                <c:pt idx="1800">
                  <c:v>Extra-high</c:v>
                </c:pt>
              </c:strCache>
            </c:strRef>
          </c:xVal>
          <c:yVal>
            <c:numRef>
              <c:f>WLTC_class_3!$T$6:$T$1805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1.4375902484773605E-3</c:v>
                </c:pt>
                <c:pt idx="37">
                  <c:v>7.6081822549794271E-3</c:v>
                </c:pt>
                <c:pt idx="38">
                  <c:v>1.5928073212757209E-2</c:v>
                </c:pt>
                <c:pt idx="39">
                  <c:v>2.3054197461728401E-2</c:v>
                </c:pt>
                <c:pt idx="40">
                  <c:v>2.8845712638107004E-2</c:v>
                </c:pt>
                <c:pt idx="41">
                  <c:v>3.5582700477283957E-2</c:v>
                </c:pt>
                <c:pt idx="42">
                  <c:v>4.373807301843622E-2</c:v>
                </c:pt>
                <c:pt idx="43">
                  <c:v>5.0394610330205765E-2</c:v>
                </c:pt>
                <c:pt idx="44">
                  <c:v>5.3746123856872434E-2</c:v>
                </c:pt>
                <c:pt idx="45">
                  <c:v>5.4685504511358035E-2</c:v>
                </c:pt>
                <c:pt idx="46">
                  <c:v>5.5243824732098774E-2</c:v>
                </c:pt>
                <c:pt idx="47">
                  <c:v>5.6302344917283961E-2</c:v>
                </c:pt>
                <c:pt idx="48">
                  <c:v>5.7062528279588486E-2</c:v>
                </c:pt>
                <c:pt idx="49">
                  <c:v>5.7062528279588486E-2</c:v>
                </c:pt>
                <c:pt idx="50">
                  <c:v>5.7062528279588486E-2</c:v>
                </c:pt>
                <c:pt idx="51">
                  <c:v>5.8095294904032931E-2</c:v>
                </c:pt>
                <c:pt idx="52">
                  <c:v>6.0566839777201655E-2</c:v>
                </c:pt>
                <c:pt idx="53">
                  <c:v>6.2230269345761327E-2</c:v>
                </c:pt>
                <c:pt idx="54">
                  <c:v>6.2427106299917712E-2</c:v>
                </c:pt>
                <c:pt idx="55">
                  <c:v>6.2427106299917712E-2</c:v>
                </c:pt>
                <c:pt idx="56">
                  <c:v>6.2427106299917712E-2</c:v>
                </c:pt>
                <c:pt idx="57">
                  <c:v>6.2427106299917712E-2</c:v>
                </c:pt>
                <c:pt idx="58">
                  <c:v>6.2427106299917712E-2</c:v>
                </c:pt>
                <c:pt idx="59">
                  <c:v>6.2427106299917712E-2</c:v>
                </c:pt>
                <c:pt idx="60">
                  <c:v>6.2427106299917712E-2</c:v>
                </c:pt>
                <c:pt idx="61">
                  <c:v>6.2427106299917712E-2</c:v>
                </c:pt>
                <c:pt idx="62">
                  <c:v>6.2427106299917712E-2</c:v>
                </c:pt>
                <c:pt idx="63">
                  <c:v>6.2427106299917712E-2</c:v>
                </c:pt>
                <c:pt idx="64">
                  <c:v>6.2427106299917712E-2</c:v>
                </c:pt>
                <c:pt idx="65">
                  <c:v>6.2427106299917712E-2</c:v>
                </c:pt>
                <c:pt idx="66">
                  <c:v>6.2427106299917712E-2</c:v>
                </c:pt>
                <c:pt idx="67">
                  <c:v>6.2427106299917712E-2</c:v>
                </c:pt>
                <c:pt idx="68">
                  <c:v>6.2427106299917712E-2</c:v>
                </c:pt>
                <c:pt idx="69">
                  <c:v>6.2427106299917712E-2</c:v>
                </c:pt>
                <c:pt idx="70">
                  <c:v>6.2427106299917712E-2</c:v>
                </c:pt>
                <c:pt idx="71">
                  <c:v>6.2427106299917712E-2</c:v>
                </c:pt>
                <c:pt idx="72">
                  <c:v>6.2427106299917712E-2</c:v>
                </c:pt>
                <c:pt idx="73">
                  <c:v>6.2427106299917712E-2</c:v>
                </c:pt>
                <c:pt idx="74">
                  <c:v>6.2427106299917712E-2</c:v>
                </c:pt>
                <c:pt idx="75">
                  <c:v>6.2427106299917712E-2</c:v>
                </c:pt>
                <c:pt idx="76">
                  <c:v>6.2427106299917712E-2</c:v>
                </c:pt>
                <c:pt idx="77">
                  <c:v>6.2427106299917712E-2</c:v>
                </c:pt>
                <c:pt idx="78">
                  <c:v>6.2427106299917712E-2</c:v>
                </c:pt>
                <c:pt idx="79">
                  <c:v>6.2427106299917712E-2</c:v>
                </c:pt>
                <c:pt idx="80">
                  <c:v>6.2449486762880667E-2</c:v>
                </c:pt>
                <c:pt idx="81">
                  <c:v>6.3679496011851869E-2</c:v>
                </c:pt>
                <c:pt idx="82">
                  <c:v>6.4567972095884787E-2</c:v>
                </c:pt>
                <c:pt idx="83">
                  <c:v>6.4567972095884787E-2</c:v>
                </c:pt>
                <c:pt idx="84">
                  <c:v>6.4804188912263389E-2</c:v>
                </c:pt>
                <c:pt idx="85">
                  <c:v>6.5530167517366275E-2</c:v>
                </c:pt>
                <c:pt idx="86">
                  <c:v>6.6099745859012377E-2</c:v>
                </c:pt>
                <c:pt idx="87">
                  <c:v>6.636487214650208E-2</c:v>
                </c:pt>
                <c:pt idx="88">
                  <c:v>6.9062418806502088E-2</c:v>
                </c:pt>
                <c:pt idx="89">
                  <c:v>7.7562596330535014E-2</c:v>
                </c:pt>
                <c:pt idx="90">
                  <c:v>8.8531605492757237E-2</c:v>
                </c:pt>
                <c:pt idx="91">
                  <c:v>9.7808607365185221E-2</c:v>
                </c:pt>
                <c:pt idx="92">
                  <c:v>0.10311873768411525</c:v>
                </c:pt>
                <c:pt idx="93">
                  <c:v>0.10580037401901238</c:v>
                </c:pt>
                <c:pt idx="94">
                  <c:v>0.10812545068567904</c:v>
                </c:pt>
                <c:pt idx="95">
                  <c:v>0.11033731037687246</c:v>
                </c:pt>
                <c:pt idx="96">
                  <c:v>0.11156927140411525</c:v>
                </c:pt>
                <c:pt idx="97">
                  <c:v>0.11203107432411526</c:v>
                </c:pt>
                <c:pt idx="98">
                  <c:v>0.11231343351333337</c:v>
                </c:pt>
                <c:pt idx="99">
                  <c:v>0.11231343351333337</c:v>
                </c:pt>
                <c:pt idx="100">
                  <c:v>0.11231343351333337</c:v>
                </c:pt>
                <c:pt idx="101">
                  <c:v>0.11231343351333337</c:v>
                </c:pt>
                <c:pt idx="102">
                  <c:v>0.11231343351333337</c:v>
                </c:pt>
                <c:pt idx="103">
                  <c:v>0.11231343351333337</c:v>
                </c:pt>
                <c:pt idx="104">
                  <c:v>0.11231343351333337</c:v>
                </c:pt>
                <c:pt idx="105">
                  <c:v>0.11231343351333337</c:v>
                </c:pt>
                <c:pt idx="106">
                  <c:v>0.11231343351333337</c:v>
                </c:pt>
                <c:pt idx="107">
                  <c:v>0.11231343351333337</c:v>
                </c:pt>
                <c:pt idx="108">
                  <c:v>0.11231343351333337</c:v>
                </c:pt>
                <c:pt idx="109">
                  <c:v>0.11231343351333337</c:v>
                </c:pt>
                <c:pt idx="110">
                  <c:v>0.11231343351333337</c:v>
                </c:pt>
                <c:pt idx="111">
                  <c:v>0.11231343351333337</c:v>
                </c:pt>
                <c:pt idx="112">
                  <c:v>0.11231343351333337</c:v>
                </c:pt>
                <c:pt idx="113">
                  <c:v>0.11231343351333337</c:v>
                </c:pt>
                <c:pt idx="114">
                  <c:v>0.11231343351333337</c:v>
                </c:pt>
                <c:pt idx="115">
                  <c:v>0.11231343351333337</c:v>
                </c:pt>
                <c:pt idx="116">
                  <c:v>0.11231343351333337</c:v>
                </c:pt>
                <c:pt idx="117">
                  <c:v>0.11231343351333337</c:v>
                </c:pt>
                <c:pt idx="118">
                  <c:v>0.11231343351333337</c:v>
                </c:pt>
                <c:pt idx="119">
                  <c:v>0.11231343351333337</c:v>
                </c:pt>
                <c:pt idx="120">
                  <c:v>0.11231343351333337</c:v>
                </c:pt>
                <c:pt idx="121">
                  <c:v>0.11231343351333337</c:v>
                </c:pt>
                <c:pt idx="122">
                  <c:v>0.11231343351333337</c:v>
                </c:pt>
                <c:pt idx="123">
                  <c:v>0.11231343351333337</c:v>
                </c:pt>
                <c:pt idx="124">
                  <c:v>0.11231343351333337</c:v>
                </c:pt>
                <c:pt idx="125">
                  <c:v>0.11231343351333337</c:v>
                </c:pt>
                <c:pt idx="126">
                  <c:v>0.11231343351333337</c:v>
                </c:pt>
                <c:pt idx="127">
                  <c:v>0.11231343351333337</c:v>
                </c:pt>
                <c:pt idx="128">
                  <c:v>0.11231343351333337</c:v>
                </c:pt>
                <c:pt idx="129">
                  <c:v>0.11231343351333337</c:v>
                </c:pt>
                <c:pt idx="130">
                  <c:v>0.11231343351333337</c:v>
                </c:pt>
                <c:pt idx="131">
                  <c:v>0.11231343351333337</c:v>
                </c:pt>
                <c:pt idx="132">
                  <c:v>0.11231343351333337</c:v>
                </c:pt>
                <c:pt idx="133">
                  <c:v>0.11231343351333337</c:v>
                </c:pt>
                <c:pt idx="134">
                  <c:v>0.11231343351333337</c:v>
                </c:pt>
                <c:pt idx="135">
                  <c:v>0.11231343351333337</c:v>
                </c:pt>
                <c:pt idx="136">
                  <c:v>0.11231343351333337</c:v>
                </c:pt>
                <c:pt idx="137">
                  <c:v>0.11231343351333337</c:v>
                </c:pt>
                <c:pt idx="138">
                  <c:v>0.11231343351333337</c:v>
                </c:pt>
                <c:pt idx="139">
                  <c:v>0.11231343351333337</c:v>
                </c:pt>
                <c:pt idx="140">
                  <c:v>0.11231343351333337</c:v>
                </c:pt>
                <c:pt idx="141">
                  <c:v>0.11231343351333337</c:v>
                </c:pt>
                <c:pt idx="142">
                  <c:v>0.11231343351333337</c:v>
                </c:pt>
                <c:pt idx="143">
                  <c:v>0.11231343351333337</c:v>
                </c:pt>
                <c:pt idx="144">
                  <c:v>0.11231343351333337</c:v>
                </c:pt>
                <c:pt idx="145">
                  <c:v>0.11231343351333337</c:v>
                </c:pt>
                <c:pt idx="146">
                  <c:v>0.11231343351333337</c:v>
                </c:pt>
                <c:pt idx="147">
                  <c:v>0.11231343351333337</c:v>
                </c:pt>
                <c:pt idx="148">
                  <c:v>0.11231343351333337</c:v>
                </c:pt>
                <c:pt idx="149">
                  <c:v>0.11231343351333337</c:v>
                </c:pt>
                <c:pt idx="150">
                  <c:v>0.11231343351333337</c:v>
                </c:pt>
                <c:pt idx="151">
                  <c:v>0.11457543818962967</c:v>
                </c:pt>
                <c:pt idx="152">
                  <c:v>0.1217644324302881</c:v>
                </c:pt>
                <c:pt idx="153">
                  <c:v>0.13088841050543212</c:v>
                </c:pt>
                <c:pt idx="154">
                  <c:v>0.13744212219028809</c:v>
                </c:pt>
                <c:pt idx="155">
                  <c:v>0.14013351683481484</c:v>
                </c:pt>
                <c:pt idx="156">
                  <c:v>0.14013351683481484</c:v>
                </c:pt>
                <c:pt idx="157">
                  <c:v>0.14013351683481484</c:v>
                </c:pt>
                <c:pt idx="158">
                  <c:v>0.14013351683481484</c:v>
                </c:pt>
                <c:pt idx="159">
                  <c:v>0.14013351683481484</c:v>
                </c:pt>
                <c:pt idx="160">
                  <c:v>0.14013351683481484</c:v>
                </c:pt>
                <c:pt idx="161">
                  <c:v>0.14013351683481484</c:v>
                </c:pt>
                <c:pt idx="162">
                  <c:v>0.14013351683481484</c:v>
                </c:pt>
                <c:pt idx="163">
                  <c:v>0.14013351683481484</c:v>
                </c:pt>
                <c:pt idx="164">
                  <c:v>0.14013351683481484</c:v>
                </c:pt>
                <c:pt idx="165">
                  <c:v>0.14013351683481484</c:v>
                </c:pt>
                <c:pt idx="166">
                  <c:v>0.14013351683481484</c:v>
                </c:pt>
                <c:pt idx="167">
                  <c:v>0.14013351683481484</c:v>
                </c:pt>
                <c:pt idx="168">
                  <c:v>0.14013351683481484</c:v>
                </c:pt>
                <c:pt idx="169">
                  <c:v>0.14013351683481484</c:v>
                </c:pt>
                <c:pt idx="170">
                  <c:v>0.14013351683481484</c:v>
                </c:pt>
                <c:pt idx="171">
                  <c:v>0.14334515796954736</c:v>
                </c:pt>
                <c:pt idx="172">
                  <c:v>0.15185774395621401</c:v>
                </c:pt>
                <c:pt idx="173">
                  <c:v>0.16164540042740744</c:v>
                </c:pt>
                <c:pt idx="174">
                  <c:v>0.16748658088773666</c:v>
                </c:pt>
                <c:pt idx="175">
                  <c:v>0.16880610690633749</c:v>
                </c:pt>
                <c:pt idx="176">
                  <c:v>0.16880610690633749</c:v>
                </c:pt>
                <c:pt idx="177">
                  <c:v>0.16880610690633749</c:v>
                </c:pt>
                <c:pt idx="178">
                  <c:v>0.16880610690633749</c:v>
                </c:pt>
                <c:pt idx="179">
                  <c:v>0.16880610690633749</c:v>
                </c:pt>
                <c:pt idx="180">
                  <c:v>0.16880610690633749</c:v>
                </c:pt>
                <c:pt idx="181">
                  <c:v>0.16880610690633749</c:v>
                </c:pt>
                <c:pt idx="182">
                  <c:v>0.169241791802963</c:v>
                </c:pt>
                <c:pt idx="183">
                  <c:v>0.17206167034872433</c:v>
                </c:pt>
                <c:pt idx="184">
                  <c:v>0.17654069399094655</c:v>
                </c:pt>
                <c:pt idx="185">
                  <c:v>0.18103353302617289</c:v>
                </c:pt>
                <c:pt idx="186">
                  <c:v>0.18467865534098774</c:v>
                </c:pt>
                <c:pt idx="187">
                  <c:v>0.18730140092098771</c:v>
                </c:pt>
                <c:pt idx="188">
                  <c:v>0.1891523592187655</c:v>
                </c:pt>
                <c:pt idx="189">
                  <c:v>0.19043974128329225</c:v>
                </c:pt>
                <c:pt idx="190">
                  <c:v>0.19124703266189305</c:v>
                </c:pt>
                <c:pt idx="191">
                  <c:v>0.19176918219390951</c:v>
                </c:pt>
                <c:pt idx="192">
                  <c:v>0.19203415411835398</c:v>
                </c:pt>
                <c:pt idx="193">
                  <c:v>0.19203415411835398</c:v>
                </c:pt>
                <c:pt idx="194">
                  <c:v>0.19203415411835398</c:v>
                </c:pt>
                <c:pt idx="195">
                  <c:v>0.19203415411835398</c:v>
                </c:pt>
                <c:pt idx="196">
                  <c:v>0.19203415411835398</c:v>
                </c:pt>
                <c:pt idx="197">
                  <c:v>0.19203415411835398</c:v>
                </c:pt>
                <c:pt idx="198">
                  <c:v>0.19203415411835398</c:v>
                </c:pt>
                <c:pt idx="199">
                  <c:v>0.19203415411835398</c:v>
                </c:pt>
                <c:pt idx="200">
                  <c:v>0.19203415411835398</c:v>
                </c:pt>
                <c:pt idx="201">
                  <c:v>0.19203415411835398</c:v>
                </c:pt>
                <c:pt idx="202">
                  <c:v>0.19203415411835398</c:v>
                </c:pt>
                <c:pt idx="203">
                  <c:v>0.19203415411835398</c:v>
                </c:pt>
                <c:pt idx="204">
                  <c:v>0.19203415411835398</c:v>
                </c:pt>
                <c:pt idx="205">
                  <c:v>0.19203415411835398</c:v>
                </c:pt>
                <c:pt idx="206">
                  <c:v>0.19203415411835398</c:v>
                </c:pt>
                <c:pt idx="207">
                  <c:v>0.19203415411835398</c:v>
                </c:pt>
                <c:pt idx="208">
                  <c:v>0.19203415411835398</c:v>
                </c:pt>
                <c:pt idx="209">
                  <c:v>0.19203415411835398</c:v>
                </c:pt>
                <c:pt idx="210">
                  <c:v>0.19203415411835398</c:v>
                </c:pt>
                <c:pt idx="211">
                  <c:v>0.19203415411835398</c:v>
                </c:pt>
                <c:pt idx="212">
                  <c:v>0.19203415411835398</c:v>
                </c:pt>
                <c:pt idx="213">
                  <c:v>0.19203415411835398</c:v>
                </c:pt>
                <c:pt idx="214">
                  <c:v>0.19203415411835398</c:v>
                </c:pt>
                <c:pt idx="215">
                  <c:v>0.19203415411835398</c:v>
                </c:pt>
                <c:pt idx="216">
                  <c:v>0.19203415411835398</c:v>
                </c:pt>
                <c:pt idx="217">
                  <c:v>0.19203415411835398</c:v>
                </c:pt>
                <c:pt idx="218">
                  <c:v>0.19203415411835398</c:v>
                </c:pt>
                <c:pt idx="219">
                  <c:v>0.19203415411835398</c:v>
                </c:pt>
                <c:pt idx="220">
                  <c:v>0.19203415411835398</c:v>
                </c:pt>
                <c:pt idx="221">
                  <c:v>0.19203415411835398</c:v>
                </c:pt>
                <c:pt idx="222">
                  <c:v>0.19203415411835398</c:v>
                </c:pt>
                <c:pt idx="223">
                  <c:v>0.19203415411835398</c:v>
                </c:pt>
                <c:pt idx="224">
                  <c:v>0.19203415411835398</c:v>
                </c:pt>
                <c:pt idx="225">
                  <c:v>0.19203415411835398</c:v>
                </c:pt>
                <c:pt idx="226">
                  <c:v>0.19203415411835398</c:v>
                </c:pt>
                <c:pt idx="227">
                  <c:v>0.19203415411835398</c:v>
                </c:pt>
                <c:pt idx="228">
                  <c:v>0.19203415411835398</c:v>
                </c:pt>
                <c:pt idx="229">
                  <c:v>0.19203415411835398</c:v>
                </c:pt>
                <c:pt idx="230">
                  <c:v>0.19203415411835398</c:v>
                </c:pt>
                <c:pt idx="231">
                  <c:v>0.19203415411835398</c:v>
                </c:pt>
                <c:pt idx="232">
                  <c:v>0.19280885652485602</c:v>
                </c:pt>
                <c:pt idx="233">
                  <c:v>0.19777137203818937</c:v>
                </c:pt>
                <c:pt idx="234">
                  <c:v>0.20405472227333341</c:v>
                </c:pt>
                <c:pt idx="235">
                  <c:v>0.2083846584770371</c:v>
                </c:pt>
                <c:pt idx="236">
                  <c:v>0.20978970663925933</c:v>
                </c:pt>
                <c:pt idx="237">
                  <c:v>0.21032861142888895</c:v>
                </c:pt>
                <c:pt idx="238">
                  <c:v>0.21282234038378606</c:v>
                </c:pt>
                <c:pt idx="239">
                  <c:v>0.2190391744386832</c:v>
                </c:pt>
                <c:pt idx="240">
                  <c:v>0.22755250094205767</c:v>
                </c:pt>
                <c:pt idx="241">
                  <c:v>0.23450464071572022</c:v>
                </c:pt>
                <c:pt idx="242">
                  <c:v>0.24064838862724286</c:v>
                </c:pt>
                <c:pt idx="243">
                  <c:v>0.24711787707374488</c:v>
                </c:pt>
                <c:pt idx="244">
                  <c:v>0.25290939225012349</c:v>
                </c:pt>
                <c:pt idx="245">
                  <c:v>0.25964638008930047</c:v>
                </c:pt>
                <c:pt idx="246">
                  <c:v>0.26780175263045269</c:v>
                </c:pt>
                <c:pt idx="247">
                  <c:v>0.27445828994222227</c:v>
                </c:pt>
                <c:pt idx="248">
                  <c:v>0.27780980346888889</c:v>
                </c:pt>
                <c:pt idx="249">
                  <c:v>0.27874918412337452</c:v>
                </c:pt>
                <c:pt idx="250">
                  <c:v>0.27930750434411528</c:v>
                </c:pt>
                <c:pt idx="251">
                  <c:v>0.28036602452930043</c:v>
                </c:pt>
                <c:pt idx="252">
                  <c:v>0.28112620789160497</c:v>
                </c:pt>
                <c:pt idx="253">
                  <c:v>0.28112620789160497</c:v>
                </c:pt>
                <c:pt idx="254">
                  <c:v>0.28112620789160497</c:v>
                </c:pt>
                <c:pt idx="255">
                  <c:v>0.28215897451604943</c:v>
                </c:pt>
                <c:pt idx="256">
                  <c:v>0.28365532648798358</c:v>
                </c:pt>
                <c:pt idx="257">
                  <c:v>0.28365532648798358</c:v>
                </c:pt>
                <c:pt idx="258">
                  <c:v>0.28365532648798358</c:v>
                </c:pt>
                <c:pt idx="259">
                  <c:v>0.28365532648798358</c:v>
                </c:pt>
                <c:pt idx="260">
                  <c:v>0.28365532648798358</c:v>
                </c:pt>
                <c:pt idx="261">
                  <c:v>0.28365532648798358</c:v>
                </c:pt>
                <c:pt idx="262">
                  <c:v>0.28365532648798358</c:v>
                </c:pt>
                <c:pt idx="263">
                  <c:v>0.28365532648798358</c:v>
                </c:pt>
                <c:pt idx="264">
                  <c:v>0.28365532648798358</c:v>
                </c:pt>
                <c:pt idx="265">
                  <c:v>0.28365532648798358</c:v>
                </c:pt>
                <c:pt idx="266">
                  <c:v>0.28365532648798358</c:v>
                </c:pt>
                <c:pt idx="267">
                  <c:v>0.28365532648798358</c:v>
                </c:pt>
                <c:pt idx="268">
                  <c:v>0.28365532648798358</c:v>
                </c:pt>
                <c:pt idx="269">
                  <c:v>0.28365532648798358</c:v>
                </c:pt>
                <c:pt idx="270">
                  <c:v>0.28365532648798358</c:v>
                </c:pt>
                <c:pt idx="271">
                  <c:v>0.28365532648798358</c:v>
                </c:pt>
                <c:pt idx="272">
                  <c:v>0.28365532648798358</c:v>
                </c:pt>
                <c:pt idx="273">
                  <c:v>0.28529315514650205</c:v>
                </c:pt>
                <c:pt idx="274">
                  <c:v>0.29196510738839504</c:v>
                </c:pt>
                <c:pt idx="275">
                  <c:v>0.30044839767283954</c:v>
                </c:pt>
                <c:pt idx="276">
                  <c:v>0.30959833283744859</c:v>
                </c:pt>
                <c:pt idx="277">
                  <c:v>0.31902322163514402</c:v>
                </c:pt>
                <c:pt idx="278">
                  <c:v>0.33001472556329214</c:v>
                </c:pt>
                <c:pt idx="279">
                  <c:v>0.33982780398921808</c:v>
                </c:pt>
                <c:pt idx="280">
                  <c:v>0.34410906087374482</c:v>
                </c:pt>
                <c:pt idx="281">
                  <c:v>0.34410906087374482</c:v>
                </c:pt>
                <c:pt idx="282">
                  <c:v>0.34410906087374482</c:v>
                </c:pt>
                <c:pt idx="283">
                  <c:v>0.34410906087374482</c:v>
                </c:pt>
                <c:pt idx="284">
                  <c:v>0.34410906087374482</c:v>
                </c:pt>
                <c:pt idx="285">
                  <c:v>0.34410906087374482</c:v>
                </c:pt>
                <c:pt idx="286">
                  <c:v>0.34410906087374482</c:v>
                </c:pt>
                <c:pt idx="287">
                  <c:v>0.34410906087374482</c:v>
                </c:pt>
                <c:pt idx="288">
                  <c:v>0.34410906087374482</c:v>
                </c:pt>
                <c:pt idx="289">
                  <c:v>0.34410906087374482</c:v>
                </c:pt>
                <c:pt idx="290">
                  <c:v>0.34410906087374482</c:v>
                </c:pt>
                <c:pt idx="291">
                  <c:v>0.34410906087374482</c:v>
                </c:pt>
                <c:pt idx="292">
                  <c:v>0.34530282677448559</c:v>
                </c:pt>
                <c:pt idx="293">
                  <c:v>0.34693887574839505</c:v>
                </c:pt>
                <c:pt idx="294">
                  <c:v>0.3473181332604115</c:v>
                </c:pt>
                <c:pt idx="295">
                  <c:v>0.3473181332604115</c:v>
                </c:pt>
                <c:pt idx="296">
                  <c:v>0.3473181332604115</c:v>
                </c:pt>
                <c:pt idx="297">
                  <c:v>0.3473181332604115</c:v>
                </c:pt>
                <c:pt idx="298">
                  <c:v>0.3473181332604115</c:v>
                </c:pt>
                <c:pt idx="299">
                  <c:v>0.3473181332604115</c:v>
                </c:pt>
                <c:pt idx="300">
                  <c:v>0.3473181332604115</c:v>
                </c:pt>
                <c:pt idx="301">
                  <c:v>0.3473181332604115</c:v>
                </c:pt>
                <c:pt idx="302">
                  <c:v>0.34771686205654317</c:v>
                </c:pt>
                <c:pt idx="303">
                  <c:v>0.34915248169695468</c:v>
                </c:pt>
                <c:pt idx="304">
                  <c:v>0.35198135334271602</c:v>
                </c:pt>
                <c:pt idx="305">
                  <c:v>0.3557229199563785</c:v>
                </c:pt>
                <c:pt idx="306">
                  <c:v>0.35845129108732504</c:v>
                </c:pt>
                <c:pt idx="307">
                  <c:v>0.35933180359399169</c:v>
                </c:pt>
                <c:pt idx="308">
                  <c:v>0.35933180359399169</c:v>
                </c:pt>
                <c:pt idx="309">
                  <c:v>0.35933180359399169</c:v>
                </c:pt>
                <c:pt idx="310">
                  <c:v>0.35933180359399169</c:v>
                </c:pt>
                <c:pt idx="311">
                  <c:v>0.35969711757292172</c:v>
                </c:pt>
                <c:pt idx="312">
                  <c:v>0.36109794086510283</c:v>
                </c:pt>
                <c:pt idx="313">
                  <c:v>0.36364584743193407</c:v>
                </c:pt>
                <c:pt idx="314">
                  <c:v>0.36692728409860076</c:v>
                </c:pt>
                <c:pt idx="315">
                  <c:v>0.37009461116790116</c:v>
                </c:pt>
                <c:pt idx="316">
                  <c:v>0.3727192997790123</c:v>
                </c:pt>
                <c:pt idx="317">
                  <c:v>0.37568435946164602</c:v>
                </c:pt>
                <c:pt idx="318">
                  <c:v>0.37944789186905342</c:v>
                </c:pt>
                <c:pt idx="319">
                  <c:v>0.38323557775382711</c:v>
                </c:pt>
                <c:pt idx="320">
                  <c:v>0.38505123334049374</c:v>
                </c:pt>
                <c:pt idx="321">
                  <c:v>0.38547456264156371</c:v>
                </c:pt>
                <c:pt idx="322">
                  <c:v>0.38547456264156371</c:v>
                </c:pt>
                <c:pt idx="323">
                  <c:v>0.38547456264156371</c:v>
                </c:pt>
                <c:pt idx="324">
                  <c:v>0.38567367888156373</c:v>
                </c:pt>
                <c:pt idx="325">
                  <c:v>0.38567367888156373</c:v>
                </c:pt>
                <c:pt idx="326">
                  <c:v>0.38567367888156373</c:v>
                </c:pt>
                <c:pt idx="327">
                  <c:v>0.38567367888156373</c:v>
                </c:pt>
                <c:pt idx="328">
                  <c:v>0.38804457483061722</c:v>
                </c:pt>
                <c:pt idx="329">
                  <c:v>0.39260687429563784</c:v>
                </c:pt>
                <c:pt idx="330">
                  <c:v>0.39480971740263371</c:v>
                </c:pt>
                <c:pt idx="331">
                  <c:v>0.394840431142716</c:v>
                </c:pt>
                <c:pt idx="332">
                  <c:v>0.39501988717102871</c:v>
                </c:pt>
                <c:pt idx="333">
                  <c:v>0.39526468635843615</c:v>
                </c:pt>
                <c:pt idx="334">
                  <c:v>0.39536764803399171</c:v>
                </c:pt>
                <c:pt idx="335">
                  <c:v>0.39560200683028796</c:v>
                </c:pt>
                <c:pt idx="336">
                  <c:v>0.39560200683028796</c:v>
                </c:pt>
                <c:pt idx="337">
                  <c:v>0.39560200683028796</c:v>
                </c:pt>
                <c:pt idx="338">
                  <c:v>0.39560200683028796</c:v>
                </c:pt>
                <c:pt idx="339">
                  <c:v>0.39560200683028796</c:v>
                </c:pt>
                <c:pt idx="340">
                  <c:v>0.39560200683028796</c:v>
                </c:pt>
                <c:pt idx="341">
                  <c:v>0.39560200683028796</c:v>
                </c:pt>
                <c:pt idx="342">
                  <c:v>0.39560200683028796</c:v>
                </c:pt>
                <c:pt idx="343">
                  <c:v>0.39560200683028796</c:v>
                </c:pt>
                <c:pt idx="344">
                  <c:v>0.39560200683028796</c:v>
                </c:pt>
                <c:pt idx="345">
                  <c:v>0.39560200683028796</c:v>
                </c:pt>
                <c:pt idx="346">
                  <c:v>0.39560200683028796</c:v>
                </c:pt>
                <c:pt idx="347">
                  <c:v>0.39560200683028796</c:v>
                </c:pt>
                <c:pt idx="348">
                  <c:v>0.39560200683028796</c:v>
                </c:pt>
                <c:pt idx="349">
                  <c:v>0.39560200683028796</c:v>
                </c:pt>
                <c:pt idx="350">
                  <c:v>0.39560200683028796</c:v>
                </c:pt>
                <c:pt idx="351">
                  <c:v>0.39560200683028796</c:v>
                </c:pt>
                <c:pt idx="352">
                  <c:v>0.39560200683028796</c:v>
                </c:pt>
                <c:pt idx="353">
                  <c:v>0.39560200683028796</c:v>
                </c:pt>
                <c:pt idx="354">
                  <c:v>0.39560200683028796</c:v>
                </c:pt>
                <c:pt idx="355">
                  <c:v>0.39560200683028796</c:v>
                </c:pt>
                <c:pt idx="356">
                  <c:v>0.39560200683028796</c:v>
                </c:pt>
                <c:pt idx="357">
                  <c:v>0.39560200683028796</c:v>
                </c:pt>
                <c:pt idx="358">
                  <c:v>0.39615975444345669</c:v>
                </c:pt>
                <c:pt idx="359">
                  <c:v>0.39873780988312751</c:v>
                </c:pt>
                <c:pt idx="360">
                  <c:v>0.40193038832962957</c:v>
                </c:pt>
                <c:pt idx="361">
                  <c:v>0.40429199222131679</c:v>
                </c:pt>
                <c:pt idx="362">
                  <c:v>0.40556013637909455</c:v>
                </c:pt>
                <c:pt idx="363">
                  <c:v>0.40594536503572004</c:v>
                </c:pt>
                <c:pt idx="364">
                  <c:v>0.40594536503572004</c:v>
                </c:pt>
                <c:pt idx="365">
                  <c:v>0.40594536503572004</c:v>
                </c:pt>
                <c:pt idx="366">
                  <c:v>0.40594536503572004</c:v>
                </c:pt>
                <c:pt idx="367">
                  <c:v>0.40594536503572004</c:v>
                </c:pt>
                <c:pt idx="368">
                  <c:v>0.40594536503572004</c:v>
                </c:pt>
                <c:pt idx="369">
                  <c:v>0.40594536503572004</c:v>
                </c:pt>
                <c:pt idx="370">
                  <c:v>0.40594536503572004</c:v>
                </c:pt>
                <c:pt idx="371">
                  <c:v>0.40594536503572004</c:v>
                </c:pt>
                <c:pt idx="372">
                  <c:v>0.40846814269506165</c:v>
                </c:pt>
                <c:pt idx="373">
                  <c:v>0.41348615704987646</c:v>
                </c:pt>
                <c:pt idx="374">
                  <c:v>0.41830464810987644</c:v>
                </c:pt>
                <c:pt idx="375">
                  <c:v>0.42153449054543196</c:v>
                </c:pt>
                <c:pt idx="376">
                  <c:v>0.42336525087399163</c:v>
                </c:pt>
                <c:pt idx="377">
                  <c:v>0.42439455671176946</c:v>
                </c:pt>
                <c:pt idx="378">
                  <c:v>0.42497859117860065</c:v>
                </c:pt>
                <c:pt idx="379">
                  <c:v>0.42532709331851837</c:v>
                </c:pt>
                <c:pt idx="380">
                  <c:v>0.42570535112296282</c:v>
                </c:pt>
                <c:pt idx="381">
                  <c:v>0.42613480655119329</c:v>
                </c:pt>
                <c:pt idx="382">
                  <c:v>0.42650204859744845</c:v>
                </c:pt>
                <c:pt idx="383">
                  <c:v>0.42681249830641965</c:v>
                </c:pt>
                <c:pt idx="384">
                  <c:v>0.42702604772584352</c:v>
                </c:pt>
                <c:pt idx="385">
                  <c:v>0.42708967828362127</c:v>
                </c:pt>
                <c:pt idx="386">
                  <c:v>0.42708967828362127</c:v>
                </c:pt>
                <c:pt idx="387">
                  <c:v>0.42708967828362127</c:v>
                </c:pt>
                <c:pt idx="388">
                  <c:v>0.42708967828362127</c:v>
                </c:pt>
                <c:pt idx="389">
                  <c:v>0.42708967828362127</c:v>
                </c:pt>
                <c:pt idx="390">
                  <c:v>0.42708967828362127</c:v>
                </c:pt>
                <c:pt idx="391">
                  <c:v>0.42708967828362127</c:v>
                </c:pt>
                <c:pt idx="392">
                  <c:v>0.42708967828362127</c:v>
                </c:pt>
                <c:pt idx="393">
                  <c:v>0.42708967828362127</c:v>
                </c:pt>
                <c:pt idx="394">
                  <c:v>0.42708967828362127</c:v>
                </c:pt>
                <c:pt idx="395">
                  <c:v>0.42708967828362127</c:v>
                </c:pt>
                <c:pt idx="396">
                  <c:v>0.42708967828362127</c:v>
                </c:pt>
                <c:pt idx="397">
                  <c:v>0.42708967828362127</c:v>
                </c:pt>
                <c:pt idx="398">
                  <c:v>0.42708967828362127</c:v>
                </c:pt>
                <c:pt idx="399">
                  <c:v>0.42708967828362127</c:v>
                </c:pt>
                <c:pt idx="400">
                  <c:v>0.42708967828362127</c:v>
                </c:pt>
                <c:pt idx="401">
                  <c:v>0.42708967828362127</c:v>
                </c:pt>
                <c:pt idx="402">
                  <c:v>0.42872386042658422</c:v>
                </c:pt>
                <c:pt idx="403">
                  <c:v>0.43130150791884753</c:v>
                </c:pt>
                <c:pt idx="404">
                  <c:v>0.43351292197218089</c:v>
                </c:pt>
                <c:pt idx="405">
                  <c:v>0.43541144041078172</c:v>
                </c:pt>
                <c:pt idx="406">
                  <c:v>0.43742681593456773</c:v>
                </c:pt>
                <c:pt idx="407">
                  <c:v>0.43941827341399153</c:v>
                </c:pt>
                <c:pt idx="408">
                  <c:v>0.44081017349843599</c:v>
                </c:pt>
                <c:pt idx="409">
                  <c:v>0.44122375427777755</c:v>
                </c:pt>
                <c:pt idx="410">
                  <c:v>0.44122375427777755</c:v>
                </c:pt>
                <c:pt idx="411">
                  <c:v>0.44122375427777755</c:v>
                </c:pt>
                <c:pt idx="412">
                  <c:v>0.44122375427777755</c:v>
                </c:pt>
                <c:pt idx="413">
                  <c:v>0.44122375427777755</c:v>
                </c:pt>
                <c:pt idx="414">
                  <c:v>0.44122375427777755</c:v>
                </c:pt>
                <c:pt idx="415">
                  <c:v>0.44122375427777755</c:v>
                </c:pt>
                <c:pt idx="416">
                  <c:v>0.44122375427777755</c:v>
                </c:pt>
                <c:pt idx="417">
                  <c:v>0.44122375427777755</c:v>
                </c:pt>
                <c:pt idx="418">
                  <c:v>0.44122375427777755</c:v>
                </c:pt>
                <c:pt idx="419">
                  <c:v>0.44183135147004093</c:v>
                </c:pt>
                <c:pt idx="420">
                  <c:v>0.44295306647316851</c:v>
                </c:pt>
                <c:pt idx="421">
                  <c:v>0.44342649936806561</c:v>
                </c:pt>
                <c:pt idx="422">
                  <c:v>0.44342649936806561</c:v>
                </c:pt>
                <c:pt idx="423">
                  <c:v>0.44342649936806561</c:v>
                </c:pt>
                <c:pt idx="424">
                  <c:v>0.44342649936806561</c:v>
                </c:pt>
                <c:pt idx="425">
                  <c:v>0.44342649936806561</c:v>
                </c:pt>
                <c:pt idx="426">
                  <c:v>0.44342649936806561</c:v>
                </c:pt>
                <c:pt idx="427">
                  <c:v>0.44342649936806561</c:v>
                </c:pt>
                <c:pt idx="428">
                  <c:v>0.44342649936806561</c:v>
                </c:pt>
                <c:pt idx="429">
                  <c:v>0.44342649936806561</c:v>
                </c:pt>
                <c:pt idx="430">
                  <c:v>0.44342649936806561</c:v>
                </c:pt>
                <c:pt idx="431">
                  <c:v>0.44443804406567877</c:v>
                </c:pt>
                <c:pt idx="432">
                  <c:v>0.44529551325637834</c:v>
                </c:pt>
                <c:pt idx="433">
                  <c:v>0.44529551325637834</c:v>
                </c:pt>
                <c:pt idx="434">
                  <c:v>0.44529551325637834</c:v>
                </c:pt>
                <c:pt idx="435">
                  <c:v>0.44668145476526727</c:v>
                </c:pt>
                <c:pt idx="436">
                  <c:v>0.45061505632855947</c:v>
                </c:pt>
                <c:pt idx="437">
                  <c:v>0.45696702878485573</c:v>
                </c:pt>
                <c:pt idx="438">
                  <c:v>0.46482043107909443</c:v>
                </c:pt>
                <c:pt idx="439">
                  <c:v>0.47235631296049363</c:v>
                </c:pt>
                <c:pt idx="440">
                  <c:v>0.47794402794049362</c:v>
                </c:pt>
                <c:pt idx="441">
                  <c:v>0.48080780609102858</c:v>
                </c:pt>
                <c:pt idx="442">
                  <c:v>0.48176728657341539</c:v>
                </c:pt>
                <c:pt idx="443">
                  <c:v>0.48193416872041123</c:v>
                </c:pt>
                <c:pt idx="444">
                  <c:v>0.48193943664872402</c:v>
                </c:pt>
                <c:pt idx="445">
                  <c:v>0.48193943664872402</c:v>
                </c:pt>
                <c:pt idx="446">
                  <c:v>0.48193943664872402</c:v>
                </c:pt>
                <c:pt idx="447">
                  <c:v>0.48193943664872402</c:v>
                </c:pt>
                <c:pt idx="448">
                  <c:v>0.48193943664872402</c:v>
                </c:pt>
                <c:pt idx="449">
                  <c:v>0.48193943664872402</c:v>
                </c:pt>
                <c:pt idx="450">
                  <c:v>0.48193943664872402</c:v>
                </c:pt>
                <c:pt idx="451">
                  <c:v>0.48193943664872402</c:v>
                </c:pt>
                <c:pt idx="452">
                  <c:v>0.48193943664872402</c:v>
                </c:pt>
                <c:pt idx="453">
                  <c:v>0.48193943664872402</c:v>
                </c:pt>
                <c:pt idx="454">
                  <c:v>0.48193943664872402</c:v>
                </c:pt>
                <c:pt idx="455">
                  <c:v>0.48193943664872402</c:v>
                </c:pt>
                <c:pt idx="456">
                  <c:v>0.48193943664872402</c:v>
                </c:pt>
                <c:pt idx="457">
                  <c:v>0.48193943664872402</c:v>
                </c:pt>
                <c:pt idx="458">
                  <c:v>0.48193943664872402</c:v>
                </c:pt>
                <c:pt idx="459">
                  <c:v>0.48193943664872402</c:v>
                </c:pt>
                <c:pt idx="460">
                  <c:v>0.48193943664872402</c:v>
                </c:pt>
                <c:pt idx="461">
                  <c:v>0.48193943664872402</c:v>
                </c:pt>
                <c:pt idx="462">
                  <c:v>0.48193943664872402</c:v>
                </c:pt>
                <c:pt idx="463">
                  <c:v>0.48193943664872402</c:v>
                </c:pt>
                <c:pt idx="464">
                  <c:v>0.48193943664872402</c:v>
                </c:pt>
                <c:pt idx="465">
                  <c:v>0.48193943664872402</c:v>
                </c:pt>
                <c:pt idx="466">
                  <c:v>0.48193943664872402</c:v>
                </c:pt>
                <c:pt idx="467">
                  <c:v>0.48193943664872402</c:v>
                </c:pt>
                <c:pt idx="468">
                  <c:v>0.48193943664872402</c:v>
                </c:pt>
                <c:pt idx="469">
                  <c:v>0.48193943664872402</c:v>
                </c:pt>
                <c:pt idx="470">
                  <c:v>0.48193943664872402</c:v>
                </c:pt>
                <c:pt idx="471">
                  <c:v>0.48193943664872402</c:v>
                </c:pt>
                <c:pt idx="472">
                  <c:v>0.48193943664872402</c:v>
                </c:pt>
                <c:pt idx="473">
                  <c:v>0.48193943664872402</c:v>
                </c:pt>
                <c:pt idx="474">
                  <c:v>0.48193943664872402</c:v>
                </c:pt>
                <c:pt idx="475">
                  <c:v>0.48193943664872402</c:v>
                </c:pt>
                <c:pt idx="476">
                  <c:v>0.48193943664872402</c:v>
                </c:pt>
                <c:pt idx="477">
                  <c:v>0.48193943664872402</c:v>
                </c:pt>
                <c:pt idx="478">
                  <c:v>0.48193943664872402</c:v>
                </c:pt>
                <c:pt idx="479">
                  <c:v>0.48193943664872402</c:v>
                </c:pt>
                <c:pt idx="480">
                  <c:v>0.48193943664872402</c:v>
                </c:pt>
                <c:pt idx="481">
                  <c:v>0.48193943664872402</c:v>
                </c:pt>
                <c:pt idx="482">
                  <c:v>0.48193943664872402</c:v>
                </c:pt>
                <c:pt idx="483">
                  <c:v>0.48193943664872402</c:v>
                </c:pt>
                <c:pt idx="484">
                  <c:v>0.48193943664872402</c:v>
                </c:pt>
                <c:pt idx="485">
                  <c:v>0.48193943664872402</c:v>
                </c:pt>
                <c:pt idx="486">
                  <c:v>0.48193943664872402</c:v>
                </c:pt>
                <c:pt idx="487">
                  <c:v>0.48193943664872402</c:v>
                </c:pt>
                <c:pt idx="488">
                  <c:v>0.48193943664872402</c:v>
                </c:pt>
                <c:pt idx="489">
                  <c:v>0.48193943664872402</c:v>
                </c:pt>
                <c:pt idx="490">
                  <c:v>0.48193943664872402</c:v>
                </c:pt>
                <c:pt idx="491">
                  <c:v>0.48193943664872402</c:v>
                </c:pt>
                <c:pt idx="492">
                  <c:v>0.48193943664872402</c:v>
                </c:pt>
                <c:pt idx="493">
                  <c:v>0.48193943664872402</c:v>
                </c:pt>
                <c:pt idx="494">
                  <c:v>0.48193943664872402</c:v>
                </c:pt>
                <c:pt idx="495">
                  <c:v>0.48193943664872402</c:v>
                </c:pt>
                <c:pt idx="496">
                  <c:v>0.48193943664872402</c:v>
                </c:pt>
                <c:pt idx="497">
                  <c:v>0.48193943664872402</c:v>
                </c:pt>
                <c:pt idx="498">
                  <c:v>0.48193943664872402</c:v>
                </c:pt>
                <c:pt idx="499">
                  <c:v>0.48193943664872402</c:v>
                </c:pt>
                <c:pt idx="500">
                  <c:v>0.48193943664872402</c:v>
                </c:pt>
                <c:pt idx="501">
                  <c:v>0.48193943664872402</c:v>
                </c:pt>
                <c:pt idx="502">
                  <c:v>0.48193943664872402</c:v>
                </c:pt>
                <c:pt idx="503">
                  <c:v>0.48193943664872402</c:v>
                </c:pt>
                <c:pt idx="504">
                  <c:v>0.48193943664872402</c:v>
                </c:pt>
                <c:pt idx="505">
                  <c:v>0.48193943664872402</c:v>
                </c:pt>
                <c:pt idx="506">
                  <c:v>0.48193943664872402</c:v>
                </c:pt>
                <c:pt idx="507">
                  <c:v>0.48193943664872402</c:v>
                </c:pt>
                <c:pt idx="508">
                  <c:v>0.48193943664872402</c:v>
                </c:pt>
                <c:pt idx="509">
                  <c:v>0.48193943664872402</c:v>
                </c:pt>
                <c:pt idx="510">
                  <c:v>0.48193943664872402</c:v>
                </c:pt>
                <c:pt idx="511">
                  <c:v>0.48193943664872402</c:v>
                </c:pt>
                <c:pt idx="512">
                  <c:v>0.48193943664872402</c:v>
                </c:pt>
                <c:pt idx="513">
                  <c:v>0.48193943664872402</c:v>
                </c:pt>
                <c:pt idx="514">
                  <c:v>0.48193943664872402</c:v>
                </c:pt>
                <c:pt idx="515">
                  <c:v>0.48193943664872402</c:v>
                </c:pt>
                <c:pt idx="516">
                  <c:v>0.48193943664872402</c:v>
                </c:pt>
                <c:pt idx="517">
                  <c:v>0.48193943664872402</c:v>
                </c:pt>
                <c:pt idx="518">
                  <c:v>0.48193943664872402</c:v>
                </c:pt>
                <c:pt idx="519">
                  <c:v>0.48193943664872402</c:v>
                </c:pt>
                <c:pt idx="520">
                  <c:v>0.48270484683687215</c:v>
                </c:pt>
                <c:pt idx="521">
                  <c:v>0.48389156590691329</c:v>
                </c:pt>
                <c:pt idx="522">
                  <c:v>0.48536155258543184</c:v>
                </c:pt>
                <c:pt idx="523">
                  <c:v>0.48767958878304501</c:v>
                </c:pt>
                <c:pt idx="524">
                  <c:v>0.491220749719259</c:v>
                </c:pt>
                <c:pt idx="525">
                  <c:v>0.4950050015601643</c:v>
                </c:pt>
                <c:pt idx="526">
                  <c:v>0.49742705338222198</c:v>
                </c:pt>
                <c:pt idx="527">
                  <c:v>0.49829500642748947</c:v>
                </c:pt>
                <c:pt idx="528">
                  <c:v>0.49849846961678984</c:v>
                </c:pt>
                <c:pt idx="529">
                  <c:v>0.49855585849539069</c:v>
                </c:pt>
                <c:pt idx="530">
                  <c:v>0.49855585849539069</c:v>
                </c:pt>
                <c:pt idx="531">
                  <c:v>0.49855585849539069</c:v>
                </c:pt>
                <c:pt idx="532">
                  <c:v>0.49855585849539069</c:v>
                </c:pt>
                <c:pt idx="533">
                  <c:v>0.49855585849539069</c:v>
                </c:pt>
                <c:pt idx="534">
                  <c:v>0.49855585849539069</c:v>
                </c:pt>
                <c:pt idx="535">
                  <c:v>0.49855585849539069</c:v>
                </c:pt>
                <c:pt idx="536">
                  <c:v>0.49855585849539069</c:v>
                </c:pt>
                <c:pt idx="537">
                  <c:v>0.49855585849539069</c:v>
                </c:pt>
                <c:pt idx="538">
                  <c:v>0.49855585849539069</c:v>
                </c:pt>
                <c:pt idx="539">
                  <c:v>0.49855585849539069</c:v>
                </c:pt>
                <c:pt idx="540">
                  <c:v>0.49855585849539069</c:v>
                </c:pt>
                <c:pt idx="541">
                  <c:v>0.49855585849539069</c:v>
                </c:pt>
                <c:pt idx="542">
                  <c:v>0.49855585849539069</c:v>
                </c:pt>
                <c:pt idx="543">
                  <c:v>0.49864716223539068</c:v>
                </c:pt>
                <c:pt idx="544">
                  <c:v>0.49989409077678987</c:v>
                </c:pt>
                <c:pt idx="545">
                  <c:v>0.50256731524353881</c:v>
                </c:pt>
                <c:pt idx="546">
                  <c:v>0.50525970260057584</c:v>
                </c:pt>
                <c:pt idx="547">
                  <c:v>0.50700841205530844</c:v>
                </c:pt>
                <c:pt idx="548">
                  <c:v>0.50810659425069937</c:v>
                </c:pt>
                <c:pt idx="549">
                  <c:v>0.50886206332362116</c:v>
                </c:pt>
                <c:pt idx="550">
                  <c:v>0.50944276621308615</c:v>
                </c:pt>
                <c:pt idx="551">
                  <c:v>0.50967351044345655</c:v>
                </c:pt>
                <c:pt idx="552">
                  <c:v>0.50983588914436184</c:v>
                </c:pt>
                <c:pt idx="553">
                  <c:v>0.50999333960230431</c:v>
                </c:pt>
                <c:pt idx="554">
                  <c:v>0.50999333960230431</c:v>
                </c:pt>
                <c:pt idx="555">
                  <c:v>0.50999333960230431</c:v>
                </c:pt>
                <c:pt idx="556">
                  <c:v>0.50999333960230431</c:v>
                </c:pt>
                <c:pt idx="557">
                  <c:v>0.50999333960230431</c:v>
                </c:pt>
                <c:pt idx="558">
                  <c:v>0.50999333960230431</c:v>
                </c:pt>
                <c:pt idx="559">
                  <c:v>0.50999333960230431</c:v>
                </c:pt>
                <c:pt idx="560">
                  <c:v>0.50999333960230431</c:v>
                </c:pt>
                <c:pt idx="561">
                  <c:v>0.50999333960230431</c:v>
                </c:pt>
                <c:pt idx="562">
                  <c:v>0.50999333960230431</c:v>
                </c:pt>
                <c:pt idx="563">
                  <c:v>0.51062715819283921</c:v>
                </c:pt>
                <c:pt idx="564">
                  <c:v>0.51482911879835369</c:v>
                </c:pt>
                <c:pt idx="565">
                  <c:v>0.51925413402370346</c:v>
                </c:pt>
                <c:pt idx="566">
                  <c:v>0.52125373427851829</c:v>
                </c:pt>
                <c:pt idx="567">
                  <c:v>0.52125373427851829</c:v>
                </c:pt>
                <c:pt idx="568">
                  <c:v>0.52125373427851829</c:v>
                </c:pt>
                <c:pt idx="569">
                  <c:v>0.52125373427851829</c:v>
                </c:pt>
                <c:pt idx="570">
                  <c:v>0.52125373427851829</c:v>
                </c:pt>
                <c:pt idx="571">
                  <c:v>0.52125373427851829</c:v>
                </c:pt>
                <c:pt idx="572">
                  <c:v>0.52125373427851829</c:v>
                </c:pt>
                <c:pt idx="573">
                  <c:v>0.52125373427851829</c:v>
                </c:pt>
                <c:pt idx="574">
                  <c:v>0.52125373427851829</c:v>
                </c:pt>
                <c:pt idx="575">
                  <c:v>0.52125373427851829</c:v>
                </c:pt>
                <c:pt idx="576">
                  <c:v>0.52125373427851829</c:v>
                </c:pt>
                <c:pt idx="577">
                  <c:v>0.52125373427851829</c:v>
                </c:pt>
                <c:pt idx="578">
                  <c:v>0.52125373427851829</c:v>
                </c:pt>
                <c:pt idx="579">
                  <c:v>0.52125373427851829</c:v>
                </c:pt>
                <c:pt idx="580">
                  <c:v>0.52125373427851829</c:v>
                </c:pt>
                <c:pt idx="581">
                  <c:v>0.52125373427851829</c:v>
                </c:pt>
                <c:pt idx="582">
                  <c:v>0.52125373427851829</c:v>
                </c:pt>
                <c:pt idx="583">
                  <c:v>0.52125373427851829</c:v>
                </c:pt>
                <c:pt idx="584">
                  <c:v>0.52125373427851829</c:v>
                </c:pt>
                <c:pt idx="585">
                  <c:v>0.52125373427851829</c:v>
                </c:pt>
                <c:pt idx="586">
                  <c:v>0.52125373427851829</c:v>
                </c:pt>
                <c:pt idx="587">
                  <c:v>0.52125373427851829</c:v>
                </c:pt>
                <c:pt idx="588">
                  <c:v>0.52125373427851829</c:v>
                </c:pt>
                <c:pt idx="589">
                  <c:v>0.52125373427851829</c:v>
                </c:pt>
                <c:pt idx="590">
                  <c:v>0.52125373427851829</c:v>
                </c:pt>
                <c:pt idx="591">
                  <c:v>0.52125373427851829</c:v>
                </c:pt>
                <c:pt idx="592">
                  <c:v>0.52125373427851829</c:v>
                </c:pt>
                <c:pt idx="593">
                  <c:v>0.52125373427851829</c:v>
                </c:pt>
                <c:pt idx="594">
                  <c:v>0.52125373427851829</c:v>
                </c:pt>
                <c:pt idx="595">
                  <c:v>0.52125373427851829</c:v>
                </c:pt>
                <c:pt idx="596">
                  <c:v>0.52125373427851829</c:v>
                </c:pt>
                <c:pt idx="597">
                  <c:v>0.52125373427851829</c:v>
                </c:pt>
                <c:pt idx="598">
                  <c:v>0.52125373427851829</c:v>
                </c:pt>
                <c:pt idx="599">
                  <c:v>0.52125373427851829</c:v>
                </c:pt>
                <c:pt idx="600">
                  <c:v>0.52125373427851829</c:v>
                </c:pt>
                <c:pt idx="601">
                  <c:v>0.52125373427851829</c:v>
                </c:pt>
                <c:pt idx="602">
                  <c:v>0.52125373427851829</c:v>
                </c:pt>
                <c:pt idx="603">
                  <c:v>0.52125373427851829</c:v>
                </c:pt>
                <c:pt idx="604">
                  <c:v>0.52125373427851829</c:v>
                </c:pt>
                <c:pt idx="605">
                  <c:v>0.52125373427851829</c:v>
                </c:pt>
                <c:pt idx="606">
                  <c:v>0.52125373427851829</c:v>
                </c:pt>
                <c:pt idx="607">
                  <c:v>0.52125373427851829</c:v>
                </c:pt>
                <c:pt idx="608">
                  <c:v>0.52125373427851829</c:v>
                </c:pt>
                <c:pt idx="609">
                  <c:v>0.52125373427851829</c:v>
                </c:pt>
                <c:pt idx="610">
                  <c:v>0.52125373427851829</c:v>
                </c:pt>
                <c:pt idx="611">
                  <c:v>0.52125373427851829</c:v>
                </c:pt>
                <c:pt idx="612">
                  <c:v>0.52125373427851829</c:v>
                </c:pt>
                <c:pt idx="613">
                  <c:v>0.52125373427851829</c:v>
                </c:pt>
                <c:pt idx="614">
                  <c:v>0.52125373427851829</c:v>
                </c:pt>
                <c:pt idx="615">
                  <c:v>0.52125373427851829</c:v>
                </c:pt>
                <c:pt idx="616">
                  <c:v>0.52125373427851829</c:v>
                </c:pt>
                <c:pt idx="617">
                  <c:v>0.52125373427851829</c:v>
                </c:pt>
                <c:pt idx="618">
                  <c:v>0.52140631185884756</c:v>
                </c:pt>
                <c:pt idx="619">
                  <c:v>0.52304521007901206</c:v>
                </c:pt>
                <c:pt idx="620">
                  <c:v>0.52509145485901199</c:v>
                </c:pt>
                <c:pt idx="621">
                  <c:v>0.52593125163571985</c:v>
                </c:pt>
                <c:pt idx="622">
                  <c:v>0.52593125163571985</c:v>
                </c:pt>
                <c:pt idx="623">
                  <c:v>0.52593125163571985</c:v>
                </c:pt>
                <c:pt idx="624">
                  <c:v>0.52593125163571985</c:v>
                </c:pt>
                <c:pt idx="625">
                  <c:v>0.52593125163571985</c:v>
                </c:pt>
                <c:pt idx="626">
                  <c:v>0.52593125163571985</c:v>
                </c:pt>
                <c:pt idx="627">
                  <c:v>0.52593125163571985</c:v>
                </c:pt>
                <c:pt idx="628">
                  <c:v>0.52593125163571985</c:v>
                </c:pt>
                <c:pt idx="629">
                  <c:v>0.52593125163571985</c:v>
                </c:pt>
                <c:pt idx="630">
                  <c:v>0.52593125163571985</c:v>
                </c:pt>
                <c:pt idx="631">
                  <c:v>0.52593125163571985</c:v>
                </c:pt>
                <c:pt idx="632">
                  <c:v>0.52593125163571985</c:v>
                </c:pt>
                <c:pt idx="633">
                  <c:v>0.52593125163571985</c:v>
                </c:pt>
                <c:pt idx="634">
                  <c:v>0.52593125163571985</c:v>
                </c:pt>
                <c:pt idx="635">
                  <c:v>0.52593125163571985</c:v>
                </c:pt>
                <c:pt idx="636">
                  <c:v>0.52593125163571985</c:v>
                </c:pt>
                <c:pt idx="637">
                  <c:v>0.52593125163571985</c:v>
                </c:pt>
                <c:pt idx="638">
                  <c:v>0.52593125163571985</c:v>
                </c:pt>
                <c:pt idx="639">
                  <c:v>0.52593125163571985</c:v>
                </c:pt>
                <c:pt idx="640">
                  <c:v>0.52593125163571985</c:v>
                </c:pt>
                <c:pt idx="641">
                  <c:v>0.52593125163571985</c:v>
                </c:pt>
                <c:pt idx="642">
                  <c:v>0.52593125163571985</c:v>
                </c:pt>
                <c:pt idx="643">
                  <c:v>0.52593125163571985</c:v>
                </c:pt>
                <c:pt idx="644">
                  <c:v>0.52593125163571985</c:v>
                </c:pt>
                <c:pt idx="645">
                  <c:v>0.52593125163571985</c:v>
                </c:pt>
                <c:pt idx="646">
                  <c:v>0.52593125163571985</c:v>
                </c:pt>
                <c:pt idx="647">
                  <c:v>0.52593125163571985</c:v>
                </c:pt>
                <c:pt idx="648">
                  <c:v>0.52593125163571985</c:v>
                </c:pt>
                <c:pt idx="649">
                  <c:v>0.52593125163571985</c:v>
                </c:pt>
                <c:pt idx="650">
                  <c:v>0.52593125163571985</c:v>
                </c:pt>
                <c:pt idx="651">
                  <c:v>0.52919805599785985</c:v>
                </c:pt>
                <c:pt idx="652">
                  <c:v>0.53557401884716016</c:v>
                </c:pt>
                <c:pt idx="653">
                  <c:v>0.54226049352559635</c:v>
                </c:pt>
                <c:pt idx="654">
                  <c:v>0.55055239249374455</c:v>
                </c:pt>
                <c:pt idx="655">
                  <c:v>0.56266166144222185</c:v>
                </c:pt>
                <c:pt idx="656">
                  <c:v>0.57598098053555513</c:v>
                </c:pt>
                <c:pt idx="657">
                  <c:v>0.58591188093423829</c:v>
                </c:pt>
                <c:pt idx="658">
                  <c:v>0.59230492878403262</c:v>
                </c:pt>
                <c:pt idx="659">
                  <c:v>0.59926947284090493</c:v>
                </c:pt>
                <c:pt idx="660">
                  <c:v>0.60946974505283913</c:v>
                </c:pt>
                <c:pt idx="661">
                  <c:v>0.62039259355078158</c:v>
                </c:pt>
                <c:pt idx="662">
                  <c:v>0.62940633975522609</c:v>
                </c:pt>
                <c:pt idx="663">
                  <c:v>0.6340865796817281</c:v>
                </c:pt>
                <c:pt idx="664">
                  <c:v>0.63563376696633722</c:v>
                </c:pt>
                <c:pt idx="665">
                  <c:v>0.63563376696633722</c:v>
                </c:pt>
                <c:pt idx="666">
                  <c:v>0.63563376696633722</c:v>
                </c:pt>
                <c:pt idx="667">
                  <c:v>0.63563376696633722</c:v>
                </c:pt>
                <c:pt idx="668">
                  <c:v>0.63563376696633722</c:v>
                </c:pt>
                <c:pt idx="669">
                  <c:v>0.63563376696633722</c:v>
                </c:pt>
                <c:pt idx="670">
                  <c:v>0.63563376696633722</c:v>
                </c:pt>
                <c:pt idx="671">
                  <c:v>0.63563376696633722</c:v>
                </c:pt>
                <c:pt idx="672">
                  <c:v>0.63563376696633722</c:v>
                </c:pt>
                <c:pt idx="673">
                  <c:v>0.63563376696633722</c:v>
                </c:pt>
                <c:pt idx="674">
                  <c:v>0.63563376696633722</c:v>
                </c:pt>
                <c:pt idx="675">
                  <c:v>0.63563376696633722</c:v>
                </c:pt>
                <c:pt idx="676">
                  <c:v>0.63563376696633722</c:v>
                </c:pt>
                <c:pt idx="677">
                  <c:v>0.63615651946633711</c:v>
                </c:pt>
                <c:pt idx="678">
                  <c:v>0.64275413141078164</c:v>
                </c:pt>
                <c:pt idx="679">
                  <c:v>0.65266694194855934</c:v>
                </c:pt>
                <c:pt idx="680">
                  <c:v>0.66354062739226305</c:v>
                </c:pt>
                <c:pt idx="681">
                  <c:v>0.67334957405629592</c:v>
                </c:pt>
                <c:pt idx="682">
                  <c:v>0.67860746102962921</c:v>
                </c:pt>
                <c:pt idx="683">
                  <c:v>0.68152029385292145</c:v>
                </c:pt>
                <c:pt idx="684">
                  <c:v>0.68271751859958807</c:v>
                </c:pt>
                <c:pt idx="685">
                  <c:v>0.68271751859958807</c:v>
                </c:pt>
                <c:pt idx="686">
                  <c:v>0.68271751859958807</c:v>
                </c:pt>
                <c:pt idx="687">
                  <c:v>0.68271751859958807</c:v>
                </c:pt>
                <c:pt idx="688">
                  <c:v>0.68271751859958807</c:v>
                </c:pt>
                <c:pt idx="689">
                  <c:v>0.68271751859958807</c:v>
                </c:pt>
                <c:pt idx="690">
                  <c:v>0.68271751859958807</c:v>
                </c:pt>
                <c:pt idx="691">
                  <c:v>0.68271751859958807</c:v>
                </c:pt>
                <c:pt idx="692">
                  <c:v>0.68271751859958807</c:v>
                </c:pt>
                <c:pt idx="693">
                  <c:v>0.68271751859958807</c:v>
                </c:pt>
                <c:pt idx="694">
                  <c:v>0.68271751859958807</c:v>
                </c:pt>
                <c:pt idx="695">
                  <c:v>0.68271751859958807</c:v>
                </c:pt>
                <c:pt idx="696">
                  <c:v>0.68846739727958806</c:v>
                </c:pt>
                <c:pt idx="697">
                  <c:v>0.69568185530065807</c:v>
                </c:pt>
                <c:pt idx="698">
                  <c:v>0.70068502356658402</c:v>
                </c:pt>
                <c:pt idx="699">
                  <c:v>0.70395971983473216</c:v>
                </c:pt>
                <c:pt idx="700">
                  <c:v>0.70502941218378556</c:v>
                </c:pt>
                <c:pt idx="701">
                  <c:v>0.70503949761703655</c:v>
                </c:pt>
                <c:pt idx="702">
                  <c:v>0.70503949761703655</c:v>
                </c:pt>
                <c:pt idx="703">
                  <c:v>0.70503949761703655</c:v>
                </c:pt>
                <c:pt idx="704">
                  <c:v>0.70532978490732456</c:v>
                </c:pt>
                <c:pt idx="705">
                  <c:v>0.70729035891654268</c:v>
                </c:pt>
                <c:pt idx="706">
                  <c:v>0.71049448628954681</c:v>
                </c:pt>
                <c:pt idx="707">
                  <c:v>0.71340981921654278</c:v>
                </c:pt>
                <c:pt idx="708">
                  <c:v>0.71475201883596662</c:v>
                </c:pt>
                <c:pt idx="709">
                  <c:v>0.71475201883596662</c:v>
                </c:pt>
                <c:pt idx="710">
                  <c:v>0.71475201883596662</c:v>
                </c:pt>
                <c:pt idx="711">
                  <c:v>0.71475201883596662</c:v>
                </c:pt>
                <c:pt idx="712">
                  <c:v>0.71475201883596662</c:v>
                </c:pt>
                <c:pt idx="713">
                  <c:v>0.71475201883596662</c:v>
                </c:pt>
                <c:pt idx="714">
                  <c:v>0.71711357031860035</c:v>
                </c:pt>
                <c:pt idx="715">
                  <c:v>0.72247377668691315</c:v>
                </c:pt>
                <c:pt idx="716">
                  <c:v>0.72602477620106942</c:v>
                </c:pt>
                <c:pt idx="717">
                  <c:v>0.72664614916403247</c:v>
                </c:pt>
                <c:pt idx="718">
                  <c:v>0.72664614916403247</c:v>
                </c:pt>
                <c:pt idx="719">
                  <c:v>0.72664614916403247</c:v>
                </c:pt>
                <c:pt idx="720">
                  <c:v>0.72664614916403247</c:v>
                </c:pt>
                <c:pt idx="721">
                  <c:v>0.72664614916403247</c:v>
                </c:pt>
                <c:pt idx="722">
                  <c:v>0.72664614916403247</c:v>
                </c:pt>
                <c:pt idx="723">
                  <c:v>0.72664614916403247</c:v>
                </c:pt>
                <c:pt idx="724">
                  <c:v>0.72664614916403247</c:v>
                </c:pt>
                <c:pt idx="725">
                  <c:v>0.72664614916403247</c:v>
                </c:pt>
                <c:pt idx="726">
                  <c:v>0.72664614916403247</c:v>
                </c:pt>
                <c:pt idx="727">
                  <c:v>0.72664614916403247</c:v>
                </c:pt>
                <c:pt idx="728">
                  <c:v>0.72664614916403247</c:v>
                </c:pt>
                <c:pt idx="729">
                  <c:v>0.72664614916403247</c:v>
                </c:pt>
                <c:pt idx="730">
                  <c:v>0.72664614916403247</c:v>
                </c:pt>
                <c:pt idx="731">
                  <c:v>0.72664614916403247</c:v>
                </c:pt>
                <c:pt idx="732">
                  <c:v>0.72664614916403247</c:v>
                </c:pt>
                <c:pt idx="733">
                  <c:v>0.72664614916403247</c:v>
                </c:pt>
                <c:pt idx="734">
                  <c:v>0.72664614916403247</c:v>
                </c:pt>
                <c:pt idx="735">
                  <c:v>0.72664614916403247</c:v>
                </c:pt>
                <c:pt idx="736">
                  <c:v>0.72664614916403247</c:v>
                </c:pt>
                <c:pt idx="737">
                  <c:v>0.72664614916403247</c:v>
                </c:pt>
                <c:pt idx="738">
                  <c:v>0.72664614916403247</c:v>
                </c:pt>
                <c:pt idx="739">
                  <c:v>0.72664614916403247</c:v>
                </c:pt>
                <c:pt idx="740">
                  <c:v>0.72664614916403247</c:v>
                </c:pt>
                <c:pt idx="741">
                  <c:v>0.72664614916403247</c:v>
                </c:pt>
                <c:pt idx="742">
                  <c:v>0.72664614916403247</c:v>
                </c:pt>
                <c:pt idx="743">
                  <c:v>0.72664614916403247</c:v>
                </c:pt>
                <c:pt idx="744">
                  <c:v>0.72664614916403247</c:v>
                </c:pt>
                <c:pt idx="745">
                  <c:v>0.72664614916403247</c:v>
                </c:pt>
                <c:pt idx="746">
                  <c:v>0.72664614916403247</c:v>
                </c:pt>
                <c:pt idx="747">
                  <c:v>0.72664614916403247</c:v>
                </c:pt>
                <c:pt idx="748">
                  <c:v>0.72664614916403247</c:v>
                </c:pt>
                <c:pt idx="749">
                  <c:v>0.72664614916403247</c:v>
                </c:pt>
                <c:pt idx="750">
                  <c:v>0.72664614916403247</c:v>
                </c:pt>
                <c:pt idx="751">
                  <c:v>0.72664614916403247</c:v>
                </c:pt>
                <c:pt idx="752">
                  <c:v>0.72664614916403247</c:v>
                </c:pt>
                <c:pt idx="753">
                  <c:v>0.72674471110362093</c:v>
                </c:pt>
                <c:pt idx="754">
                  <c:v>0.72794865574353862</c:v>
                </c:pt>
                <c:pt idx="755">
                  <c:v>0.73021991522814766</c:v>
                </c:pt>
                <c:pt idx="756">
                  <c:v>0.73596757806032875</c:v>
                </c:pt>
                <c:pt idx="757">
                  <c:v>0.74748665607382669</c:v>
                </c:pt>
                <c:pt idx="758">
                  <c:v>0.7624969033138268</c:v>
                </c:pt>
                <c:pt idx="759">
                  <c:v>0.77668669503176913</c:v>
                </c:pt>
                <c:pt idx="760">
                  <c:v>0.78895935152353869</c:v>
                </c:pt>
                <c:pt idx="761">
                  <c:v>0.7992535854465016</c:v>
                </c:pt>
                <c:pt idx="762">
                  <c:v>0.8062997255989296</c:v>
                </c:pt>
                <c:pt idx="763">
                  <c:v>0.8098881459665016</c:v>
                </c:pt>
                <c:pt idx="764">
                  <c:v>0.81029655596650163</c:v>
                </c:pt>
                <c:pt idx="765">
                  <c:v>0.81029655596650163</c:v>
                </c:pt>
                <c:pt idx="766">
                  <c:v>0.81029655596650163</c:v>
                </c:pt>
                <c:pt idx="767">
                  <c:v>0.81029655596650163</c:v>
                </c:pt>
                <c:pt idx="768">
                  <c:v>0.81029655596650163</c:v>
                </c:pt>
                <c:pt idx="769">
                  <c:v>0.81029655596650163</c:v>
                </c:pt>
                <c:pt idx="770">
                  <c:v>0.81029655596650163</c:v>
                </c:pt>
                <c:pt idx="771">
                  <c:v>0.81029655596650163</c:v>
                </c:pt>
                <c:pt idx="772">
                  <c:v>0.81029655596650163</c:v>
                </c:pt>
                <c:pt idx="773">
                  <c:v>0.81029655596650163</c:v>
                </c:pt>
                <c:pt idx="774">
                  <c:v>0.81029655596650163</c:v>
                </c:pt>
                <c:pt idx="775">
                  <c:v>0.81029655596650163</c:v>
                </c:pt>
                <c:pt idx="776">
                  <c:v>0.81029655596650163</c:v>
                </c:pt>
                <c:pt idx="777">
                  <c:v>0.81029655596650163</c:v>
                </c:pt>
                <c:pt idx="778">
                  <c:v>0.81029655596650163</c:v>
                </c:pt>
                <c:pt idx="779">
                  <c:v>0.81029655596650163</c:v>
                </c:pt>
                <c:pt idx="780">
                  <c:v>0.81029655596650163</c:v>
                </c:pt>
                <c:pt idx="781">
                  <c:v>0.81029655596650163</c:v>
                </c:pt>
                <c:pt idx="782">
                  <c:v>0.81029655596650163</c:v>
                </c:pt>
                <c:pt idx="783">
                  <c:v>0.81029655596650163</c:v>
                </c:pt>
                <c:pt idx="784">
                  <c:v>0.81029655596650163</c:v>
                </c:pt>
                <c:pt idx="785">
                  <c:v>0.81029655596650163</c:v>
                </c:pt>
                <c:pt idx="786">
                  <c:v>0.81029655596650163</c:v>
                </c:pt>
                <c:pt idx="787">
                  <c:v>0.81029655596650163</c:v>
                </c:pt>
                <c:pt idx="788">
                  <c:v>0.81029655596650163</c:v>
                </c:pt>
                <c:pt idx="789">
                  <c:v>0.81029655596650163</c:v>
                </c:pt>
                <c:pt idx="790">
                  <c:v>0.81029655596650163</c:v>
                </c:pt>
                <c:pt idx="791">
                  <c:v>0.81029655596650163</c:v>
                </c:pt>
                <c:pt idx="792">
                  <c:v>0.81029655596650163</c:v>
                </c:pt>
                <c:pt idx="793">
                  <c:v>0.81320520762148107</c:v>
                </c:pt>
                <c:pt idx="794">
                  <c:v>0.82574062633547285</c:v>
                </c:pt>
                <c:pt idx="795">
                  <c:v>0.84570095856584315</c:v>
                </c:pt>
                <c:pt idx="796">
                  <c:v>0.86785046621547279</c:v>
                </c:pt>
                <c:pt idx="797">
                  <c:v>0.8865411384945675</c:v>
                </c:pt>
                <c:pt idx="798">
                  <c:v>0.8983374360428803</c:v>
                </c:pt>
                <c:pt idx="799">
                  <c:v>0.90296061287176921</c:v>
                </c:pt>
                <c:pt idx="800">
                  <c:v>0.90296061287176921</c:v>
                </c:pt>
                <c:pt idx="801">
                  <c:v>0.90296061287176921</c:v>
                </c:pt>
                <c:pt idx="802">
                  <c:v>0.90296061287176921</c:v>
                </c:pt>
                <c:pt idx="803">
                  <c:v>0.90296061287176921</c:v>
                </c:pt>
                <c:pt idx="804">
                  <c:v>0.90296061287176921</c:v>
                </c:pt>
                <c:pt idx="805">
                  <c:v>0.90296061287176921</c:v>
                </c:pt>
                <c:pt idx="806">
                  <c:v>0.90296061287176921</c:v>
                </c:pt>
                <c:pt idx="807">
                  <c:v>0.90296061287176921</c:v>
                </c:pt>
                <c:pt idx="808">
                  <c:v>0.90409015685325067</c:v>
                </c:pt>
                <c:pt idx="809">
                  <c:v>0.90774985755991733</c:v>
                </c:pt>
                <c:pt idx="810">
                  <c:v>0.91378674749810662</c:v>
                </c:pt>
                <c:pt idx="811">
                  <c:v>0.92404727434477341</c:v>
                </c:pt>
                <c:pt idx="812">
                  <c:v>0.93692354757432073</c:v>
                </c:pt>
                <c:pt idx="813">
                  <c:v>0.94961036358452644</c:v>
                </c:pt>
                <c:pt idx="814">
                  <c:v>0.96167683403720139</c:v>
                </c:pt>
                <c:pt idx="815">
                  <c:v>0.97315026902304491</c:v>
                </c:pt>
                <c:pt idx="816">
                  <c:v>0.98291222557333302</c:v>
                </c:pt>
                <c:pt idx="817">
                  <c:v>0.99020455954592557</c:v>
                </c:pt>
                <c:pt idx="818">
                  <c:v>0.99350591899037</c:v>
                </c:pt>
                <c:pt idx="819">
                  <c:v>0.99350591899037</c:v>
                </c:pt>
                <c:pt idx="820">
                  <c:v>0.99350591899037</c:v>
                </c:pt>
                <c:pt idx="821">
                  <c:v>0.99350591899037</c:v>
                </c:pt>
                <c:pt idx="822">
                  <c:v>0.99350591899037</c:v>
                </c:pt>
                <c:pt idx="823">
                  <c:v>0.99350591899037</c:v>
                </c:pt>
                <c:pt idx="824">
                  <c:v>0.99350591899037</c:v>
                </c:pt>
                <c:pt idx="825">
                  <c:v>0.99350591899037</c:v>
                </c:pt>
                <c:pt idx="826">
                  <c:v>0.99350591899037</c:v>
                </c:pt>
                <c:pt idx="827">
                  <c:v>0.99350591899037</c:v>
                </c:pt>
                <c:pt idx="828">
                  <c:v>0.99350591899037</c:v>
                </c:pt>
                <c:pt idx="829">
                  <c:v>0.99350591899037</c:v>
                </c:pt>
                <c:pt idx="830">
                  <c:v>0.99350591899037</c:v>
                </c:pt>
                <c:pt idx="831">
                  <c:v>0.99350591899037</c:v>
                </c:pt>
                <c:pt idx="832">
                  <c:v>0.99350591899037</c:v>
                </c:pt>
                <c:pt idx="833">
                  <c:v>0.99350591899037</c:v>
                </c:pt>
                <c:pt idx="834">
                  <c:v>0.99350591899037</c:v>
                </c:pt>
                <c:pt idx="835">
                  <c:v>0.99350591899037</c:v>
                </c:pt>
                <c:pt idx="836">
                  <c:v>0.99350591899037</c:v>
                </c:pt>
                <c:pt idx="837">
                  <c:v>0.99350591899037</c:v>
                </c:pt>
                <c:pt idx="838">
                  <c:v>0.99350591899037</c:v>
                </c:pt>
                <c:pt idx="839">
                  <c:v>0.99350591899037</c:v>
                </c:pt>
                <c:pt idx="840">
                  <c:v>0.99350591899037</c:v>
                </c:pt>
                <c:pt idx="841">
                  <c:v>0.99350591899037</c:v>
                </c:pt>
                <c:pt idx="842">
                  <c:v>0.99350591899037</c:v>
                </c:pt>
                <c:pt idx="843">
                  <c:v>0.99350591899037</c:v>
                </c:pt>
                <c:pt idx="844">
                  <c:v>0.99350591899037</c:v>
                </c:pt>
                <c:pt idx="845">
                  <c:v>0.99350591899037</c:v>
                </c:pt>
                <c:pt idx="846">
                  <c:v>0.99350591899037</c:v>
                </c:pt>
                <c:pt idx="847">
                  <c:v>0.99350591899037</c:v>
                </c:pt>
                <c:pt idx="848">
                  <c:v>0.99350591899037</c:v>
                </c:pt>
                <c:pt idx="849">
                  <c:v>0.99350591899037</c:v>
                </c:pt>
                <c:pt idx="850">
                  <c:v>0.99350591899037</c:v>
                </c:pt>
                <c:pt idx="851">
                  <c:v>0.99350591899037</c:v>
                </c:pt>
                <c:pt idx="852">
                  <c:v>0.99350591899037</c:v>
                </c:pt>
                <c:pt idx="853">
                  <c:v>0.99350591899037</c:v>
                </c:pt>
                <c:pt idx="854">
                  <c:v>0.99350591899037</c:v>
                </c:pt>
                <c:pt idx="855">
                  <c:v>0.99350591899037</c:v>
                </c:pt>
                <c:pt idx="856">
                  <c:v>0.99350591899037</c:v>
                </c:pt>
                <c:pt idx="857">
                  <c:v>0.99350591899037</c:v>
                </c:pt>
                <c:pt idx="858">
                  <c:v>0.99350591899037</c:v>
                </c:pt>
                <c:pt idx="859">
                  <c:v>0.99350591899037</c:v>
                </c:pt>
                <c:pt idx="860">
                  <c:v>0.99350591899037</c:v>
                </c:pt>
                <c:pt idx="861">
                  <c:v>0.99350591899037</c:v>
                </c:pt>
                <c:pt idx="862">
                  <c:v>0.99350591899037</c:v>
                </c:pt>
                <c:pt idx="863">
                  <c:v>0.99350591899037</c:v>
                </c:pt>
                <c:pt idx="864">
                  <c:v>0.99350591899037</c:v>
                </c:pt>
                <c:pt idx="865">
                  <c:v>0.99350591899037</c:v>
                </c:pt>
                <c:pt idx="866">
                  <c:v>0.99350591899037</c:v>
                </c:pt>
                <c:pt idx="867">
                  <c:v>0.99350591899037</c:v>
                </c:pt>
                <c:pt idx="868">
                  <c:v>0.99350591899037</c:v>
                </c:pt>
                <c:pt idx="869">
                  <c:v>0.99350591899037</c:v>
                </c:pt>
                <c:pt idx="870">
                  <c:v>0.99350591899037</c:v>
                </c:pt>
                <c:pt idx="871">
                  <c:v>0.99350591899037</c:v>
                </c:pt>
                <c:pt idx="872">
                  <c:v>0.99350591899037</c:v>
                </c:pt>
                <c:pt idx="873">
                  <c:v>0.99350591899037</c:v>
                </c:pt>
                <c:pt idx="874">
                  <c:v>0.99350591899037</c:v>
                </c:pt>
                <c:pt idx="875">
                  <c:v>0.99477037067736596</c:v>
                </c:pt>
                <c:pt idx="876">
                  <c:v>0.99773177687522607</c:v>
                </c:pt>
                <c:pt idx="877">
                  <c:v>0.99980485207366221</c:v>
                </c:pt>
                <c:pt idx="878">
                  <c:v>0.99980485207366221</c:v>
                </c:pt>
                <c:pt idx="879">
                  <c:v>0.99980485207366221</c:v>
                </c:pt>
                <c:pt idx="880">
                  <c:v>0.99980485207366221</c:v>
                </c:pt>
                <c:pt idx="881">
                  <c:v>1.0010749908699585</c:v>
                </c:pt>
                <c:pt idx="882">
                  <c:v>1.0010749908699585</c:v>
                </c:pt>
                <c:pt idx="883">
                  <c:v>1.0010749908699585</c:v>
                </c:pt>
                <c:pt idx="884">
                  <c:v>1.0010749908699585</c:v>
                </c:pt>
                <c:pt idx="885">
                  <c:v>1.0010749908699585</c:v>
                </c:pt>
                <c:pt idx="886">
                  <c:v>1.0010749908699585</c:v>
                </c:pt>
                <c:pt idx="887">
                  <c:v>1.0010749908699585</c:v>
                </c:pt>
                <c:pt idx="888">
                  <c:v>1.0010749908699585</c:v>
                </c:pt>
                <c:pt idx="889">
                  <c:v>1.0010749908699585</c:v>
                </c:pt>
                <c:pt idx="890">
                  <c:v>1.0010749908699585</c:v>
                </c:pt>
                <c:pt idx="891">
                  <c:v>1.0021429492009051</c:v>
                </c:pt>
                <c:pt idx="892">
                  <c:v>1.0050353326032919</c:v>
                </c:pt>
                <c:pt idx="893">
                  <c:v>1.0082513720432917</c:v>
                </c:pt>
                <c:pt idx="894">
                  <c:v>1.0103594024447733</c:v>
                </c:pt>
                <c:pt idx="895">
                  <c:v>1.0105548097874069</c:v>
                </c:pt>
                <c:pt idx="896">
                  <c:v>1.0105548097874069</c:v>
                </c:pt>
                <c:pt idx="897">
                  <c:v>1.0105548097874069</c:v>
                </c:pt>
                <c:pt idx="898">
                  <c:v>1.0105548097874069</c:v>
                </c:pt>
                <c:pt idx="899">
                  <c:v>1.0105548097874069</c:v>
                </c:pt>
                <c:pt idx="900">
                  <c:v>1.0105548097874069</c:v>
                </c:pt>
                <c:pt idx="901">
                  <c:v>1.0116602088451847</c:v>
                </c:pt>
                <c:pt idx="902">
                  <c:v>1.0247338512607402</c:v>
                </c:pt>
                <c:pt idx="903">
                  <c:v>1.0468833589103699</c:v>
                </c:pt>
                <c:pt idx="904">
                  <c:v>1.0655740311894646</c:v>
                </c:pt>
                <c:pt idx="905">
                  <c:v>1.0773703287377772</c:v>
                </c:pt>
                <c:pt idx="906">
                  <c:v>1.0819935055666661</c:v>
                </c:pt>
                <c:pt idx="907">
                  <c:v>1.0819935055666661</c:v>
                </c:pt>
                <c:pt idx="908">
                  <c:v>1.0819935055666661</c:v>
                </c:pt>
                <c:pt idx="909">
                  <c:v>1.0819935055666661</c:v>
                </c:pt>
                <c:pt idx="910">
                  <c:v>1.0819935055666661</c:v>
                </c:pt>
                <c:pt idx="911">
                  <c:v>1.0819935055666661</c:v>
                </c:pt>
                <c:pt idx="912">
                  <c:v>1.0819935055666661</c:v>
                </c:pt>
                <c:pt idx="913">
                  <c:v>1.0819935055666661</c:v>
                </c:pt>
                <c:pt idx="914">
                  <c:v>1.0819935055666661</c:v>
                </c:pt>
                <c:pt idx="915">
                  <c:v>1.0819935055666661</c:v>
                </c:pt>
                <c:pt idx="916">
                  <c:v>1.0819935055666661</c:v>
                </c:pt>
                <c:pt idx="917">
                  <c:v>1.0819935055666661</c:v>
                </c:pt>
                <c:pt idx="918">
                  <c:v>1.0819935055666661</c:v>
                </c:pt>
                <c:pt idx="919">
                  <c:v>1.0819935055666661</c:v>
                </c:pt>
                <c:pt idx="920">
                  <c:v>1.0819935055666661</c:v>
                </c:pt>
                <c:pt idx="921">
                  <c:v>1.0819935055666661</c:v>
                </c:pt>
                <c:pt idx="922">
                  <c:v>1.0819935055666661</c:v>
                </c:pt>
                <c:pt idx="923">
                  <c:v>1.0819935055666661</c:v>
                </c:pt>
                <c:pt idx="924">
                  <c:v>1.0819935055666661</c:v>
                </c:pt>
                <c:pt idx="925">
                  <c:v>1.0846533800685592</c:v>
                </c:pt>
                <c:pt idx="926">
                  <c:v>1.0865117630174481</c:v>
                </c:pt>
                <c:pt idx="927">
                  <c:v>1.0865117630174481</c:v>
                </c:pt>
                <c:pt idx="928">
                  <c:v>1.0865117630174481</c:v>
                </c:pt>
                <c:pt idx="929">
                  <c:v>1.0865117630174481</c:v>
                </c:pt>
                <c:pt idx="930">
                  <c:v>1.0865117630174481</c:v>
                </c:pt>
                <c:pt idx="931">
                  <c:v>1.0865117630174481</c:v>
                </c:pt>
                <c:pt idx="932">
                  <c:v>1.0865117630174481</c:v>
                </c:pt>
                <c:pt idx="933">
                  <c:v>1.0865117630174481</c:v>
                </c:pt>
                <c:pt idx="934">
                  <c:v>1.0879673055320982</c:v>
                </c:pt>
                <c:pt idx="935">
                  <c:v>1.0897107741534975</c:v>
                </c:pt>
                <c:pt idx="936">
                  <c:v>1.0902189578590942</c:v>
                </c:pt>
                <c:pt idx="937">
                  <c:v>1.0902189578590942</c:v>
                </c:pt>
                <c:pt idx="938">
                  <c:v>1.0902189578590942</c:v>
                </c:pt>
                <c:pt idx="939">
                  <c:v>1.0902189578590942</c:v>
                </c:pt>
                <c:pt idx="940">
                  <c:v>1.0902189578590942</c:v>
                </c:pt>
                <c:pt idx="941">
                  <c:v>1.0902189578590942</c:v>
                </c:pt>
                <c:pt idx="942">
                  <c:v>1.0902189578590942</c:v>
                </c:pt>
                <c:pt idx="943">
                  <c:v>1.0902189578590942</c:v>
                </c:pt>
                <c:pt idx="944">
                  <c:v>1.0902189578590942</c:v>
                </c:pt>
                <c:pt idx="945">
                  <c:v>1.0902189578590942</c:v>
                </c:pt>
                <c:pt idx="946">
                  <c:v>1.0902189578590942</c:v>
                </c:pt>
                <c:pt idx="947">
                  <c:v>1.0902189578590942</c:v>
                </c:pt>
                <c:pt idx="948">
                  <c:v>1.0902189578590942</c:v>
                </c:pt>
                <c:pt idx="949">
                  <c:v>1.0902189578590942</c:v>
                </c:pt>
                <c:pt idx="950">
                  <c:v>1.0902189578590942</c:v>
                </c:pt>
                <c:pt idx="951">
                  <c:v>1.0954340884177773</c:v>
                </c:pt>
                <c:pt idx="952">
                  <c:v>1.1082496343831272</c:v>
                </c:pt>
                <c:pt idx="953">
                  <c:v>1.1264192121034562</c:v>
                </c:pt>
                <c:pt idx="954">
                  <c:v>1.1446825433139913</c:v>
                </c:pt>
                <c:pt idx="955">
                  <c:v>1.1608327637873246</c:v>
                </c:pt>
                <c:pt idx="956">
                  <c:v>1.1748177010301228</c:v>
                </c:pt>
                <c:pt idx="957">
                  <c:v>1.1827307693448554</c:v>
                </c:pt>
                <c:pt idx="958">
                  <c:v>1.1831510412245261</c:v>
                </c:pt>
                <c:pt idx="959">
                  <c:v>1.1831510412245261</c:v>
                </c:pt>
                <c:pt idx="960">
                  <c:v>1.1831510412245261</c:v>
                </c:pt>
                <c:pt idx="961">
                  <c:v>1.1831510412245261</c:v>
                </c:pt>
                <c:pt idx="962">
                  <c:v>1.1831510412245261</c:v>
                </c:pt>
                <c:pt idx="963">
                  <c:v>1.1831510412245261</c:v>
                </c:pt>
                <c:pt idx="964">
                  <c:v>1.1831510412245261</c:v>
                </c:pt>
                <c:pt idx="965">
                  <c:v>1.1831510412245261</c:v>
                </c:pt>
                <c:pt idx="966">
                  <c:v>1.1831510412245261</c:v>
                </c:pt>
                <c:pt idx="967">
                  <c:v>1.1831510412245261</c:v>
                </c:pt>
                <c:pt idx="968">
                  <c:v>1.1831510412245261</c:v>
                </c:pt>
                <c:pt idx="969">
                  <c:v>1.1831517723433738</c:v>
                </c:pt>
                <c:pt idx="970">
                  <c:v>1.1861224891768718</c:v>
                </c:pt>
                <c:pt idx="971">
                  <c:v>1.1945197272998347</c:v>
                </c:pt>
                <c:pt idx="972">
                  <c:v>1.2098029512465012</c:v>
                </c:pt>
                <c:pt idx="973">
                  <c:v>1.2270764971092996</c:v>
                </c:pt>
                <c:pt idx="974">
                  <c:v>1.2422114110990938</c:v>
                </c:pt>
                <c:pt idx="975">
                  <c:v>1.255158971284279</c:v>
                </c:pt>
                <c:pt idx="976">
                  <c:v>1.2659873581154724</c:v>
                </c:pt>
                <c:pt idx="977">
                  <c:v>1.2727733816661722</c:v>
                </c:pt>
                <c:pt idx="978">
                  <c:v>1.2765686852052669</c:v>
                </c:pt>
                <c:pt idx="979">
                  <c:v>1.279240130261563</c:v>
                </c:pt>
                <c:pt idx="980">
                  <c:v>1.2809835984948139</c:v>
                </c:pt>
                <c:pt idx="981">
                  <c:v>1.282068760061563</c:v>
                </c:pt>
                <c:pt idx="982">
                  <c:v>1.2828942400882297</c:v>
                </c:pt>
                <c:pt idx="983">
                  <c:v>1.2836966015902873</c:v>
                </c:pt>
                <c:pt idx="984">
                  <c:v>1.2842207446013163</c:v>
                </c:pt>
                <c:pt idx="985">
                  <c:v>1.2843424352908634</c:v>
                </c:pt>
                <c:pt idx="986">
                  <c:v>1.2843424352908634</c:v>
                </c:pt>
                <c:pt idx="987">
                  <c:v>1.2843424352908634</c:v>
                </c:pt>
                <c:pt idx="988">
                  <c:v>1.2843424352908634</c:v>
                </c:pt>
                <c:pt idx="989">
                  <c:v>1.2843424352908634</c:v>
                </c:pt>
                <c:pt idx="990">
                  <c:v>1.2843424352908634</c:v>
                </c:pt>
                <c:pt idx="991">
                  <c:v>1.2843424352908634</c:v>
                </c:pt>
                <c:pt idx="992">
                  <c:v>1.2843424352908634</c:v>
                </c:pt>
                <c:pt idx="993">
                  <c:v>1.2843424352908634</c:v>
                </c:pt>
                <c:pt idx="994">
                  <c:v>1.2843424352908634</c:v>
                </c:pt>
                <c:pt idx="995">
                  <c:v>1.2843424352908634</c:v>
                </c:pt>
                <c:pt idx="996">
                  <c:v>1.2843424352908634</c:v>
                </c:pt>
                <c:pt idx="997">
                  <c:v>1.2843424352908634</c:v>
                </c:pt>
                <c:pt idx="998">
                  <c:v>1.2843424352908634</c:v>
                </c:pt>
                <c:pt idx="999">
                  <c:v>1.2843424352908634</c:v>
                </c:pt>
                <c:pt idx="1000">
                  <c:v>1.2843424352908634</c:v>
                </c:pt>
                <c:pt idx="1001">
                  <c:v>1.2843424352908634</c:v>
                </c:pt>
                <c:pt idx="1002">
                  <c:v>1.2843424352908634</c:v>
                </c:pt>
                <c:pt idx="1003">
                  <c:v>1.2843424352908634</c:v>
                </c:pt>
                <c:pt idx="1004">
                  <c:v>1.2843424352908634</c:v>
                </c:pt>
                <c:pt idx="1005">
                  <c:v>1.2843424352908634</c:v>
                </c:pt>
                <c:pt idx="1006">
                  <c:v>1.2843424352908634</c:v>
                </c:pt>
                <c:pt idx="1007">
                  <c:v>1.2843424352908634</c:v>
                </c:pt>
                <c:pt idx="1008">
                  <c:v>1.2843424352908634</c:v>
                </c:pt>
                <c:pt idx="1009">
                  <c:v>1.2843424352908634</c:v>
                </c:pt>
                <c:pt idx="1010">
                  <c:v>1.2843424352908634</c:v>
                </c:pt>
                <c:pt idx="1011">
                  <c:v>1.2843424352908634</c:v>
                </c:pt>
                <c:pt idx="1012">
                  <c:v>1.2843424352908634</c:v>
                </c:pt>
                <c:pt idx="1013">
                  <c:v>1.2843424352908634</c:v>
                </c:pt>
                <c:pt idx="1014">
                  <c:v>1.2843424352908634</c:v>
                </c:pt>
                <c:pt idx="1015">
                  <c:v>1.2843424352908634</c:v>
                </c:pt>
                <c:pt idx="1016">
                  <c:v>1.2843424352908634</c:v>
                </c:pt>
                <c:pt idx="1017">
                  <c:v>1.2843424352908634</c:v>
                </c:pt>
                <c:pt idx="1018">
                  <c:v>1.2843424352908634</c:v>
                </c:pt>
                <c:pt idx="1019">
                  <c:v>1.2843424352908634</c:v>
                </c:pt>
                <c:pt idx="1020">
                  <c:v>1.2843424352908634</c:v>
                </c:pt>
                <c:pt idx="1021">
                  <c:v>1.2843424352908634</c:v>
                </c:pt>
                <c:pt idx="1022">
                  <c:v>1.2843424352908634</c:v>
                </c:pt>
                <c:pt idx="1023">
                  <c:v>1.2843424352908634</c:v>
                </c:pt>
                <c:pt idx="1024">
                  <c:v>1.2843424352908634</c:v>
                </c:pt>
                <c:pt idx="1025">
                  <c:v>1.2843424352908634</c:v>
                </c:pt>
                <c:pt idx="1026">
                  <c:v>1.2843424352908634</c:v>
                </c:pt>
                <c:pt idx="1027">
                  <c:v>1.2843424352908634</c:v>
                </c:pt>
                <c:pt idx="1028">
                  <c:v>1.2843424352908634</c:v>
                </c:pt>
                <c:pt idx="1029">
                  <c:v>1.2843424352908634</c:v>
                </c:pt>
                <c:pt idx="1030">
                  <c:v>1.2843424352908634</c:v>
                </c:pt>
                <c:pt idx="1031">
                  <c:v>1.2843424352908634</c:v>
                </c:pt>
                <c:pt idx="1032">
                  <c:v>1.2843424352908634</c:v>
                </c:pt>
                <c:pt idx="1033">
                  <c:v>1.2843424352908634</c:v>
                </c:pt>
                <c:pt idx="1034">
                  <c:v>1.2843424352908634</c:v>
                </c:pt>
                <c:pt idx="1035">
                  <c:v>1.2843424352908634</c:v>
                </c:pt>
                <c:pt idx="1036">
                  <c:v>1.2843424352908634</c:v>
                </c:pt>
                <c:pt idx="1037">
                  <c:v>1.2843424352908634</c:v>
                </c:pt>
                <c:pt idx="1038">
                  <c:v>1.2843424352908634</c:v>
                </c:pt>
                <c:pt idx="1039">
                  <c:v>1.2843424352908634</c:v>
                </c:pt>
                <c:pt idx="1040">
                  <c:v>1.2843424352908634</c:v>
                </c:pt>
                <c:pt idx="1041">
                  <c:v>1.2843424352908634</c:v>
                </c:pt>
                <c:pt idx="1042">
                  <c:v>1.2843424352908634</c:v>
                </c:pt>
                <c:pt idx="1043">
                  <c:v>1.2843424352908634</c:v>
                </c:pt>
                <c:pt idx="1044">
                  <c:v>1.2843424352908634</c:v>
                </c:pt>
                <c:pt idx="1045">
                  <c:v>1.2843424352908634</c:v>
                </c:pt>
                <c:pt idx="1046">
                  <c:v>1.2843424352908634</c:v>
                </c:pt>
                <c:pt idx="1047">
                  <c:v>1.2843424352908634</c:v>
                </c:pt>
                <c:pt idx="1048">
                  <c:v>1.2843424352908634</c:v>
                </c:pt>
                <c:pt idx="1049">
                  <c:v>1.2843424352908634</c:v>
                </c:pt>
                <c:pt idx="1050">
                  <c:v>1.2871009396897113</c:v>
                </c:pt>
                <c:pt idx="1051">
                  <c:v>1.2923178418756371</c:v>
                </c:pt>
                <c:pt idx="1052">
                  <c:v>1.2989303768086413</c:v>
                </c:pt>
                <c:pt idx="1053">
                  <c:v>1.3069651864382708</c:v>
                </c:pt>
                <c:pt idx="1054">
                  <c:v>1.3169528557190116</c:v>
                </c:pt>
                <c:pt idx="1055">
                  <c:v>1.3291003700215631</c:v>
                </c:pt>
                <c:pt idx="1056">
                  <c:v>1.3429234733548963</c:v>
                </c:pt>
                <c:pt idx="1057">
                  <c:v>1.356162460802139</c:v>
                </c:pt>
                <c:pt idx="1058">
                  <c:v>1.3661635011319331</c:v>
                </c:pt>
                <c:pt idx="1059">
                  <c:v>1.3735354752985998</c:v>
                </c:pt>
                <c:pt idx="1060">
                  <c:v>1.3786050933639495</c:v>
                </c:pt>
                <c:pt idx="1061">
                  <c:v>1.3809597180986821</c:v>
                </c:pt>
                <c:pt idx="1062">
                  <c:v>1.3812616466172007</c:v>
                </c:pt>
                <c:pt idx="1063">
                  <c:v>1.3812616466172007</c:v>
                </c:pt>
                <c:pt idx="1064">
                  <c:v>1.3812616466172007</c:v>
                </c:pt>
                <c:pt idx="1065">
                  <c:v>1.3812616466172007</c:v>
                </c:pt>
                <c:pt idx="1066">
                  <c:v>1.3812616466172007</c:v>
                </c:pt>
                <c:pt idx="1067">
                  <c:v>1.3812616466172007</c:v>
                </c:pt>
                <c:pt idx="1068">
                  <c:v>1.3812616466172007</c:v>
                </c:pt>
                <c:pt idx="1069">
                  <c:v>1.3812616466172007</c:v>
                </c:pt>
                <c:pt idx="1070">
                  <c:v>1.3812616466172007</c:v>
                </c:pt>
                <c:pt idx="1071">
                  <c:v>1.3812616466172007</c:v>
                </c:pt>
                <c:pt idx="1072">
                  <c:v>1.3812616466172007</c:v>
                </c:pt>
                <c:pt idx="1073">
                  <c:v>1.3812616466172007</c:v>
                </c:pt>
                <c:pt idx="1074">
                  <c:v>1.3812616466172007</c:v>
                </c:pt>
                <c:pt idx="1075">
                  <c:v>1.3812616466172007</c:v>
                </c:pt>
                <c:pt idx="1076">
                  <c:v>1.3812616466172007</c:v>
                </c:pt>
                <c:pt idx="1077">
                  <c:v>1.3812616466172007</c:v>
                </c:pt>
                <c:pt idx="1078">
                  <c:v>1.3812616466172007</c:v>
                </c:pt>
                <c:pt idx="1079">
                  <c:v>1.3812616466172007</c:v>
                </c:pt>
                <c:pt idx="1080">
                  <c:v>1.3812616466172007</c:v>
                </c:pt>
                <c:pt idx="1081">
                  <c:v>1.3812616466172007</c:v>
                </c:pt>
                <c:pt idx="1082">
                  <c:v>1.3812616466172007</c:v>
                </c:pt>
                <c:pt idx="1083">
                  <c:v>1.3831269179649375</c:v>
                </c:pt>
                <c:pt idx="1084">
                  <c:v>1.3880150716523449</c:v>
                </c:pt>
                <c:pt idx="1085">
                  <c:v>1.3905003144952255</c:v>
                </c:pt>
                <c:pt idx="1086">
                  <c:v>1.3905003144952255</c:v>
                </c:pt>
                <c:pt idx="1087">
                  <c:v>1.3905003144952255</c:v>
                </c:pt>
                <c:pt idx="1088">
                  <c:v>1.3905003144952255</c:v>
                </c:pt>
                <c:pt idx="1089">
                  <c:v>1.3905003144952255</c:v>
                </c:pt>
                <c:pt idx="1090">
                  <c:v>1.3905003144952255</c:v>
                </c:pt>
                <c:pt idx="1091">
                  <c:v>1.3905003144952255</c:v>
                </c:pt>
                <c:pt idx="1092">
                  <c:v>1.3905003144952255</c:v>
                </c:pt>
                <c:pt idx="1093">
                  <c:v>1.3905003144952255</c:v>
                </c:pt>
                <c:pt idx="1094">
                  <c:v>1.3905003144952255</c:v>
                </c:pt>
                <c:pt idx="1095">
                  <c:v>1.3905003144952255</c:v>
                </c:pt>
                <c:pt idx="1096">
                  <c:v>1.3905003144952255</c:v>
                </c:pt>
                <c:pt idx="1097">
                  <c:v>1.3905003144952255</c:v>
                </c:pt>
                <c:pt idx="1098">
                  <c:v>1.3909212463265013</c:v>
                </c:pt>
                <c:pt idx="1099">
                  <c:v>1.3958337732027153</c:v>
                </c:pt>
                <c:pt idx="1100">
                  <c:v>1.4012447473982708</c:v>
                </c:pt>
                <c:pt idx="1101">
                  <c:v>1.4026907386655134</c:v>
                </c:pt>
                <c:pt idx="1102">
                  <c:v>1.4026907386655134</c:v>
                </c:pt>
                <c:pt idx="1103">
                  <c:v>1.4026907386655134</c:v>
                </c:pt>
                <c:pt idx="1104">
                  <c:v>1.4026907386655134</c:v>
                </c:pt>
                <c:pt idx="1105">
                  <c:v>1.4026907386655134</c:v>
                </c:pt>
                <c:pt idx="1106">
                  <c:v>1.4026907386655134</c:v>
                </c:pt>
                <c:pt idx="1107">
                  <c:v>1.4026907386655134</c:v>
                </c:pt>
                <c:pt idx="1108">
                  <c:v>1.4026907386655134</c:v>
                </c:pt>
                <c:pt idx="1109">
                  <c:v>1.4053655285214806</c:v>
                </c:pt>
                <c:pt idx="1110">
                  <c:v>1.4077976386243614</c:v>
                </c:pt>
                <c:pt idx="1111">
                  <c:v>1.4077976386243614</c:v>
                </c:pt>
                <c:pt idx="1112">
                  <c:v>1.4077976386243614</c:v>
                </c:pt>
                <c:pt idx="1113">
                  <c:v>1.4077976386243614</c:v>
                </c:pt>
                <c:pt idx="1114">
                  <c:v>1.4077976386243614</c:v>
                </c:pt>
                <c:pt idx="1115">
                  <c:v>1.4077976386243614</c:v>
                </c:pt>
                <c:pt idx="1116">
                  <c:v>1.4077976386243614</c:v>
                </c:pt>
                <c:pt idx="1117">
                  <c:v>1.4077976386243614</c:v>
                </c:pt>
                <c:pt idx="1118">
                  <c:v>1.4078198923088059</c:v>
                </c:pt>
                <c:pt idx="1119">
                  <c:v>1.4103508424288058</c:v>
                </c:pt>
                <c:pt idx="1120">
                  <c:v>1.4114418626606575</c:v>
                </c:pt>
                <c:pt idx="1121">
                  <c:v>1.4114418626606575</c:v>
                </c:pt>
                <c:pt idx="1122">
                  <c:v>1.4114418626606575</c:v>
                </c:pt>
                <c:pt idx="1123">
                  <c:v>1.4143680280834561</c:v>
                </c:pt>
                <c:pt idx="1124">
                  <c:v>1.4232186808969538</c:v>
                </c:pt>
                <c:pt idx="1125">
                  <c:v>1.4393310439813984</c:v>
                </c:pt>
                <c:pt idx="1126">
                  <c:v>1.4604213988769541</c:v>
                </c:pt>
                <c:pt idx="1127">
                  <c:v>1.4815339816753079</c:v>
                </c:pt>
                <c:pt idx="1128">
                  <c:v>1.5002174552270775</c:v>
                </c:pt>
                <c:pt idx="1129">
                  <c:v>1.5144449183289705</c:v>
                </c:pt>
                <c:pt idx="1130">
                  <c:v>1.524485906274567</c:v>
                </c:pt>
                <c:pt idx="1131">
                  <c:v>1.5325052462895465</c:v>
                </c:pt>
                <c:pt idx="1132">
                  <c:v>1.5396841843735793</c:v>
                </c:pt>
                <c:pt idx="1133">
                  <c:v>1.546721629585349</c:v>
                </c:pt>
                <c:pt idx="1134">
                  <c:v>1.5532484500894641</c:v>
                </c:pt>
                <c:pt idx="1135">
                  <c:v>1.5583475689303696</c:v>
                </c:pt>
                <c:pt idx="1136">
                  <c:v>1.5612725981884767</c:v>
                </c:pt>
                <c:pt idx="1137">
                  <c:v>1.5621498853977769</c:v>
                </c:pt>
                <c:pt idx="1138">
                  <c:v>1.5621498853977769</c:v>
                </c:pt>
                <c:pt idx="1139">
                  <c:v>1.5621498853977769</c:v>
                </c:pt>
                <c:pt idx="1140">
                  <c:v>1.5621498853977769</c:v>
                </c:pt>
                <c:pt idx="1141">
                  <c:v>1.5621498853977769</c:v>
                </c:pt>
                <c:pt idx="1142">
                  <c:v>1.5621498853977769</c:v>
                </c:pt>
                <c:pt idx="1143">
                  <c:v>1.5621498853977769</c:v>
                </c:pt>
                <c:pt idx="1144">
                  <c:v>1.5621498853977769</c:v>
                </c:pt>
                <c:pt idx="1145">
                  <c:v>1.5621498853977769</c:v>
                </c:pt>
                <c:pt idx="1146">
                  <c:v>1.5631183287554724</c:v>
                </c:pt>
                <c:pt idx="1147">
                  <c:v>1.5697639929368714</c:v>
                </c:pt>
                <c:pt idx="1148">
                  <c:v>1.576046296598353</c:v>
                </c:pt>
                <c:pt idx="1149">
                  <c:v>1.578898567027242</c:v>
                </c:pt>
                <c:pt idx="1150">
                  <c:v>1.5794666992494641</c:v>
                </c:pt>
                <c:pt idx="1151">
                  <c:v>1.5794666992494641</c:v>
                </c:pt>
                <c:pt idx="1152">
                  <c:v>1.5794666992494641</c:v>
                </c:pt>
                <c:pt idx="1153">
                  <c:v>1.5794666992494641</c:v>
                </c:pt>
                <c:pt idx="1154">
                  <c:v>1.5794666992494641</c:v>
                </c:pt>
                <c:pt idx="1155">
                  <c:v>1.5794666992494641</c:v>
                </c:pt>
                <c:pt idx="1156">
                  <c:v>1.5794666992494641</c:v>
                </c:pt>
                <c:pt idx="1157">
                  <c:v>1.5794666992494641</c:v>
                </c:pt>
                <c:pt idx="1158">
                  <c:v>1.5794666992494641</c:v>
                </c:pt>
                <c:pt idx="1159">
                  <c:v>1.5794666992494641</c:v>
                </c:pt>
                <c:pt idx="1160">
                  <c:v>1.5794666992494641</c:v>
                </c:pt>
                <c:pt idx="1161">
                  <c:v>1.5794666992494641</c:v>
                </c:pt>
                <c:pt idx="1162">
                  <c:v>1.5794666992494641</c:v>
                </c:pt>
                <c:pt idx="1163">
                  <c:v>1.5794666992494641</c:v>
                </c:pt>
                <c:pt idx="1164">
                  <c:v>1.5794666992494641</c:v>
                </c:pt>
                <c:pt idx="1165">
                  <c:v>1.5794666992494641</c:v>
                </c:pt>
                <c:pt idx="1166">
                  <c:v>1.5794666992494641</c:v>
                </c:pt>
                <c:pt idx="1167">
                  <c:v>1.5794666992494641</c:v>
                </c:pt>
                <c:pt idx="1168">
                  <c:v>1.5794666992494641</c:v>
                </c:pt>
                <c:pt idx="1169">
                  <c:v>1.5794666992494641</c:v>
                </c:pt>
                <c:pt idx="1170">
                  <c:v>1.5794666992494641</c:v>
                </c:pt>
                <c:pt idx="1171">
                  <c:v>1.5794666992494641</c:v>
                </c:pt>
                <c:pt idx="1172">
                  <c:v>1.5794666992494641</c:v>
                </c:pt>
                <c:pt idx="1173">
                  <c:v>1.5794666992494641</c:v>
                </c:pt>
                <c:pt idx="1174">
                  <c:v>1.5794666992494641</c:v>
                </c:pt>
                <c:pt idx="1175">
                  <c:v>1.5794666992494641</c:v>
                </c:pt>
                <c:pt idx="1176">
                  <c:v>1.5794666992494641</c:v>
                </c:pt>
                <c:pt idx="1177">
                  <c:v>1.5794666992494641</c:v>
                </c:pt>
                <c:pt idx="1178">
                  <c:v>1.5794666992494641</c:v>
                </c:pt>
                <c:pt idx="1179">
                  <c:v>1.5794666992494641</c:v>
                </c:pt>
                <c:pt idx="1180">
                  <c:v>1.5794666992494641</c:v>
                </c:pt>
                <c:pt idx="1181">
                  <c:v>1.5794666992494641</c:v>
                </c:pt>
                <c:pt idx="1182">
                  <c:v>1.5794666992494641</c:v>
                </c:pt>
                <c:pt idx="1183">
                  <c:v>1.5794666992494641</c:v>
                </c:pt>
                <c:pt idx="1184">
                  <c:v>1.5794666992494641</c:v>
                </c:pt>
                <c:pt idx="1185">
                  <c:v>1.5794666992494641</c:v>
                </c:pt>
                <c:pt idx="1186">
                  <c:v>1.5794666992494641</c:v>
                </c:pt>
                <c:pt idx="1187">
                  <c:v>1.5794666992494641</c:v>
                </c:pt>
                <c:pt idx="1188">
                  <c:v>1.5794666992494641</c:v>
                </c:pt>
                <c:pt idx="1189">
                  <c:v>1.5794666992494641</c:v>
                </c:pt>
                <c:pt idx="1190">
                  <c:v>1.5794666992494641</c:v>
                </c:pt>
                <c:pt idx="1191">
                  <c:v>1.5794666992494641</c:v>
                </c:pt>
                <c:pt idx="1192">
                  <c:v>1.5794666992494641</c:v>
                </c:pt>
                <c:pt idx="1193">
                  <c:v>1.5794666992494641</c:v>
                </c:pt>
                <c:pt idx="1194">
                  <c:v>1.5794666992494641</c:v>
                </c:pt>
                <c:pt idx="1195">
                  <c:v>1.5794666992494641</c:v>
                </c:pt>
                <c:pt idx="1196">
                  <c:v>1.5794666992494641</c:v>
                </c:pt>
                <c:pt idx="1197">
                  <c:v>1.5794666992494641</c:v>
                </c:pt>
                <c:pt idx="1198">
                  <c:v>1.5794666992494641</c:v>
                </c:pt>
                <c:pt idx="1199">
                  <c:v>1.5794666992494641</c:v>
                </c:pt>
                <c:pt idx="1200">
                  <c:v>1.5794666992494641</c:v>
                </c:pt>
                <c:pt idx="1201">
                  <c:v>1.5794666992494641</c:v>
                </c:pt>
                <c:pt idx="1202">
                  <c:v>1.5794666992494641</c:v>
                </c:pt>
                <c:pt idx="1203">
                  <c:v>1.5794666992494641</c:v>
                </c:pt>
                <c:pt idx="1204">
                  <c:v>1.5794666992494641</c:v>
                </c:pt>
                <c:pt idx="1205">
                  <c:v>1.5794666992494641</c:v>
                </c:pt>
                <c:pt idx="1206">
                  <c:v>1.5794666992494641</c:v>
                </c:pt>
                <c:pt idx="1207">
                  <c:v>1.5794666992494641</c:v>
                </c:pt>
                <c:pt idx="1208">
                  <c:v>1.5794666992494641</c:v>
                </c:pt>
                <c:pt idx="1209">
                  <c:v>1.5794666992494641</c:v>
                </c:pt>
                <c:pt idx="1210">
                  <c:v>1.5794666992494641</c:v>
                </c:pt>
                <c:pt idx="1211">
                  <c:v>1.5794666992494641</c:v>
                </c:pt>
                <c:pt idx="1212">
                  <c:v>1.5794666992494641</c:v>
                </c:pt>
                <c:pt idx="1213">
                  <c:v>1.5794666992494641</c:v>
                </c:pt>
                <c:pt idx="1214">
                  <c:v>1.5794666992494641</c:v>
                </c:pt>
                <c:pt idx="1215">
                  <c:v>1.5794666992494641</c:v>
                </c:pt>
                <c:pt idx="1216">
                  <c:v>1.5794666992494641</c:v>
                </c:pt>
                <c:pt idx="1217">
                  <c:v>1.5794666992494641</c:v>
                </c:pt>
                <c:pt idx="1218">
                  <c:v>1.5794666992494641</c:v>
                </c:pt>
                <c:pt idx="1219">
                  <c:v>1.5794666992494641</c:v>
                </c:pt>
                <c:pt idx="1220">
                  <c:v>1.5794666992494641</c:v>
                </c:pt>
                <c:pt idx="1221">
                  <c:v>1.5794666992494641</c:v>
                </c:pt>
                <c:pt idx="1222">
                  <c:v>1.5794666992494641</c:v>
                </c:pt>
                <c:pt idx="1223">
                  <c:v>1.5794666992494641</c:v>
                </c:pt>
                <c:pt idx="1224">
                  <c:v>1.5794666992494641</c:v>
                </c:pt>
                <c:pt idx="1225">
                  <c:v>1.5794666992494641</c:v>
                </c:pt>
                <c:pt idx="1226">
                  <c:v>1.5794666992494641</c:v>
                </c:pt>
                <c:pt idx="1227">
                  <c:v>1.5794666992494641</c:v>
                </c:pt>
                <c:pt idx="1228">
                  <c:v>1.5794666992494641</c:v>
                </c:pt>
                <c:pt idx="1229">
                  <c:v>1.5794666992494641</c:v>
                </c:pt>
                <c:pt idx="1230">
                  <c:v>1.5794666992494641</c:v>
                </c:pt>
                <c:pt idx="1231">
                  <c:v>1.5794666992494641</c:v>
                </c:pt>
                <c:pt idx="1232">
                  <c:v>1.5794666992494641</c:v>
                </c:pt>
                <c:pt idx="1233">
                  <c:v>1.5794666992494641</c:v>
                </c:pt>
                <c:pt idx="1234">
                  <c:v>1.5794666992494641</c:v>
                </c:pt>
                <c:pt idx="1235">
                  <c:v>1.5794666992494641</c:v>
                </c:pt>
                <c:pt idx="1236">
                  <c:v>1.5794666992494641</c:v>
                </c:pt>
                <c:pt idx="1237">
                  <c:v>1.5794666992494641</c:v>
                </c:pt>
                <c:pt idx="1238">
                  <c:v>1.5794666992494641</c:v>
                </c:pt>
                <c:pt idx="1239">
                  <c:v>1.5794666992494641</c:v>
                </c:pt>
                <c:pt idx="1240">
                  <c:v>1.5794666992494641</c:v>
                </c:pt>
                <c:pt idx="1241">
                  <c:v>1.5794666992494641</c:v>
                </c:pt>
                <c:pt idx="1242">
                  <c:v>1.5794666992494641</c:v>
                </c:pt>
                <c:pt idx="1243">
                  <c:v>1.5794666992494641</c:v>
                </c:pt>
                <c:pt idx="1244">
                  <c:v>1.5794666992494641</c:v>
                </c:pt>
                <c:pt idx="1245">
                  <c:v>1.5794666992494641</c:v>
                </c:pt>
                <c:pt idx="1246">
                  <c:v>1.5794666992494641</c:v>
                </c:pt>
                <c:pt idx="1247">
                  <c:v>1.5794666992494641</c:v>
                </c:pt>
                <c:pt idx="1248">
                  <c:v>1.5794666992494641</c:v>
                </c:pt>
                <c:pt idx="1249">
                  <c:v>1.5794666992494641</c:v>
                </c:pt>
                <c:pt idx="1250">
                  <c:v>1.5794666992494641</c:v>
                </c:pt>
                <c:pt idx="1251">
                  <c:v>1.5794666992494641</c:v>
                </c:pt>
                <c:pt idx="1252">
                  <c:v>1.5794666992494641</c:v>
                </c:pt>
                <c:pt idx="1253">
                  <c:v>1.5794666992494641</c:v>
                </c:pt>
                <c:pt idx="1254">
                  <c:v>1.5794666992494641</c:v>
                </c:pt>
                <c:pt idx="1255">
                  <c:v>1.5794666992494641</c:v>
                </c:pt>
                <c:pt idx="1256">
                  <c:v>1.5794666992494641</c:v>
                </c:pt>
                <c:pt idx="1257">
                  <c:v>1.5794666992494641</c:v>
                </c:pt>
                <c:pt idx="1258">
                  <c:v>1.5794666992494641</c:v>
                </c:pt>
                <c:pt idx="1259">
                  <c:v>1.5794666992494641</c:v>
                </c:pt>
                <c:pt idx="1260">
                  <c:v>1.5794666992494641</c:v>
                </c:pt>
                <c:pt idx="1261">
                  <c:v>1.5794666992494641</c:v>
                </c:pt>
                <c:pt idx="1262">
                  <c:v>1.5794666992494641</c:v>
                </c:pt>
                <c:pt idx="1263">
                  <c:v>1.5794666992494641</c:v>
                </c:pt>
                <c:pt idx="1264">
                  <c:v>1.5794666992494641</c:v>
                </c:pt>
                <c:pt idx="1265">
                  <c:v>1.5794666992494641</c:v>
                </c:pt>
                <c:pt idx="1266">
                  <c:v>1.5794666992494641</c:v>
                </c:pt>
                <c:pt idx="1267">
                  <c:v>1.5794666992494641</c:v>
                </c:pt>
                <c:pt idx="1268">
                  <c:v>1.5794666992494641</c:v>
                </c:pt>
                <c:pt idx="1269">
                  <c:v>1.5794666992494641</c:v>
                </c:pt>
                <c:pt idx="1270">
                  <c:v>1.5794666992494641</c:v>
                </c:pt>
                <c:pt idx="1271">
                  <c:v>1.5794666992494641</c:v>
                </c:pt>
                <c:pt idx="1272">
                  <c:v>1.5794666992494641</c:v>
                </c:pt>
                <c:pt idx="1273">
                  <c:v>1.5794666992494641</c:v>
                </c:pt>
                <c:pt idx="1274">
                  <c:v>1.5794666992494641</c:v>
                </c:pt>
                <c:pt idx="1275">
                  <c:v>1.5794666992494641</c:v>
                </c:pt>
                <c:pt idx="1276">
                  <c:v>1.5794666992494641</c:v>
                </c:pt>
                <c:pt idx="1277">
                  <c:v>1.5794666992494641</c:v>
                </c:pt>
                <c:pt idx="1278">
                  <c:v>1.5794666992494641</c:v>
                </c:pt>
                <c:pt idx="1279">
                  <c:v>1.5794666992494641</c:v>
                </c:pt>
                <c:pt idx="1280">
                  <c:v>1.5794666992494641</c:v>
                </c:pt>
                <c:pt idx="1281">
                  <c:v>1.5794666992494641</c:v>
                </c:pt>
                <c:pt idx="1282">
                  <c:v>1.5794666992494641</c:v>
                </c:pt>
                <c:pt idx="1283">
                  <c:v>1.5794666992494641</c:v>
                </c:pt>
                <c:pt idx="1284">
                  <c:v>1.5794666992494641</c:v>
                </c:pt>
                <c:pt idx="1285">
                  <c:v>1.5794666992494641</c:v>
                </c:pt>
                <c:pt idx="1286">
                  <c:v>1.5794666992494641</c:v>
                </c:pt>
                <c:pt idx="1287">
                  <c:v>1.5794666992494641</c:v>
                </c:pt>
                <c:pt idx="1288">
                  <c:v>1.5794666992494641</c:v>
                </c:pt>
                <c:pt idx="1289">
                  <c:v>1.5794666992494641</c:v>
                </c:pt>
                <c:pt idx="1290">
                  <c:v>1.5794666992494641</c:v>
                </c:pt>
                <c:pt idx="1291">
                  <c:v>1.5794666992494641</c:v>
                </c:pt>
                <c:pt idx="1292">
                  <c:v>1.5794666992494641</c:v>
                </c:pt>
                <c:pt idx="1293">
                  <c:v>1.5794666992494641</c:v>
                </c:pt>
                <c:pt idx="1294">
                  <c:v>1.5794666992494641</c:v>
                </c:pt>
                <c:pt idx="1295">
                  <c:v>1.5794666992494641</c:v>
                </c:pt>
                <c:pt idx="1296">
                  <c:v>1.5794666992494641</c:v>
                </c:pt>
                <c:pt idx="1297">
                  <c:v>1.5794666992494641</c:v>
                </c:pt>
                <c:pt idx="1298">
                  <c:v>1.5794666992494641</c:v>
                </c:pt>
                <c:pt idx="1299">
                  <c:v>1.5794666992494641</c:v>
                </c:pt>
                <c:pt idx="1300">
                  <c:v>1.5794666992494641</c:v>
                </c:pt>
                <c:pt idx="1301">
                  <c:v>1.5794666992494641</c:v>
                </c:pt>
                <c:pt idx="1302">
                  <c:v>1.5794666992494641</c:v>
                </c:pt>
                <c:pt idx="1303">
                  <c:v>1.5794666992494641</c:v>
                </c:pt>
                <c:pt idx="1304">
                  <c:v>1.5794666992494641</c:v>
                </c:pt>
                <c:pt idx="1305">
                  <c:v>1.5794666992494641</c:v>
                </c:pt>
                <c:pt idx="1306">
                  <c:v>1.5794666992494641</c:v>
                </c:pt>
                <c:pt idx="1307">
                  <c:v>1.5794666992494641</c:v>
                </c:pt>
                <c:pt idx="1308">
                  <c:v>1.5794666992494641</c:v>
                </c:pt>
                <c:pt idx="1309">
                  <c:v>1.5794666992494641</c:v>
                </c:pt>
                <c:pt idx="1310">
                  <c:v>1.5794666992494641</c:v>
                </c:pt>
                <c:pt idx="1311">
                  <c:v>1.5794666992494641</c:v>
                </c:pt>
                <c:pt idx="1312">
                  <c:v>1.5794666992494641</c:v>
                </c:pt>
                <c:pt idx="1313">
                  <c:v>1.5794666992494641</c:v>
                </c:pt>
                <c:pt idx="1314">
                  <c:v>1.5794666992494641</c:v>
                </c:pt>
                <c:pt idx="1315">
                  <c:v>1.5794666992494641</c:v>
                </c:pt>
                <c:pt idx="1316">
                  <c:v>1.5794666992494641</c:v>
                </c:pt>
                <c:pt idx="1317">
                  <c:v>1.5794666992494641</c:v>
                </c:pt>
                <c:pt idx="1318">
                  <c:v>1.5794666992494641</c:v>
                </c:pt>
                <c:pt idx="1319">
                  <c:v>1.5794666992494641</c:v>
                </c:pt>
                <c:pt idx="1320">
                  <c:v>1.5794666992494641</c:v>
                </c:pt>
                <c:pt idx="1321">
                  <c:v>1.5794666992494641</c:v>
                </c:pt>
                <c:pt idx="1322">
                  <c:v>1.5794666992494641</c:v>
                </c:pt>
                <c:pt idx="1323">
                  <c:v>1.5794666992494641</c:v>
                </c:pt>
                <c:pt idx="1324">
                  <c:v>1.5794666992494641</c:v>
                </c:pt>
                <c:pt idx="1325">
                  <c:v>1.5794666992494641</c:v>
                </c:pt>
                <c:pt idx="1326">
                  <c:v>1.5794666992494641</c:v>
                </c:pt>
                <c:pt idx="1327">
                  <c:v>1.5794666992494641</c:v>
                </c:pt>
                <c:pt idx="1328">
                  <c:v>1.5794666992494641</c:v>
                </c:pt>
                <c:pt idx="1329">
                  <c:v>1.5794666992494641</c:v>
                </c:pt>
                <c:pt idx="1330">
                  <c:v>1.5794666992494641</c:v>
                </c:pt>
                <c:pt idx="1331">
                  <c:v>1.5794666992494641</c:v>
                </c:pt>
                <c:pt idx="1332">
                  <c:v>1.5794666992494641</c:v>
                </c:pt>
                <c:pt idx="1333">
                  <c:v>1.5794666992494641</c:v>
                </c:pt>
                <c:pt idx="1334">
                  <c:v>1.5794666992494641</c:v>
                </c:pt>
                <c:pt idx="1335">
                  <c:v>1.5794666992494641</c:v>
                </c:pt>
                <c:pt idx="1336">
                  <c:v>1.5794666992494641</c:v>
                </c:pt>
                <c:pt idx="1337">
                  <c:v>1.5794666992494641</c:v>
                </c:pt>
                <c:pt idx="1338">
                  <c:v>1.5794666992494641</c:v>
                </c:pt>
                <c:pt idx="1339">
                  <c:v>1.5794666992494641</c:v>
                </c:pt>
                <c:pt idx="1340">
                  <c:v>1.5794666992494641</c:v>
                </c:pt>
                <c:pt idx="1341">
                  <c:v>1.5794666992494641</c:v>
                </c:pt>
                <c:pt idx="1342">
                  <c:v>1.5794666992494641</c:v>
                </c:pt>
                <c:pt idx="1343">
                  <c:v>1.5794666992494641</c:v>
                </c:pt>
                <c:pt idx="1344">
                  <c:v>1.5794666992494641</c:v>
                </c:pt>
                <c:pt idx="1345">
                  <c:v>1.5794666992494641</c:v>
                </c:pt>
                <c:pt idx="1346">
                  <c:v>1.5794666992494641</c:v>
                </c:pt>
                <c:pt idx="1347">
                  <c:v>1.5794666992494641</c:v>
                </c:pt>
                <c:pt idx="1348">
                  <c:v>1.5794666992494641</c:v>
                </c:pt>
                <c:pt idx="1349">
                  <c:v>1.5794666992494641</c:v>
                </c:pt>
                <c:pt idx="1350">
                  <c:v>1.5794666992494641</c:v>
                </c:pt>
                <c:pt idx="1351">
                  <c:v>1.5816709818270773</c:v>
                </c:pt>
                <c:pt idx="1352">
                  <c:v>1.585018829992427</c:v>
                </c:pt>
                <c:pt idx="1353">
                  <c:v>1.5887839626027975</c:v>
                </c:pt>
                <c:pt idx="1354">
                  <c:v>1.592950332798353</c:v>
                </c:pt>
                <c:pt idx="1355">
                  <c:v>1.5978237361161307</c:v>
                </c:pt>
                <c:pt idx="1356">
                  <c:v>1.6040108808912747</c:v>
                </c:pt>
                <c:pt idx="1357">
                  <c:v>1.6111247879512745</c:v>
                </c:pt>
                <c:pt idx="1358">
                  <c:v>1.6187957849972827</c:v>
                </c:pt>
                <c:pt idx="1359">
                  <c:v>1.6272630479995873</c:v>
                </c:pt>
                <c:pt idx="1360">
                  <c:v>1.63587484995111</c:v>
                </c:pt>
                <c:pt idx="1361">
                  <c:v>1.6418691416669948</c:v>
                </c:pt>
                <c:pt idx="1362">
                  <c:v>1.6430036262496286</c:v>
                </c:pt>
                <c:pt idx="1363">
                  <c:v>1.6430036262496286</c:v>
                </c:pt>
                <c:pt idx="1364">
                  <c:v>1.6430036262496286</c:v>
                </c:pt>
                <c:pt idx="1365">
                  <c:v>1.6430036262496286</c:v>
                </c:pt>
                <c:pt idx="1366">
                  <c:v>1.6430036262496286</c:v>
                </c:pt>
                <c:pt idx="1367">
                  <c:v>1.6430036262496286</c:v>
                </c:pt>
                <c:pt idx="1368">
                  <c:v>1.646536628255143</c:v>
                </c:pt>
                <c:pt idx="1369">
                  <c:v>1.6522046189958837</c:v>
                </c:pt>
                <c:pt idx="1370">
                  <c:v>1.6544436997738261</c:v>
                </c:pt>
                <c:pt idx="1371">
                  <c:v>1.6544436997738261</c:v>
                </c:pt>
                <c:pt idx="1372">
                  <c:v>1.6544436997738261</c:v>
                </c:pt>
                <c:pt idx="1373">
                  <c:v>1.6544436997738261</c:v>
                </c:pt>
                <c:pt idx="1374">
                  <c:v>1.6551749799175299</c:v>
                </c:pt>
                <c:pt idx="1375">
                  <c:v>1.6594405002252666</c:v>
                </c:pt>
                <c:pt idx="1376">
                  <c:v>1.6694371173541556</c:v>
                </c:pt>
                <c:pt idx="1377">
                  <c:v>1.6866055342517685</c:v>
                </c:pt>
                <c:pt idx="1378">
                  <c:v>1.7058066166385999</c:v>
                </c:pt>
                <c:pt idx="1379">
                  <c:v>1.7229206198467479</c:v>
                </c:pt>
                <c:pt idx="1380">
                  <c:v>1.7378920588436204</c:v>
                </c:pt>
                <c:pt idx="1381">
                  <c:v>1.7467329489726739</c:v>
                </c:pt>
                <c:pt idx="1382">
                  <c:v>1.7467329489726739</c:v>
                </c:pt>
                <c:pt idx="1383">
                  <c:v>1.7467329489726739</c:v>
                </c:pt>
                <c:pt idx="1384">
                  <c:v>1.7467329489726739</c:v>
                </c:pt>
                <c:pt idx="1385">
                  <c:v>1.7467329489726739</c:v>
                </c:pt>
                <c:pt idx="1386">
                  <c:v>1.7467329489726739</c:v>
                </c:pt>
                <c:pt idx="1387">
                  <c:v>1.7467329489726739</c:v>
                </c:pt>
                <c:pt idx="1388">
                  <c:v>1.7467329489726739</c:v>
                </c:pt>
                <c:pt idx="1389">
                  <c:v>1.7467329489726739</c:v>
                </c:pt>
                <c:pt idx="1390">
                  <c:v>1.7467329489726739</c:v>
                </c:pt>
                <c:pt idx="1391">
                  <c:v>1.7467329489726739</c:v>
                </c:pt>
                <c:pt idx="1392">
                  <c:v>1.7467329489726739</c:v>
                </c:pt>
                <c:pt idx="1393">
                  <c:v>1.7467329489726739</c:v>
                </c:pt>
                <c:pt idx="1394">
                  <c:v>1.7467329489726739</c:v>
                </c:pt>
                <c:pt idx="1395">
                  <c:v>1.7467329489726739</c:v>
                </c:pt>
                <c:pt idx="1396">
                  <c:v>1.7467329489726739</c:v>
                </c:pt>
                <c:pt idx="1397">
                  <c:v>1.7473412980404106</c:v>
                </c:pt>
                <c:pt idx="1398">
                  <c:v>1.7491617691790113</c:v>
                </c:pt>
                <c:pt idx="1399">
                  <c:v>1.7521497870673239</c:v>
                </c:pt>
                <c:pt idx="1400">
                  <c:v>1.7562419786051018</c:v>
                </c:pt>
                <c:pt idx="1401">
                  <c:v>1.7609227645699577</c:v>
                </c:pt>
                <c:pt idx="1402">
                  <c:v>1.7667669719721801</c:v>
                </c:pt>
                <c:pt idx="1403">
                  <c:v>1.7758245195980238</c:v>
                </c:pt>
                <c:pt idx="1404">
                  <c:v>1.7900511160376122</c:v>
                </c:pt>
                <c:pt idx="1405">
                  <c:v>1.8056747773133326</c:v>
                </c:pt>
                <c:pt idx="1406">
                  <c:v>1.8167682347918512</c:v>
                </c:pt>
                <c:pt idx="1407">
                  <c:v>1.8209966524822216</c:v>
                </c:pt>
                <c:pt idx="1408">
                  <c:v>1.8209966524822216</c:v>
                </c:pt>
                <c:pt idx="1409">
                  <c:v>1.8209966524822216</c:v>
                </c:pt>
                <c:pt idx="1410">
                  <c:v>1.8209966524822216</c:v>
                </c:pt>
                <c:pt idx="1411">
                  <c:v>1.8209966524822216</c:v>
                </c:pt>
                <c:pt idx="1412">
                  <c:v>1.8209966524822216</c:v>
                </c:pt>
                <c:pt idx="1413">
                  <c:v>1.8209966524822216</c:v>
                </c:pt>
                <c:pt idx="1414">
                  <c:v>1.8209966524822216</c:v>
                </c:pt>
                <c:pt idx="1415">
                  <c:v>1.8209966524822216</c:v>
                </c:pt>
                <c:pt idx="1416">
                  <c:v>1.8209966524822216</c:v>
                </c:pt>
                <c:pt idx="1417">
                  <c:v>1.8209966524822216</c:v>
                </c:pt>
                <c:pt idx="1418">
                  <c:v>1.8209966524822216</c:v>
                </c:pt>
                <c:pt idx="1419">
                  <c:v>1.8209966524822216</c:v>
                </c:pt>
                <c:pt idx="1420">
                  <c:v>1.8209966524822216</c:v>
                </c:pt>
                <c:pt idx="1421">
                  <c:v>1.8253243682642792</c:v>
                </c:pt>
                <c:pt idx="1422">
                  <c:v>1.8331799467256784</c:v>
                </c:pt>
                <c:pt idx="1423">
                  <c:v>1.8379781709006577</c:v>
                </c:pt>
                <c:pt idx="1424">
                  <c:v>1.8379781709006577</c:v>
                </c:pt>
                <c:pt idx="1425">
                  <c:v>1.8379781709006577</c:v>
                </c:pt>
                <c:pt idx="1426">
                  <c:v>1.8379781709006577</c:v>
                </c:pt>
                <c:pt idx="1427">
                  <c:v>1.8379781709006577</c:v>
                </c:pt>
                <c:pt idx="1428">
                  <c:v>1.8379781709006577</c:v>
                </c:pt>
                <c:pt idx="1429">
                  <c:v>1.8379781709006577</c:v>
                </c:pt>
                <c:pt idx="1430">
                  <c:v>1.8405242983032915</c:v>
                </c:pt>
                <c:pt idx="1431">
                  <c:v>1.8481689874854315</c:v>
                </c:pt>
                <c:pt idx="1432">
                  <c:v>1.8609103456313574</c:v>
                </c:pt>
                <c:pt idx="1433">
                  <c:v>1.8743985402104519</c:v>
                </c:pt>
                <c:pt idx="1434">
                  <c:v>1.8857828084614807</c:v>
                </c:pt>
                <c:pt idx="1435">
                  <c:v>1.8913720323448553</c:v>
                </c:pt>
                <c:pt idx="1436">
                  <c:v>1.8914790977171188</c:v>
                </c:pt>
                <c:pt idx="1437">
                  <c:v>1.8914790977171188</c:v>
                </c:pt>
                <c:pt idx="1438">
                  <c:v>1.8914790977171188</c:v>
                </c:pt>
                <c:pt idx="1439">
                  <c:v>1.8914790977171188</c:v>
                </c:pt>
                <c:pt idx="1440">
                  <c:v>1.8914790977171188</c:v>
                </c:pt>
                <c:pt idx="1441">
                  <c:v>1.8931018669473245</c:v>
                </c:pt>
                <c:pt idx="1442">
                  <c:v>1.8951217464879007</c:v>
                </c:pt>
                <c:pt idx="1443">
                  <c:v>1.8957971562908635</c:v>
                </c:pt>
                <c:pt idx="1444">
                  <c:v>1.8957971562908635</c:v>
                </c:pt>
                <c:pt idx="1445">
                  <c:v>1.8957971562908635</c:v>
                </c:pt>
                <c:pt idx="1446">
                  <c:v>1.8957971562908635</c:v>
                </c:pt>
                <c:pt idx="1447">
                  <c:v>1.8979688569663369</c:v>
                </c:pt>
                <c:pt idx="1448">
                  <c:v>1.902795229651522</c:v>
                </c:pt>
                <c:pt idx="1449">
                  <c:v>1.9070450978870777</c:v>
                </c:pt>
                <c:pt idx="1450">
                  <c:v>1.9086757269770362</c:v>
                </c:pt>
                <c:pt idx="1451">
                  <c:v>1.9088830152333325</c:v>
                </c:pt>
                <c:pt idx="1452">
                  <c:v>1.9088830152333325</c:v>
                </c:pt>
                <c:pt idx="1453">
                  <c:v>1.9088830152333325</c:v>
                </c:pt>
                <c:pt idx="1454">
                  <c:v>1.9088830152333325</c:v>
                </c:pt>
                <c:pt idx="1455">
                  <c:v>1.9088830152333325</c:v>
                </c:pt>
                <c:pt idx="1456">
                  <c:v>1.9088830152333325</c:v>
                </c:pt>
                <c:pt idx="1457">
                  <c:v>1.9088830152333325</c:v>
                </c:pt>
                <c:pt idx="1458">
                  <c:v>1.9088830152333325</c:v>
                </c:pt>
                <c:pt idx="1459">
                  <c:v>1.9088830152333325</c:v>
                </c:pt>
                <c:pt idx="1460">
                  <c:v>1.9088830152333325</c:v>
                </c:pt>
                <c:pt idx="1461">
                  <c:v>1.9088830152333325</c:v>
                </c:pt>
                <c:pt idx="1462">
                  <c:v>1.9088830152333325</c:v>
                </c:pt>
                <c:pt idx="1463">
                  <c:v>1.9088830152333325</c:v>
                </c:pt>
                <c:pt idx="1464">
                  <c:v>1.9088830152333325</c:v>
                </c:pt>
                <c:pt idx="1465">
                  <c:v>1.9088830152333325</c:v>
                </c:pt>
                <c:pt idx="1466">
                  <c:v>1.9088830152333325</c:v>
                </c:pt>
                <c:pt idx="1467">
                  <c:v>1.9088830152333325</c:v>
                </c:pt>
                <c:pt idx="1468">
                  <c:v>1.9088830152333325</c:v>
                </c:pt>
                <c:pt idx="1469">
                  <c:v>1.9088830152333325</c:v>
                </c:pt>
                <c:pt idx="1470">
                  <c:v>1.9088830152333325</c:v>
                </c:pt>
                <c:pt idx="1471">
                  <c:v>1.9088830152333325</c:v>
                </c:pt>
                <c:pt idx="1472">
                  <c:v>1.9088830152333325</c:v>
                </c:pt>
                <c:pt idx="1473">
                  <c:v>1.9088830152333325</c:v>
                </c:pt>
                <c:pt idx="1474">
                  <c:v>1.9088830152333325</c:v>
                </c:pt>
                <c:pt idx="1475">
                  <c:v>1.9088830152333325</c:v>
                </c:pt>
                <c:pt idx="1476">
                  <c:v>1.9088830152333325</c:v>
                </c:pt>
                <c:pt idx="1477">
                  <c:v>1.9088830152333325</c:v>
                </c:pt>
                <c:pt idx="1478">
                  <c:v>1.9088830152333325</c:v>
                </c:pt>
                <c:pt idx="1479">
                  <c:v>1.9088830152333325</c:v>
                </c:pt>
                <c:pt idx="1480">
                  <c:v>1.9088830152333325</c:v>
                </c:pt>
                <c:pt idx="1481">
                  <c:v>1.9088830152333325</c:v>
                </c:pt>
                <c:pt idx="1482">
                  <c:v>1.9088830152333325</c:v>
                </c:pt>
                <c:pt idx="1483">
                  <c:v>1.9088830152333325</c:v>
                </c:pt>
                <c:pt idx="1484">
                  <c:v>1.9088830152333325</c:v>
                </c:pt>
                <c:pt idx="1485">
                  <c:v>1.9088830152333325</c:v>
                </c:pt>
                <c:pt idx="1486">
                  <c:v>1.9088830152333325</c:v>
                </c:pt>
                <c:pt idx="1487">
                  <c:v>1.9088830152333325</c:v>
                </c:pt>
                <c:pt idx="1488">
                  <c:v>1.9088830152333325</c:v>
                </c:pt>
                <c:pt idx="1489">
                  <c:v>1.9088830152333325</c:v>
                </c:pt>
                <c:pt idx="1490">
                  <c:v>1.9088830152333325</c:v>
                </c:pt>
                <c:pt idx="1491">
                  <c:v>1.9088830152333325</c:v>
                </c:pt>
                <c:pt idx="1492">
                  <c:v>1.9088830152333325</c:v>
                </c:pt>
                <c:pt idx="1493">
                  <c:v>1.9088830152333325</c:v>
                </c:pt>
                <c:pt idx="1494">
                  <c:v>1.9088830152333325</c:v>
                </c:pt>
                <c:pt idx="1495">
                  <c:v>1.9088830152333325</c:v>
                </c:pt>
                <c:pt idx="1496">
                  <c:v>1.9088830152333325</c:v>
                </c:pt>
                <c:pt idx="1497">
                  <c:v>1.9088830152333325</c:v>
                </c:pt>
                <c:pt idx="1498">
                  <c:v>1.9088830152333325</c:v>
                </c:pt>
                <c:pt idx="1499">
                  <c:v>1.9088830152333325</c:v>
                </c:pt>
                <c:pt idx="1500">
                  <c:v>1.9088830152333325</c:v>
                </c:pt>
                <c:pt idx="1501">
                  <c:v>1.9088830152333325</c:v>
                </c:pt>
                <c:pt idx="1502">
                  <c:v>1.9088830152333325</c:v>
                </c:pt>
                <c:pt idx="1503">
                  <c:v>1.9088830152333325</c:v>
                </c:pt>
                <c:pt idx="1504">
                  <c:v>1.9088830152333325</c:v>
                </c:pt>
                <c:pt idx="1505">
                  <c:v>1.9088830152333325</c:v>
                </c:pt>
                <c:pt idx="1506">
                  <c:v>1.9088830152333325</c:v>
                </c:pt>
                <c:pt idx="1507">
                  <c:v>1.9088830152333325</c:v>
                </c:pt>
                <c:pt idx="1508">
                  <c:v>1.9088830152333325</c:v>
                </c:pt>
                <c:pt idx="1509">
                  <c:v>1.9088830152333325</c:v>
                </c:pt>
                <c:pt idx="1510">
                  <c:v>1.9088830152333325</c:v>
                </c:pt>
                <c:pt idx="1511">
                  <c:v>1.9088830152333325</c:v>
                </c:pt>
                <c:pt idx="1512">
                  <c:v>1.9088830152333325</c:v>
                </c:pt>
                <c:pt idx="1513">
                  <c:v>1.9088830152333325</c:v>
                </c:pt>
                <c:pt idx="1514">
                  <c:v>1.9088830152333325</c:v>
                </c:pt>
                <c:pt idx="1515">
                  <c:v>1.9088830152333325</c:v>
                </c:pt>
                <c:pt idx="1516">
                  <c:v>1.9088830152333325</c:v>
                </c:pt>
                <c:pt idx="1517">
                  <c:v>1.9088830152333325</c:v>
                </c:pt>
                <c:pt idx="1518">
                  <c:v>1.9088830152333325</c:v>
                </c:pt>
                <c:pt idx="1519">
                  <c:v>1.9088830152333325</c:v>
                </c:pt>
                <c:pt idx="1520">
                  <c:v>1.9088830152333325</c:v>
                </c:pt>
                <c:pt idx="1521">
                  <c:v>1.9088830152333325</c:v>
                </c:pt>
                <c:pt idx="1522">
                  <c:v>1.9088830152333325</c:v>
                </c:pt>
                <c:pt idx="1523">
                  <c:v>1.9088830152333325</c:v>
                </c:pt>
                <c:pt idx="1524">
                  <c:v>1.9088830152333325</c:v>
                </c:pt>
                <c:pt idx="1525">
                  <c:v>1.912496841879423</c:v>
                </c:pt>
                <c:pt idx="1526">
                  <c:v>1.9196225002749785</c:v>
                </c:pt>
                <c:pt idx="1527">
                  <c:v>1.9288295454151432</c:v>
                </c:pt>
                <c:pt idx="1528">
                  <c:v>1.9378898686323449</c:v>
                </c:pt>
                <c:pt idx="1529">
                  <c:v>1.9450955173566249</c:v>
                </c:pt>
                <c:pt idx="1530">
                  <c:v>1.9497305361631267</c:v>
                </c:pt>
                <c:pt idx="1531">
                  <c:v>1.951376328739423</c:v>
                </c:pt>
                <c:pt idx="1532">
                  <c:v>1.951376328739423</c:v>
                </c:pt>
                <c:pt idx="1533">
                  <c:v>1.951376328739423</c:v>
                </c:pt>
                <c:pt idx="1534">
                  <c:v>1.951376328739423</c:v>
                </c:pt>
                <c:pt idx="1535">
                  <c:v>1.951376328739423</c:v>
                </c:pt>
                <c:pt idx="1536">
                  <c:v>1.951376328739423</c:v>
                </c:pt>
                <c:pt idx="1537">
                  <c:v>1.951376328739423</c:v>
                </c:pt>
                <c:pt idx="1538">
                  <c:v>1.951376328739423</c:v>
                </c:pt>
                <c:pt idx="1539">
                  <c:v>1.951376328739423</c:v>
                </c:pt>
                <c:pt idx="1540">
                  <c:v>1.951376328739423</c:v>
                </c:pt>
                <c:pt idx="1541">
                  <c:v>1.951376328739423</c:v>
                </c:pt>
                <c:pt idx="1542">
                  <c:v>1.951376328739423</c:v>
                </c:pt>
                <c:pt idx="1543">
                  <c:v>1.951376328739423</c:v>
                </c:pt>
                <c:pt idx="1544">
                  <c:v>1.951376328739423</c:v>
                </c:pt>
                <c:pt idx="1545">
                  <c:v>1.951376328739423</c:v>
                </c:pt>
                <c:pt idx="1546">
                  <c:v>1.951376328739423</c:v>
                </c:pt>
                <c:pt idx="1547">
                  <c:v>1.951376328739423</c:v>
                </c:pt>
                <c:pt idx="1548">
                  <c:v>1.951376328739423</c:v>
                </c:pt>
                <c:pt idx="1549">
                  <c:v>1.951376328739423</c:v>
                </c:pt>
                <c:pt idx="1550">
                  <c:v>1.951376328739423</c:v>
                </c:pt>
                <c:pt idx="1551">
                  <c:v>1.951376328739423</c:v>
                </c:pt>
                <c:pt idx="1552">
                  <c:v>1.951376328739423</c:v>
                </c:pt>
                <c:pt idx="1553">
                  <c:v>1.951376328739423</c:v>
                </c:pt>
                <c:pt idx="1554">
                  <c:v>1.951376328739423</c:v>
                </c:pt>
                <c:pt idx="1555">
                  <c:v>1.951376328739423</c:v>
                </c:pt>
                <c:pt idx="1556">
                  <c:v>1.951376328739423</c:v>
                </c:pt>
                <c:pt idx="1557">
                  <c:v>1.951376328739423</c:v>
                </c:pt>
                <c:pt idx="1558">
                  <c:v>1.951376328739423</c:v>
                </c:pt>
                <c:pt idx="1559">
                  <c:v>1.951376328739423</c:v>
                </c:pt>
                <c:pt idx="1560">
                  <c:v>1.951376328739423</c:v>
                </c:pt>
                <c:pt idx="1561">
                  <c:v>1.951376328739423</c:v>
                </c:pt>
                <c:pt idx="1562">
                  <c:v>1.951376328739423</c:v>
                </c:pt>
                <c:pt idx="1563">
                  <c:v>1.951376328739423</c:v>
                </c:pt>
                <c:pt idx="1564">
                  <c:v>1.951376328739423</c:v>
                </c:pt>
                <c:pt idx="1565">
                  <c:v>1.951376328739423</c:v>
                </c:pt>
                <c:pt idx="1566">
                  <c:v>1.951376328739423</c:v>
                </c:pt>
                <c:pt idx="1567">
                  <c:v>1.951376328739423</c:v>
                </c:pt>
                <c:pt idx="1568">
                  <c:v>1.951376328739423</c:v>
                </c:pt>
                <c:pt idx="1569">
                  <c:v>1.951376328739423</c:v>
                </c:pt>
                <c:pt idx="1570">
                  <c:v>1.951376328739423</c:v>
                </c:pt>
                <c:pt idx="1571">
                  <c:v>1.951376328739423</c:v>
                </c:pt>
                <c:pt idx="1572">
                  <c:v>1.951376328739423</c:v>
                </c:pt>
                <c:pt idx="1573">
                  <c:v>1.951376328739423</c:v>
                </c:pt>
                <c:pt idx="1574">
                  <c:v>1.951376328739423</c:v>
                </c:pt>
                <c:pt idx="1575">
                  <c:v>1.951376328739423</c:v>
                </c:pt>
                <c:pt idx="1576">
                  <c:v>1.951376328739423</c:v>
                </c:pt>
                <c:pt idx="1577">
                  <c:v>1.951376328739423</c:v>
                </c:pt>
                <c:pt idx="1578">
                  <c:v>1.951376328739423</c:v>
                </c:pt>
                <c:pt idx="1579">
                  <c:v>1.951376328739423</c:v>
                </c:pt>
                <c:pt idx="1580">
                  <c:v>1.951376328739423</c:v>
                </c:pt>
                <c:pt idx="1581">
                  <c:v>1.951376328739423</c:v>
                </c:pt>
                <c:pt idx="1582">
                  <c:v>1.951376328739423</c:v>
                </c:pt>
                <c:pt idx="1583">
                  <c:v>1.951376328739423</c:v>
                </c:pt>
                <c:pt idx="1584">
                  <c:v>1.951376328739423</c:v>
                </c:pt>
                <c:pt idx="1585">
                  <c:v>1.951376328739423</c:v>
                </c:pt>
                <c:pt idx="1586">
                  <c:v>1.951376328739423</c:v>
                </c:pt>
                <c:pt idx="1587">
                  <c:v>1.951376328739423</c:v>
                </c:pt>
                <c:pt idx="1588">
                  <c:v>1.951376328739423</c:v>
                </c:pt>
                <c:pt idx="1589">
                  <c:v>1.951376328739423</c:v>
                </c:pt>
                <c:pt idx="1590">
                  <c:v>1.951376328739423</c:v>
                </c:pt>
                <c:pt idx="1591">
                  <c:v>1.951376328739423</c:v>
                </c:pt>
                <c:pt idx="1592">
                  <c:v>1.951376328739423</c:v>
                </c:pt>
                <c:pt idx="1593">
                  <c:v>1.951376328739423</c:v>
                </c:pt>
                <c:pt idx="1594">
                  <c:v>1.951376328739423</c:v>
                </c:pt>
                <c:pt idx="1595">
                  <c:v>1.951376328739423</c:v>
                </c:pt>
                <c:pt idx="1596">
                  <c:v>1.951376328739423</c:v>
                </c:pt>
                <c:pt idx="1597">
                  <c:v>1.951376328739423</c:v>
                </c:pt>
                <c:pt idx="1598">
                  <c:v>1.951376328739423</c:v>
                </c:pt>
                <c:pt idx="1599">
                  <c:v>1.951376328739423</c:v>
                </c:pt>
                <c:pt idx="1600">
                  <c:v>1.951376328739423</c:v>
                </c:pt>
                <c:pt idx="1601">
                  <c:v>1.951376328739423</c:v>
                </c:pt>
                <c:pt idx="1602">
                  <c:v>1.951376328739423</c:v>
                </c:pt>
                <c:pt idx="1603">
                  <c:v>1.951376328739423</c:v>
                </c:pt>
                <c:pt idx="1604">
                  <c:v>1.951376328739423</c:v>
                </c:pt>
                <c:pt idx="1605">
                  <c:v>1.951376328739423</c:v>
                </c:pt>
                <c:pt idx="1606">
                  <c:v>1.951376328739423</c:v>
                </c:pt>
                <c:pt idx="1607">
                  <c:v>1.951376328739423</c:v>
                </c:pt>
                <c:pt idx="1608">
                  <c:v>1.951376328739423</c:v>
                </c:pt>
                <c:pt idx="1609">
                  <c:v>1.951376328739423</c:v>
                </c:pt>
                <c:pt idx="1610">
                  <c:v>1.951376328739423</c:v>
                </c:pt>
                <c:pt idx="1611">
                  <c:v>1.951376328739423</c:v>
                </c:pt>
                <c:pt idx="1612">
                  <c:v>1.951376328739423</c:v>
                </c:pt>
                <c:pt idx="1613">
                  <c:v>1.951376328739423</c:v>
                </c:pt>
                <c:pt idx="1614">
                  <c:v>1.951376328739423</c:v>
                </c:pt>
                <c:pt idx="1615">
                  <c:v>1.951376328739423</c:v>
                </c:pt>
                <c:pt idx="1616">
                  <c:v>1.951376328739423</c:v>
                </c:pt>
                <c:pt idx="1617">
                  <c:v>1.951376328739423</c:v>
                </c:pt>
                <c:pt idx="1618">
                  <c:v>1.951376328739423</c:v>
                </c:pt>
                <c:pt idx="1619">
                  <c:v>1.951376328739423</c:v>
                </c:pt>
                <c:pt idx="1620">
                  <c:v>1.951376328739423</c:v>
                </c:pt>
                <c:pt idx="1621">
                  <c:v>1.951376328739423</c:v>
                </c:pt>
                <c:pt idx="1622">
                  <c:v>1.951376328739423</c:v>
                </c:pt>
                <c:pt idx="1623">
                  <c:v>1.951376328739423</c:v>
                </c:pt>
                <c:pt idx="1624">
                  <c:v>1.951376328739423</c:v>
                </c:pt>
                <c:pt idx="1625">
                  <c:v>1.951376328739423</c:v>
                </c:pt>
                <c:pt idx="1626">
                  <c:v>1.951376328739423</c:v>
                </c:pt>
                <c:pt idx="1627">
                  <c:v>1.951376328739423</c:v>
                </c:pt>
                <c:pt idx="1628">
                  <c:v>1.9518978473987647</c:v>
                </c:pt>
                <c:pt idx="1629">
                  <c:v>1.9552684724193408</c:v>
                </c:pt>
                <c:pt idx="1630">
                  <c:v>1.9589624010911926</c:v>
                </c:pt>
                <c:pt idx="1631">
                  <c:v>1.9600616110608222</c:v>
                </c:pt>
                <c:pt idx="1632">
                  <c:v>1.9600616110608222</c:v>
                </c:pt>
                <c:pt idx="1633">
                  <c:v>1.9600616110608222</c:v>
                </c:pt>
                <c:pt idx="1634">
                  <c:v>1.9600616110608222</c:v>
                </c:pt>
                <c:pt idx="1635">
                  <c:v>1.9600616110608222</c:v>
                </c:pt>
                <c:pt idx="1636">
                  <c:v>1.9600616110608222</c:v>
                </c:pt>
                <c:pt idx="1637">
                  <c:v>1.9600616110608222</c:v>
                </c:pt>
                <c:pt idx="1638">
                  <c:v>1.9600616110608222</c:v>
                </c:pt>
                <c:pt idx="1639">
                  <c:v>1.9600616110608222</c:v>
                </c:pt>
                <c:pt idx="1640">
                  <c:v>1.9600616110608222</c:v>
                </c:pt>
                <c:pt idx="1641">
                  <c:v>1.9600616110608222</c:v>
                </c:pt>
                <c:pt idx="1642">
                  <c:v>1.9600616110608222</c:v>
                </c:pt>
                <c:pt idx="1643">
                  <c:v>1.9600616110608222</c:v>
                </c:pt>
                <c:pt idx="1644">
                  <c:v>1.9600616110608222</c:v>
                </c:pt>
                <c:pt idx="1645">
                  <c:v>1.9600616110608222</c:v>
                </c:pt>
                <c:pt idx="1646">
                  <c:v>1.9600616110608222</c:v>
                </c:pt>
                <c:pt idx="1647">
                  <c:v>1.9600616110608222</c:v>
                </c:pt>
                <c:pt idx="1648">
                  <c:v>1.9600616110608222</c:v>
                </c:pt>
                <c:pt idx="1649">
                  <c:v>1.9600616110608222</c:v>
                </c:pt>
                <c:pt idx="1650">
                  <c:v>1.9600616110608222</c:v>
                </c:pt>
                <c:pt idx="1651">
                  <c:v>1.9600616110608222</c:v>
                </c:pt>
                <c:pt idx="1652">
                  <c:v>1.9600616110608222</c:v>
                </c:pt>
                <c:pt idx="1653">
                  <c:v>1.9600616110608222</c:v>
                </c:pt>
                <c:pt idx="1654">
                  <c:v>1.9600616110608222</c:v>
                </c:pt>
                <c:pt idx="1655">
                  <c:v>1.9600616110608222</c:v>
                </c:pt>
                <c:pt idx="1656">
                  <c:v>1.9600616110608222</c:v>
                </c:pt>
                <c:pt idx="1657">
                  <c:v>1.9600616110608222</c:v>
                </c:pt>
                <c:pt idx="1658">
                  <c:v>1.9600616110608222</c:v>
                </c:pt>
                <c:pt idx="1659">
                  <c:v>1.9600616110608222</c:v>
                </c:pt>
                <c:pt idx="1660">
                  <c:v>1.9600616110608222</c:v>
                </c:pt>
                <c:pt idx="1661">
                  <c:v>1.9600616110608222</c:v>
                </c:pt>
                <c:pt idx="1662">
                  <c:v>1.9600616110608222</c:v>
                </c:pt>
                <c:pt idx="1663">
                  <c:v>1.9600616110608222</c:v>
                </c:pt>
                <c:pt idx="1664">
                  <c:v>1.9600616110608222</c:v>
                </c:pt>
                <c:pt idx="1665">
                  <c:v>1.9600616110608222</c:v>
                </c:pt>
                <c:pt idx="1666">
                  <c:v>1.9600616110608222</c:v>
                </c:pt>
                <c:pt idx="1667">
                  <c:v>1.9600616110608222</c:v>
                </c:pt>
                <c:pt idx="1668">
                  <c:v>1.9600616110608222</c:v>
                </c:pt>
                <c:pt idx="1669">
                  <c:v>1.9600616110608222</c:v>
                </c:pt>
                <c:pt idx="1670">
                  <c:v>1.9600616110608222</c:v>
                </c:pt>
                <c:pt idx="1671">
                  <c:v>1.9600616110608222</c:v>
                </c:pt>
                <c:pt idx="1672">
                  <c:v>1.9600616110608222</c:v>
                </c:pt>
                <c:pt idx="1673">
                  <c:v>1.9600616110608222</c:v>
                </c:pt>
                <c:pt idx="1674">
                  <c:v>1.9600616110608222</c:v>
                </c:pt>
                <c:pt idx="1675">
                  <c:v>1.9600616110608222</c:v>
                </c:pt>
                <c:pt idx="1676">
                  <c:v>1.9600616110608222</c:v>
                </c:pt>
                <c:pt idx="1677">
                  <c:v>1.9600616110608222</c:v>
                </c:pt>
                <c:pt idx="1678">
                  <c:v>1.9600616110608222</c:v>
                </c:pt>
                <c:pt idx="1679">
                  <c:v>1.9600616110608222</c:v>
                </c:pt>
                <c:pt idx="1680">
                  <c:v>1.9600616110608222</c:v>
                </c:pt>
                <c:pt idx="1681">
                  <c:v>1.9600616110608222</c:v>
                </c:pt>
                <c:pt idx="1682">
                  <c:v>1.9600616110608222</c:v>
                </c:pt>
                <c:pt idx="1683">
                  <c:v>1.9600616110608222</c:v>
                </c:pt>
                <c:pt idx="1684">
                  <c:v>1.9600616110608222</c:v>
                </c:pt>
                <c:pt idx="1685">
                  <c:v>1.9600616110608222</c:v>
                </c:pt>
                <c:pt idx="1686">
                  <c:v>1.9600616110608222</c:v>
                </c:pt>
                <c:pt idx="1687">
                  <c:v>1.9600616110608222</c:v>
                </c:pt>
                <c:pt idx="1688">
                  <c:v>1.9600616110608222</c:v>
                </c:pt>
                <c:pt idx="1689">
                  <c:v>1.9600616110608222</c:v>
                </c:pt>
                <c:pt idx="1690">
                  <c:v>1.9600616110608222</c:v>
                </c:pt>
                <c:pt idx="1691">
                  <c:v>1.9600616110608222</c:v>
                </c:pt>
                <c:pt idx="1692">
                  <c:v>1.9600616110608222</c:v>
                </c:pt>
                <c:pt idx="1693">
                  <c:v>1.9600616110608222</c:v>
                </c:pt>
                <c:pt idx="1694">
                  <c:v>1.9600616110608222</c:v>
                </c:pt>
                <c:pt idx="1695">
                  <c:v>1.9600616110608222</c:v>
                </c:pt>
                <c:pt idx="1696">
                  <c:v>1.9600616110608222</c:v>
                </c:pt>
                <c:pt idx="1697">
                  <c:v>1.9600616110608222</c:v>
                </c:pt>
                <c:pt idx="1698">
                  <c:v>1.9600616110608222</c:v>
                </c:pt>
                <c:pt idx="1699">
                  <c:v>1.9600616110608222</c:v>
                </c:pt>
                <c:pt idx="1700">
                  <c:v>1.9600616110608222</c:v>
                </c:pt>
                <c:pt idx="1701">
                  <c:v>1.9600616110608222</c:v>
                </c:pt>
                <c:pt idx="1702">
                  <c:v>1.9600616110608222</c:v>
                </c:pt>
                <c:pt idx="1703">
                  <c:v>1.9600616110608222</c:v>
                </c:pt>
                <c:pt idx="1704">
                  <c:v>1.9600616110608222</c:v>
                </c:pt>
                <c:pt idx="1705">
                  <c:v>1.9600616110608222</c:v>
                </c:pt>
                <c:pt idx="1706">
                  <c:v>1.9600616110608222</c:v>
                </c:pt>
                <c:pt idx="1707">
                  <c:v>1.9600616110608222</c:v>
                </c:pt>
                <c:pt idx="1708">
                  <c:v>1.9600616110608222</c:v>
                </c:pt>
                <c:pt idx="1709">
                  <c:v>1.9600616110608222</c:v>
                </c:pt>
                <c:pt idx="1710">
                  <c:v>1.9600616110608222</c:v>
                </c:pt>
                <c:pt idx="1711">
                  <c:v>1.9600616110608222</c:v>
                </c:pt>
                <c:pt idx="1712">
                  <c:v>1.9600616110608222</c:v>
                </c:pt>
                <c:pt idx="1713">
                  <c:v>1.9600616110608222</c:v>
                </c:pt>
                <c:pt idx="1714">
                  <c:v>1.9600616110608222</c:v>
                </c:pt>
                <c:pt idx="1715">
                  <c:v>1.9600616110608222</c:v>
                </c:pt>
                <c:pt idx="1716">
                  <c:v>1.9600616110608222</c:v>
                </c:pt>
                <c:pt idx="1717">
                  <c:v>1.9600616110608222</c:v>
                </c:pt>
                <c:pt idx="1718">
                  <c:v>1.9600616110608222</c:v>
                </c:pt>
                <c:pt idx="1719">
                  <c:v>1.9600616110608222</c:v>
                </c:pt>
                <c:pt idx="1720">
                  <c:v>1.9600616110608222</c:v>
                </c:pt>
                <c:pt idx="1721">
                  <c:v>1.9600616110608222</c:v>
                </c:pt>
                <c:pt idx="1722">
                  <c:v>1.9600616110608222</c:v>
                </c:pt>
                <c:pt idx="1723">
                  <c:v>1.9600616110608222</c:v>
                </c:pt>
                <c:pt idx="1724">
                  <c:v>1.9600616110608222</c:v>
                </c:pt>
                <c:pt idx="1725">
                  <c:v>1.9600616110608222</c:v>
                </c:pt>
                <c:pt idx="1726">
                  <c:v>1.9600616110608222</c:v>
                </c:pt>
                <c:pt idx="1727">
                  <c:v>1.9600616110608222</c:v>
                </c:pt>
                <c:pt idx="1728">
                  <c:v>1.9600616110608222</c:v>
                </c:pt>
                <c:pt idx="1729">
                  <c:v>1.9636535265032091</c:v>
                </c:pt>
                <c:pt idx="1730">
                  <c:v>1.9710921216655959</c:v>
                </c:pt>
                <c:pt idx="1731">
                  <c:v>1.9800715601222212</c:v>
                </c:pt>
                <c:pt idx="1732">
                  <c:v>1.9894686289596697</c:v>
                </c:pt>
                <c:pt idx="1733">
                  <c:v>1.998196221665431</c:v>
                </c:pt>
                <c:pt idx="1734">
                  <c:v>2.0062486909306987</c:v>
                </c:pt>
                <c:pt idx="1735">
                  <c:v>2.0141185137241964</c:v>
                </c:pt>
                <c:pt idx="1736">
                  <c:v>2.0227686825204927</c:v>
                </c:pt>
                <c:pt idx="1737">
                  <c:v>2.031685196762715</c:v>
                </c:pt>
                <c:pt idx="1738">
                  <c:v>2.0403635372232913</c:v>
                </c:pt>
                <c:pt idx="1739">
                  <c:v>2.0483421076965422</c:v>
                </c:pt>
                <c:pt idx="1740">
                  <c:v>2.0542803107732501</c:v>
                </c:pt>
                <c:pt idx="1741">
                  <c:v>2.0573390560739084</c:v>
                </c:pt>
                <c:pt idx="1742">
                  <c:v>2.0584163204339085</c:v>
                </c:pt>
                <c:pt idx="1743">
                  <c:v>2.0584163204339085</c:v>
                </c:pt>
                <c:pt idx="1744">
                  <c:v>2.0584163204339085</c:v>
                </c:pt>
                <c:pt idx="1745">
                  <c:v>2.0584163204339085</c:v>
                </c:pt>
                <c:pt idx="1746">
                  <c:v>2.0584163204339085</c:v>
                </c:pt>
                <c:pt idx="1747">
                  <c:v>2.0584163204339085</c:v>
                </c:pt>
                <c:pt idx="1748">
                  <c:v>2.0584163204339085</c:v>
                </c:pt>
                <c:pt idx="1749">
                  <c:v>2.0584163204339085</c:v>
                </c:pt>
                <c:pt idx="1750">
                  <c:v>2.0584163204339085</c:v>
                </c:pt>
                <c:pt idx="1751">
                  <c:v>2.0584163204339085</c:v>
                </c:pt>
                <c:pt idx="1752">
                  <c:v>2.0584163204339085</c:v>
                </c:pt>
                <c:pt idx="1753">
                  <c:v>2.0584163204339085</c:v>
                </c:pt>
                <c:pt idx="1754">
                  <c:v>2.0584163204339085</c:v>
                </c:pt>
                <c:pt idx="1755">
                  <c:v>2.0584163204339085</c:v>
                </c:pt>
                <c:pt idx="1756">
                  <c:v>2.0584163204339085</c:v>
                </c:pt>
                <c:pt idx="1757">
                  <c:v>2.0584163204339085</c:v>
                </c:pt>
                <c:pt idx="1758">
                  <c:v>2.0584163204339085</c:v>
                </c:pt>
                <c:pt idx="1759">
                  <c:v>2.0584163204339085</c:v>
                </c:pt>
                <c:pt idx="1760">
                  <c:v>2.0584163204339085</c:v>
                </c:pt>
                <c:pt idx="1761">
                  <c:v>2.0584163204339085</c:v>
                </c:pt>
                <c:pt idx="1762">
                  <c:v>2.0584163204339085</c:v>
                </c:pt>
                <c:pt idx="1763">
                  <c:v>2.0584163204339085</c:v>
                </c:pt>
                <c:pt idx="1764">
                  <c:v>2.0584163204339085</c:v>
                </c:pt>
                <c:pt idx="1765">
                  <c:v>2.0584163204339085</c:v>
                </c:pt>
                <c:pt idx="1766">
                  <c:v>2.0594883399879826</c:v>
                </c:pt>
                <c:pt idx="1767">
                  <c:v>2.0634849034898757</c:v>
                </c:pt>
                <c:pt idx="1768">
                  <c:v>2.0709982377809868</c:v>
                </c:pt>
                <c:pt idx="1769">
                  <c:v>2.0821692059672419</c:v>
                </c:pt>
                <c:pt idx="1770">
                  <c:v>2.0960550250739085</c:v>
                </c:pt>
                <c:pt idx="1771">
                  <c:v>2.1108086188515216</c:v>
                </c:pt>
                <c:pt idx="1772">
                  <c:v>2.1251121177405752</c:v>
                </c:pt>
                <c:pt idx="1773">
                  <c:v>2.1383759983746495</c:v>
                </c:pt>
                <c:pt idx="1774">
                  <c:v>2.1498604046790941</c:v>
                </c:pt>
                <c:pt idx="1775">
                  <c:v>2.1594551355124274</c:v>
                </c:pt>
                <c:pt idx="1776">
                  <c:v>2.168038902421316</c:v>
                </c:pt>
                <c:pt idx="1777">
                  <c:v>2.176586530170205</c:v>
                </c:pt>
                <c:pt idx="1778">
                  <c:v>2.1859310011269129</c:v>
                </c:pt>
                <c:pt idx="1779">
                  <c:v>2.1964985874780241</c:v>
                </c:pt>
                <c:pt idx="1780">
                  <c:v>2.2077781616446908</c:v>
                </c:pt>
                <c:pt idx="1781">
                  <c:v>2.2185764090839499</c:v>
                </c:pt>
                <c:pt idx="1782">
                  <c:v>2.2278610592586001</c:v>
                </c:pt>
                <c:pt idx="1783">
                  <c:v>2.2352116355659253</c:v>
                </c:pt>
                <c:pt idx="1784">
                  <c:v>2.2406541804527564</c:v>
                </c:pt>
                <c:pt idx="1785">
                  <c:v>2.2448552125479004</c:v>
                </c:pt>
                <c:pt idx="1786">
                  <c:v>2.248432813388312</c:v>
                </c:pt>
                <c:pt idx="1787">
                  <c:v>2.2516629487580242</c:v>
                </c:pt>
                <c:pt idx="1788">
                  <c:v>2.2547578029246909</c:v>
                </c:pt>
                <c:pt idx="1789">
                  <c:v>2.2579558084082301</c:v>
                </c:pt>
                <c:pt idx="1790">
                  <c:v>2.2613735189933331</c:v>
                </c:pt>
                <c:pt idx="1791">
                  <c:v>2.264914679929547</c:v>
                </c:pt>
                <c:pt idx="1792">
                  <c:v>2.2682248691102878</c:v>
                </c:pt>
                <c:pt idx="1793">
                  <c:v>2.2706874073110281</c:v>
                </c:pt>
                <c:pt idx="1794">
                  <c:v>2.2725304767558021</c:v>
                </c:pt>
                <c:pt idx="1795">
                  <c:v>2.2725304767558021</c:v>
                </c:pt>
                <c:pt idx="1796">
                  <c:v>2.2725304767558021</c:v>
                </c:pt>
                <c:pt idx="1797">
                  <c:v>2.2725304767558021</c:v>
                </c:pt>
                <c:pt idx="1798">
                  <c:v>2.2725304767558021</c:v>
                </c:pt>
                <c:pt idx="1799">
                  <c:v>2.2725304767558021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0B-4F01-9A02-6B217B451D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9050720"/>
        <c:axId val="859049056"/>
      </c:scatterChart>
      <c:valAx>
        <c:axId val="859050720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9049056"/>
        <c:crosses val="autoZero"/>
        <c:crossBetween val="midCat"/>
      </c:valAx>
      <c:valAx>
        <c:axId val="85904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(MJ)</a:t>
                </a:r>
              </a:p>
            </c:rich>
          </c:tx>
          <c:layout>
            <c:manualLayout>
              <c:xMode val="edge"/>
              <c:yMode val="edge"/>
              <c:x val="8.9245872378402504E-3"/>
              <c:y val="0.396115150855877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905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702462184039596"/>
          <c:y val="0.33283759156936127"/>
          <c:w val="0.13182827548162906"/>
          <c:h val="0.240752487423588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WLTC_class_3!$E$5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WLTC_class_3!$E$6:$E$1806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WLTC_class_3!$F$5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WLTC_class_3!$F$6:$F$1806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WLTC_class_3!$E$5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WLTC_class_3!$E$6:$E$1806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WLTC_class_3!$F$5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WLTC_class_3!$F$6:$F$1806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WLTC_class_3!$E$5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WLTC_class_3!$E$6:$E$1806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WLTC_class_3!$F$5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WLTC_class_3!$F$6:$F$1806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9</xdr:row>
      <xdr:rowOff>19050</xdr:rowOff>
    </xdr:from>
    <xdr:to>
      <xdr:col>7</xdr:col>
      <xdr:colOff>333240</xdr:colOff>
      <xdr:row>27</xdr:row>
      <xdr:rowOff>53340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EA826E-EC0F-0403-7BD5-0380049DAC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425775</xdr:colOff>
      <xdr:row>9</xdr:row>
      <xdr:rowOff>25792</xdr:rowOff>
    </xdr:from>
    <xdr:to>
      <xdr:col>13</xdr:col>
      <xdr:colOff>40461</xdr:colOff>
      <xdr:row>27</xdr:row>
      <xdr:rowOff>47204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6592341-6B7F-3683-220F-D068AB241D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601035</xdr:colOff>
      <xdr:row>29</xdr:row>
      <xdr:rowOff>0</xdr:rowOff>
    </xdr:from>
    <xdr:to>
      <xdr:col>7</xdr:col>
      <xdr:colOff>330423</xdr:colOff>
      <xdr:row>48</xdr:row>
      <xdr:rowOff>40461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4A37777-6629-06F5-FEE6-0D606B832E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DB5D96-FCF0-4820-BEC7-CE99768D1CCA}" name="Table1" displayName="Table1" ref="B4:T1806" totalsRowShown="0" headerRowDxfId="28" dataDxfId="27" tableBorderDxfId="26">
  <autoFilter ref="B4:T1806" xr:uid="{35DB5D96-FCF0-4820-BEC7-CE99768D1CCA}"/>
  <tableColumns count="19">
    <tableColumn id="1" xr3:uid="{3FC1AE0F-C5A8-475E-B27E-0A897130F3A0}" name="Test Phase" dataDxfId="25"/>
    <tableColumn id="2" xr3:uid="{0972A836-2935-4FEB-90C9-7452EF154F92}" name="Elapsed time" dataDxfId="24"/>
    <tableColumn id="3" xr3:uid="{E5812074-D93A-4ABB-8860-B2B076C1BEB6}" name="Phase elapsed time" dataDxfId="23"/>
    <tableColumn id="4" xr3:uid="{82D74634-9F5C-4039-9054-5BE188C88F25}" name="WLTC class 3, version 5, vehicle speed" dataDxfId="22"/>
    <tableColumn id="5" xr3:uid="{01CF4663-B448-432B-9625-FD7213D93996}" name="WLTC class 3, version 5, acceleration" dataDxfId="21"/>
    <tableColumn id="6" xr3:uid="{84024658-9B45-44D3-BDE8-E98B51FE3F2C}" name="WLTC class 3, version 5, acceleration2" dataDxfId="20"/>
    <tableColumn id="7" xr3:uid="{3B1DD55B-78DF-454C-BF44-140D5612B08D}" name="V&lt;1 or V&gt;1" dataDxfId="19">
      <calculatedColumnFormula>IF(E5&lt;1,1,0)</calculatedColumnFormula>
    </tableColumn>
    <tableColumn id="8" xr3:uid="{A1A136D0-2AD0-476E-9B30-15D9A0AD59AD}" name="V &gt; 1" dataDxfId="18">
      <calculatedColumnFormula>IF(H5=1,"",E5)</calculatedColumnFormula>
    </tableColumn>
    <tableColumn id="9" xr3:uid="{E7648881-0F86-454F-A0A8-8A248244EFE4}" name="Velocity" dataDxfId="17">
      <calculatedColumnFormula>E5/3.6</calculatedColumnFormula>
    </tableColumn>
    <tableColumn id="10" xr3:uid="{257FCB1D-4244-44D0-B865-891DCBB66099}" name="Acceleration Force" dataDxfId="16"/>
    <tableColumn id="11" xr3:uid="{3AFECCA3-0DD6-4609-B97A-F0226033CBB9}" name="Rolling Resistance" dataDxfId="15"/>
    <tableColumn id="12" xr3:uid="{A6719FC6-5963-4C90-8513-F796E34E8B22}" name="Aerodynamic Resistance" dataDxfId="14"/>
    <tableColumn id="13" xr3:uid="{85609F74-E3B4-470F-ACD3-BF863F071F6A}" name="Total" dataDxfId="13"/>
    <tableColumn id="14" xr3:uid="{F5FD22EB-3A3D-4B4A-B526-075B4FF10EAD}" name="Power " dataDxfId="12"/>
    <tableColumn id="15" xr3:uid="{5E209D40-6DA5-4CCC-9C99-1FF784162FA3}" name="Energy" dataDxfId="11">
      <calculatedColumnFormula>Table1[[#This Row],[Power ]]*Table1[[#This Row],[Elapsed time]]</calculatedColumnFormula>
    </tableColumn>
    <tableColumn id="16" xr3:uid="{284F1833-67C0-4119-AE54-DC2621B91F5E}" name="Tractive Energy" dataDxfId="10">
      <calculatedColumnFormula>IF(Table1[[#This Row],[Energy]]&gt;0,Table1[[#This Row],[Energy]],0)</calculatedColumnFormula>
    </tableColumn>
    <tableColumn id="17" xr3:uid="{0C4D099C-1D60-4025-B13C-905DE420CA27}" name="Cumulative Tractive Energy" dataDxfId="9"/>
    <tableColumn id="18" xr3:uid="{987C106D-2BED-42C1-8F7B-736273F0AE67}" name="Braking Energy" dataDxfId="8">
      <calculatedColumnFormula>IF(Table1[[#This Row],[Energy]]&lt;0,Table1[[#This Row],[Energy]],0)</calculatedColumnFormula>
    </tableColumn>
    <tableColumn id="19" xr3:uid="{2130F38F-7E70-42D4-AE77-3D261F8CB114}" name="Cumulative Braking Energy" dataDxfId="7">
      <calculatedColumnFormula>SUM($S5:S$6)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66D380-116B-4CDD-AF30-702CC5DFD25B}" name="Table2" displayName="Table2" ref="B2:K8" totalsRowShown="0" headerRowDxfId="6">
  <autoFilter ref="B2:K8" xr:uid="{7666D380-116B-4CDD-AF30-702CC5DFD25B}"/>
  <tableColumns count="10">
    <tableColumn id="1" xr3:uid="{B4F37079-5C63-4DA9-9A72-11B86953C73E}" name=" "/>
    <tableColumn id="2" xr3:uid="{540C0418-82B1-44DF-9322-4A4FC4CCDE52}" name="duration">
      <calculatedColumnFormula>COUNT(#REF!)</calculatedColumnFormula>
    </tableColumn>
    <tableColumn id="3" xr3:uid="{2F587F19-ECC1-446C-AED8-02EA11846263}" name="stop duration"/>
    <tableColumn id="4" xr3:uid="{B4651D01-ADC6-4A71-A990-C2F38051F49C}" name="distance" dataDxfId="5"/>
    <tableColumn id="5" xr3:uid="{1048CB6C-69F6-4815-85E4-E70C6E81BC19}" name="p_stop" dataDxfId="4" dataCellStyle="Percent">
      <calculatedColumnFormula>D3/C3</calculatedColumnFormula>
    </tableColumn>
    <tableColumn id="6" xr3:uid="{C6F265DA-3BE9-42F3-91F6-6F96DF08AB07}" name="v_max"/>
    <tableColumn id="7" xr3:uid="{B66E568F-FA43-4936-985D-015F8BB7A7E2}" name="v_ave without stops" dataDxfId="3">
      <calculatedColumnFormula>E3/(C3-D3)*3.6</calculatedColumnFormula>
    </tableColumn>
    <tableColumn id="8" xr3:uid="{5D9F58DC-16AA-4E1F-A8BF-14C7FB77A11F}" name="v_ave with stops" dataDxfId="2">
      <calculatedColumnFormula>E3/C3*3.6</calculatedColumnFormula>
    </tableColumn>
    <tableColumn id="9" xr3:uid="{0DF5B1F4-0CD0-4F19-8D3C-068B91065AAE}" name="a_min" dataDxfId="1">
      <calculatedColumnFormula>MIN(#REF!)</calculatedColumnFormula>
    </tableColumn>
    <tableColumn id="10" xr3:uid="{C7DFF74E-6659-4F31-8FB0-2AA8C16AF7E1}" name="a_max" dataDxfId="0">
      <calculatedColumnFormula>MAX(#REF!)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T1806"/>
  <sheetViews>
    <sheetView topLeftCell="A8" zoomScale="66" zoomScaleNormal="66" workbookViewId="0">
      <selection activeCell="L14" sqref="L14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12" max="12" width="17" customWidth="1"/>
    <col min="13" max="13" width="12.44140625" customWidth="1"/>
  </cols>
  <sheetData>
    <row r="2" spans="2:20" x14ac:dyDescent="0.3">
      <c r="B2" s="12" t="s">
        <v>0</v>
      </c>
      <c r="C2" s="12" t="s">
        <v>1</v>
      </c>
    </row>
    <row r="3" spans="2:20" ht="12" customHeight="1" x14ac:dyDescent="0.3"/>
    <row r="4" spans="2:20" ht="43.2" customHeight="1" x14ac:dyDescent="0.3">
      <c r="B4" s="37" t="s">
        <v>27</v>
      </c>
      <c r="C4" s="38" t="s">
        <v>28</v>
      </c>
      <c r="D4" s="38" t="s">
        <v>29</v>
      </c>
      <c r="E4" s="39" t="s">
        <v>2</v>
      </c>
      <c r="F4" s="39" t="s">
        <v>3</v>
      </c>
      <c r="G4" s="39" t="s">
        <v>30</v>
      </c>
      <c r="H4" s="40" t="s">
        <v>31</v>
      </c>
      <c r="I4" s="40" t="s">
        <v>32</v>
      </c>
      <c r="J4" s="41" t="s">
        <v>33</v>
      </c>
      <c r="K4" s="41" t="s">
        <v>38</v>
      </c>
      <c r="L4" s="41" t="s">
        <v>39</v>
      </c>
      <c r="M4" s="41" t="s">
        <v>40</v>
      </c>
      <c r="N4" s="41" t="s">
        <v>35</v>
      </c>
      <c r="O4" s="41" t="s">
        <v>41</v>
      </c>
      <c r="P4" s="41" t="s">
        <v>46</v>
      </c>
      <c r="Q4" s="41" t="s">
        <v>44</v>
      </c>
      <c r="R4" s="41" t="s">
        <v>47</v>
      </c>
      <c r="S4" s="41" t="s">
        <v>48</v>
      </c>
      <c r="T4" s="41" t="s">
        <v>49</v>
      </c>
    </row>
    <row r="5" spans="2:20" x14ac:dyDescent="0.3">
      <c r="B5" s="6"/>
      <c r="C5" s="5" t="s">
        <v>13</v>
      </c>
      <c r="D5" s="5" t="s">
        <v>13</v>
      </c>
      <c r="E5" s="5" t="s">
        <v>14</v>
      </c>
      <c r="F5" s="5" t="s">
        <v>15</v>
      </c>
      <c r="G5" s="5" t="s">
        <v>16</v>
      </c>
      <c r="I5" s="2"/>
      <c r="J5" s="2" t="s">
        <v>34</v>
      </c>
      <c r="K5" s="2" t="s">
        <v>37</v>
      </c>
      <c r="L5" s="2" t="s">
        <v>37</v>
      </c>
      <c r="M5" s="2" t="s">
        <v>37</v>
      </c>
      <c r="N5" s="2" t="s">
        <v>37</v>
      </c>
      <c r="O5" s="2" t="s">
        <v>42</v>
      </c>
      <c r="P5" s="2" t="s">
        <v>43</v>
      </c>
      <c r="Q5" s="2" t="str">
        <f>IF(Table1[[#This Row],[Energy]]&gt;0,Table1[[#This Row],[Energy]],0)</f>
        <v>J</v>
      </c>
      <c r="R5" s="2" t="s">
        <v>45</v>
      </c>
      <c r="S5" s="2" t="str">
        <f>IF(Table1[[#This Row],[Energy]]&gt;0,Table1[[#This Row],[Energy]],0)</f>
        <v>J</v>
      </c>
      <c r="T5" s="2" t="s">
        <v>45</v>
      </c>
    </row>
    <row r="6" spans="2:20" x14ac:dyDescent="0.3">
      <c r="B6" s="7" t="s">
        <v>19</v>
      </c>
      <c r="C6" s="13">
        <v>0</v>
      </c>
      <c r="D6" s="13">
        <v>0</v>
      </c>
      <c r="E6" s="14">
        <v>0</v>
      </c>
      <c r="F6" s="15">
        <f>($E7-0)/2/3.6</f>
        <v>0</v>
      </c>
      <c r="G6" s="15">
        <f>($E7-0)/2</f>
        <v>0</v>
      </c>
      <c r="H6" s="16">
        <f t="shared" ref="H6:H69" si="0">IF(E6&lt;1,1,0)</f>
        <v>1</v>
      </c>
      <c r="I6" s="16" t="str">
        <f t="shared" ref="I6:I69" si="1">IF(H6=1,"",E6)</f>
        <v/>
      </c>
      <c r="J6" s="16">
        <f t="shared" ref="J6:J69" si="2">E6/3.6</f>
        <v>0</v>
      </c>
      <c r="K6" s="16">
        <f>(1000*1.15)*Table1[[#This Row],[WLTC class 3, version 5, acceleration]]</f>
        <v>0</v>
      </c>
      <c r="L6" s="16">
        <f>1150*9.81*0.01</f>
        <v>112.815</v>
      </c>
      <c r="M6" s="16">
        <f>0.5*1.2*0.32*1.99*(Table1[[#This Row],[Velocity]]^2)</f>
        <v>0</v>
      </c>
      <c r="N6" s="16">
        <f>Table1[[#This Row],[Acceleration Force]]+Table1[[#This Row],[Rolling Resistance]]+Table1[[#This Row],[Aerodynamic Resistance]]</f>
        <v>112.815</v>
      </c>
      <c r="O6" s="16">
        <f>(Table1[[#This Row],[Acceleration Force]]+Table1[[#This Row],[Rolling Resistance]]+Table1[[#This Row],[Aerodynamic Resistance]])*Table1[[#This Row],[Velocity]]</f>
        <v>0</v>
      </c>
      <c r="P6" s="16">
        <f>Table1[[#This Row],[Total]]*Table1[[#This Row],[Velocity]]</f>
        <v>0</v>
      </c>
      <c r="Q6" s="16">
        <f>IF(Table1[[#This Row],[Energy]]&gt;0,Table1[[#This Row],[Energy]],0)</f>
        <v>0</v>
      </c>
      <c r="R6" s="16">
        <f>(SUM($Q$6:Q6))/1000000</f>
        <v>0</v>
      </c>
      <c r="S6" s="16">
        <f>IF(Table1[[#This Row],[Energy]]&lt;0,ABS(Table1[[#This Row],[Energy]]),0)</f>
        <v>0</v>
      </c>
      <c r="T6" s="16">
        <f>(SUM($S$6:S6))/1000000</f>
        <v>0</v>
      </c>
    </row>
    <row r="7" spans="2:20" x14ac:dyDescent="0.3">
      <c r="B7" s="7" t="s">
        <v>19</v>
      </c>
      <c r="C7" s="13">
        <v>1</v>
      </c>
      <c r="D7" s="13">
        <v>1</v>
      </c>
      <c r="E7" s="14">
        <v>0</v>
      </c>
      <c r="F7" s="15">
        <f t="shared" ref="F7:F70" si="3">($E8-$E6)/2/3.6</f>
        <v>0</v>
      </c>
      <c r="G7" s="15">
        <f t="shared" ref="G7:G70" si="4">($E8-$E6)/2</f>
        <v>0</v>
      </c>
      <c r="H7" s="16">
        <f t="shared" si="0"/>
        <v>1</v>
      </c>
      <c r="I7" s="16" t="str">
        <f t="shared" si="1"/>
        <v/>
      </c>
      <c r="J7" s="16">
        <f t="shared" si="2"/>
        <v>0</v>
      </c>
      <c r="K7" s="16">
        <f>(1000*1.15)*Table1[[#This Row],[WLTC class 3, version 5, acceleration]]</f>
        <v>0</v>
      </c>
      <c r="L7" s="16">
        <f t="shared" ref="L7:L70" si="5">1150*9.81*0.01</f>
        <v>112.815</v>
      </c>
      <c r="M7" s="16">
        <f>0.5*1.2*0.32*1.99*(Table1[[#This Row],[Velocity]]^2)</f>
        <v>0</v>
      </c>
      <c r="N7" s="16">
        <f>Table1[[#This Row],[Acceleration Force]]+Table1[[#This Row],[Rolling Resistance]]+Table1[[#This Row],[Aerodynamic Resistance]]</f>
        <v>112.815</v>
      </c>
      <c r="O7" s="16">
        <f>(Table1[[#This Row],[Acceleration Force]]+Table1[[#This Row],[Rolling Resistance]]+Table1[[#This Row],[Aerodynamic Resistance]])*Table1[[#This Row],[Velocity]]</f>
        <v>0</v>
      </c>
      <c r="P7" s="16">
        <f>Table1[[#This Row],[Total]]*Table1[[#This Row],[Velocity]]</f>
        <v>0</v>
      </c>
      <c r="Q7" s="16">
        <f>IF(Table1[[#This Row],[Energy]]&gt;0,Table1[[#This Row],[Energy]],0)</f>
        <v>0</v>
      </c>
      <c r="R7" s="16">
        <f>(SUM($Q$6:Q7))/1000000</f>
        <v>0</v>
      </c>
      <c r="S7" s="16">
        <f>IF(Table1[[#This Row],[Energy]]&lt;0,ABS(Table1[[#This Row],[Energy]]),0)</f>
        <v>0</v>
      </c>
      <c r="T7" s="16">
        <f>(SUM($S$6:S7))/1000000</f>
        <v>0</v>
      </c>
    </row>
    <row r="8" spans="2:20" x14ac:dyDescent="0.3">
      <c r="B8" s="7" t="s">
        <v>19</v>
      </c>
      <c r="C8" s="13">
        <v>2</v>
      </c>
      <c r="D8" s="13">
        <v>2</v>
      </c>
      <c r="E8" s="14">
        <v>0</v>
      </c>
      <c r="F8" s="15">
        <f t="shared" si="3"/>
        <v>0</v>
      </c>
      <c r="G8" s="15">
        <f t="shared" si="4"/>
        <v>0</v>
      </c>
      <c r="H8" s="16">
        <f t="shared" si="0"/>
        <v>1</v>
      </c>
      <c r="I8" s="16" t="str">
        <f t="shared" si="1"/>
        <v/>
      </c>
      <c r="J8" s="16">
        <f t="shared" si="2"/>
        <v>0</v>
      </c>
      <c r="K8" s="16">
        <f>(1000*1.15)*Table1[[#This Row],[WLTC class 3, version 5, acceleration]]</f>
        <v>0</v>
      </c>
      <c r="L8" s="16">
        <f t="shared" si="5"/>
        <v>112.815</v>
      </c>
      <c r="M8" s="16">
        <f>0.5*1.2*0.32*1.99*(Table1[[#This Row],[Velocity]]^2)</f>
        <v>0</v>
      </c>
      <c r="N8" s="16">
        <f>Table1[[#This Row],[Acceleration Force]]+Table1[[#This Row],[Rolling Resistance]]+Table1[[#This Row],[Aerodynamic Resistance]]</f>
        <v>112.815</v>
      </c>
      <c r="O8" s="16">
        <f>(Table1[[#This Row],[Acceleration Force]]+Table1[[#This Row],[Rolling Resistance]]+Table1[[#This Row],[Aerodynamic Resistance]])*Table1[[#This Row],[Velocity]]</f>
        <v>0</v>
      </c>
      <c r="P8" s="16">
        <f>Table1[[#This Row],[Total]]*Table1[[#This Row],[Velocity]]</f>
        <v>0</v>
      </c>
      <c r="Q8" s="16">
        <f>IF(Table1[[#This Row],[Energy]]&gt;0,Table1[[#This Row],[Energy]],0)</f>
        <v>0</v>
      </c>
      <c r="R8" s="16">
        <f>(SUM($Q$6:Q8))/1000000</f>
        <v>0</v>
      </c>
      <c r="S8" s="16">
        <f>IF(Table1[[#This Row],[Energy]]&lt;0,ABS(Table1[[#This Row],[Energy]]),0)</f>
        <v>0</v>
      </c>
      <c r="T8" s="16">
        <f>(SUM($S$6:S8))/1000000</f>
        <v>0</v>
      </c>
    </row>
    <row r="9" spans="2:20" x14ac:dyDescent="0.3">
      <c r="B9" s="7" t="s">
        <v>19</v>
      </c>
      <c r="C9" s="13">
        <v>3</v>
      </c>
      <c r="D9" s="13">
        <v>3</v>
      </c>
      <c r="E9" s="14">
        <v>0</v>
      </c>
      <c r="F9" s="15">
        <f t="shared" si="3"/>
        <v>0</v>
      </c>
      <c r="G9" s="15">
        <f t="shared" si="4"/>
        <v>0</v>
      </c>
      <c r="H9" s="16">
        <f t="shared" si="0"/>
        <v>1</v>
      </c>
      <c r="I9" s="16" t="str">
        <f t="shared" si="1"/>
        <v/>
      </c>
      <c r="J9" s="16">
        <f t="shared" si="2"/>
        <v>0</v>
      </c>
      <c r="K9" s="16">
        <f>(1000*1.15)*Table1[[#This Row],[WLTC class 3, version 5, acceleration]]</f>
        <v>0</v>
      </c>
      <c r="L9" s="16">
        <f t="shared" si="5"/>
        <v>112.815</v>
      </c>
      <c r="M9" s="16">
        <f>0.5*1.2*0.32*1.99*(Table1[[#This Row],[Velocity]]^2)</f>
        <v>0</v>
      </c>
      <c r="N9" s="16">
        <f>Table1[[#This Row],[Acceleration Force]]+Table1[[#This Row],[Rolling Resistance]]+Table1[[#This Row],[Aerodynamic Resistance]]</f>
        <v>112.815</v>
      </c>
      <c r="O9" s="16">
        <f>(Table1[[#This Row],[Acceleration Force]]+Table1[[#This Row],[Rolling Resistance]]+Table1[[#This Row],[Aerodynamic Resistance]])*Table1[[#This Row],[Velocity]]</f>
        <v>0</v>
      </c>
      <c r="P9" s="16">
        <f>Table1[[#This Row],[Total]]*Table1[[#This Row],[Velocity]]</f>
        <v>0</v>
      </c>
      <c r="Q9" s="16">
        <f>IF(Table1[[#This Row],[Energy]]&gt;0,Table1[[#This Row],[Energy]],0)</f>
        <v>0</v>
      </c>
      <c r="R9" s="16">
        <f>(SUM($Q$6:Q9))/1000000</f>
        <v>0</v>
      </c>
      <c r="S9" s="16">
        <f>IF(Table1[[#This Row],[Energy]]&lt;0,ABS(Table1[[#This Row],[Energy]]),0)</f>
        <v>0</v>
      </c>
      <c r="T9" s="16">
        <f>(SUM($S$6:S9))/1000000</f>
        <v>0</v>
      </c>
    </row>
    <row r="10" spans="2:20" x14ac:dyDescent="0.3">
      <c r="B10" s="7" t="s">
        <v>19</v>
      </c>
      <c r="C10" s="13">
        <v>4</v>
      </c>
      <c r="D10" s="13">
        <v>4</v>
      </c>
      <c r="E10" s="14">
        <v>0</v>
      </c>
      <c r="F10" s="15">
        <f t="shared" si="3"/>
        <v>0</v>
      </c>
      <c r="G10" s="15">
        <f t="shared" si="4"/>
        <v>0</v>
      </c>
      <c r="H10" s="16">
        <f t="shared" si="0"/>
        <v>1</v>
      </c>
      <c r="I10" s="16" t="str">
        <f t="shared" si="1"/>
        <v/>
      </c>
      <c r="J10" s="16">
        <f t="shared" si="2"/>
        <v>0</v>
      </c>
      <c r="K10" s="16">
        <f>(1000*1.15)*Table1[[#This Row],[WLTC class 3, version 5, acceleration]]</f>
        <v>0</v>
      </c>
      <c r="L10" s="16">
        <f t="shared" si="5"/>
        <v>112.815</v>
      </c>
      <c r="M10" s="16">
        <f>0.5*1.2*0.32*1.99*(Table1[[#This Row],[Velocity]]^2)</f>
        <v>0</v>
      </c>
      <c r="N10" s="16">
        <f>Table1[[#This Row],[Acceleration Force]]+Table1[[#This Row],[Rolling Resistance]]+Table1[[#This Row],[Aerodynamic Resistance]]</f>
        <v>112.815</v>
      </c>
      <c r="O10" s="16">
        <f>(Table1[[#This Row],[Acceleration Force]]+Table1[[#This Row],[Rolling Resistance]]+Table1[[#This Row],[Aerodynamic Resistance]])*Table1[[#This Row],[Velocity]]</f>
        <v>0</v>
      </c>
      <c r="P10" s="16">
        <f>Table1[[#This Row],[Total]]*Table1[[#This Row],[Velocity]]</f>
        <v>0</v>
      </c>
      <c r="Q10" s="16">
        <f>IF(Table1[[#This Row],[Energy]]&gt;0,Table1[[#This Row],[Energy]],0)</f>
        <v>0</v>
      </c>
      <c r="R10" s="16">
        <f>(SUM($Q$6:Q10))/1000000</f>
        <v>0</v>
      </c>
      <c r="S10" s="16">
        <f>IF(Table1[[#This Row],[Energy]]&lt;0,ABS(Table1[[#This Row],[Energy]]),0)</f>
        <v>0</v>
      </c>
      <c r="T10" s="16">
        <f>(SUM($S$6:S10))/1000000</f>
        <v>0</v>
      </c>
    </row>
    <row r="11" spans="2:20" x14ac:dyDescent="0.3">
      <c r="B11" s="7" t="s">
        <v>19</v>
      </c>
      <c r="C11" s="13">
        <v>5</v>
      </c>
      <c r="D11" s="13">
        <v>5</v>
      </c>
      <c r="E11" s="14">
        <v>0</v>
      </c>
      <c r="F11" s="15">
        <f t="shared" si="3"/>
        <v>0</v>
      </c>
      <c r="G11" s="15">
        <f t="shared" si="4"/>
        <v>0</v>
      </c>
      <c r="H11" s="16">
        <f t="shared" si="0"/>
        <v>1</v>
      </c>
      <c r="I11" s="16" t="str">
        <f t="shared" si="1"/>
        <v/>
      </c>
      <c r="J11" s="16">
        <f t="shared" si="2"/>
        <v>0</v>
      </c>
      <c r="K11" s="16">
        <f>(1000*1.15)*Table1[[#This Row],[WLTC class 3, version 5, acceleration]]</f>
        <v>0</v>
      </c>
      <c r="L11" s="16">
        <f t="shared" si="5"/>
        <v>112.815</v>
      </c>
      <c r="M11" s="16">
        <f>0.5*1.2*0.32*1.99*(Table1[[#This Row],[Velocity]]^2)</f>
        <v>0</v>
      </c>
      <c r="N11" s="16">
        <f>Table1[[#This Row],[Acceleration Force]]+Table1[[#This Row],[Rolling Resistance]]+Table1[[#This Row],[Aerodynamic Resistance]]</f>
        <v>112.815</v>
      </c>
      <c r="O11" s="16">
        <f>(Table1[[#This Row],[Acceleration Force]]+Table1[[#This Row],[Rolling Resistance]]+Table1[[#This Row],[Aerodynamic Resistance]])*Table1[[#This Row],[Velocity]]</f>
        <v>0</v>
      </c>
      <c r="P11" s="16">
        <f>Table1[[#This Row],[Total]]*Table1[[#This Row],[Velocity]]</f>
        <v>0</v>
      </c>
      <c r="Q11" s="16">
        <f>IF(Table1[[#This Row],[Energy]]&gt;0,Table1[[#This Row],[Energy]],0)</f>
        <v>0</v>
      </c>
      <c r="R11" s="16">
        <f>(SUM($Q$6:Q11))/1000000</f>
        <v>0</v>
      </c>
      <c r="S11" s="16">
        <f>IF(Table1[[#This Row],[Energy]]&lt;0,ABS(Table1[[#This Row],[Energy]]),0)</f>
        <v>0</v>
      </c>
      <c r="T11" s="16">
        <f>(SUM($S$6:S11))/1000000</f>
        <v>0</v>
      </c>
    </row>
    <row r="12" spans="2:20" x14ac:dyDescent="0.3">
      <c r="B12" s="7" t="s">
        <v>19</v>
      </c>
      <c r="C12" s="13">
        <v>6</v>
      </c>
      <c r="D12" s="13">
        <v>6</v>
      </c>
      <c r="E12" s="14">
        <v>0</v>
      </c>
      <c r="F12" s="15">
        <f t="shared" si="3"/>
        <v>0</v>
      </c>
      <c r="G12" s="15">
        <f t="shared" si="4"/>
        <v>0</v>
      </c>
      <c r="H12" s="16">
        <f t="shared" si="0"/>
        <v>1</v>
      </c>
      <c r="I12" s="16" t="str">
        <f t="shared" si="1"/>
        <v/>
      </c>
      <c r="J12" s="16">
        <f t="shared" si="2"/>
        <v>0</v>
      </c>
      <c r="K12" s="16">
        <f>(1000*1.15)*Table1[[#This Row],[WLTC class 3, version 5, acceleration]]</f>
        <v>0</v>
      </c>
      <c r="L12" s="16">
        <f t="shared" si="5"/>
        <v>112.815</v>
      </c>
      <c r="M12" s="16">
        <f>0.5*1.2*0.32*1.99*(Table1[[#This Row],[Velocity]]^2)</f>
        <v>0</v>
      </c>
      <c r="N12" s="16">
        <f>Table1[[#This Row],[Acceleration Force]]+Table1[[#This Row],[Rolling Resistance]]+Table1[[#This Row],[Aerodynamic Resistance]]</f>
        <v>112.815</v>
      </c>
      <c r="O12" s="16">
        <f>(Table1[[#This Row],[Acceleration Force]]+Table1[[#This Row],[Rolling Resistance]]+Table1[[#This Row],[Aerodynamic Resistance]])*Table1[[#This Row],[Velocity]]</f>
        <v>0</v>
      </c>
      <c r="P12" s="16">
        <f>Table1[[#This Row],[Total]]*Table1[[#This Row],[Velocity]]</f>
        <v>0</v>
      </c>
      <c r="Q12" s="16">
        <f>IF(Table1[[#This Row],[Energy]]&gt;0,Table1[[#This Row],[Energy]],0)</f>
        <v>0</v>
      </c>
      <c r="R12" s="16">
        <f>(SUM($Q$6:Q12))/1000000</f>
        <v>0</v>
      </c>
      <c r="S12" s="16">
        <f>IF(Table1[[#This Row],[Energy]]&lt;0,ABS(Table1[[#This Row],[Energy]]),0)</f>
        <v>0</v>
      </c>
      <c r="T12" s="16">
        <f>(SUM($S$6:S12))/1000000</f>
        <v>0</v>
      </c>
    </row>
    <row r="13" spans="2:20" x14ac:dyDescent="0.3">
      <c r="B13" s="7" t="s">
        <v>19</v>
      </c>
      <c r="C13" s="13">
        <v>7</v>
      </c>
      <c r="D13" s="13">
        <v>7</v>
      </c>
      <c r="E13" s="14">
        <v>0</v>
      </c>
      <c r="F13" s="15">
        <f t="shared" si="3"/>
        <v>0</v>
      </c>
      <c r="G13" s="15">
        <f t="shared" si="4"/>
        <v>0</v>
      </c>
      <c r="H13" s="16">
        <f t="shared" si="0"/>
        <v>1</v>
      </c>
      <c r="I13" s="16" t="str">
        <f t="shared" si="1"/>
        <v/>
      </c>
      <c r="J13" s="16">
        <f t="shared" si="2"/>
        <v>0</v>
      </c>
      <c r="K13" s="16">
        <f>(1000*1.15)*Table1[[#This Row],[WLTC class 3, version 5, acceleration]]</f>
        <v>0</v>
      </c>
      <c r="L13" s="16">
        <f t="shared" si="5"/>
        <v>112.815</v>
      </c>
      <c r="M13" s="16">
        <f>0.5*1.2*0.32*1.99*(Table1[[#This Row],[Velocity]]^2)</f>
        <v>0</v>
      </c>
      <c r="N13" s="16">
        <f>Table1[[#This Row],[Acceleration Force]]+Table1[[#This Row],[Rolling Resistance]]+Table1[[#This Row],[Aerodynamic Resistance]]</f>
        <v>112.815</v>
      </c>
      <c r="O13" s="16">
        <f>(Table1[[#This Row],[Acceleration Force]]+Table1[[#This Row],[Rolling Resistance]]+Table1[[#This Row],[Aerodynamic Resistance]])*Table1[[#This Row],[Velocity]]</f>
        <v>0</v>
      </c>
      <c r="P13" s="16">
        <f>Table1[[#This Row],[Total]]*Table1[[#This Row],[Velocity]]</f>
        <v>0</v>
      </c>
      <c r="Q13" s="16">
        <f>IF(Table1[[#This Row],[Energy]]&gt;0,Table1[[#This Row],[Energy]],0)</f>
        <v>0</v>
      </c>
      <c r="R13" s="16">
        <f>(SUM($Q$6:Q13))/1000000</f>
        <v>0</v>
      </c>
      <c r="S13" s="16">
        <f>IF(Table1[[#This Row],[Energy]]&lt;0,ABS(Table1[[#This Row],[Energy]]),0)</f>
        <v>0</v>
      </c>
      <c r="T13" s="16">
        <f>(SUM($S$6:S13))/1000000</f>
        <v>0</v>
      </c>
    </row>
    <row r="14" spans="2:20" x14ac:dyDescent="0.3">
      <c r="B14" s="7" t="s">
        <v>19</v>
      </c>
      <c r="C14" s="13">
        <v>8</v>
      </c>
      <c r="D14" s="13">
        <v>8</v>
      </c>
      <c r="E14" s="14">
        <v>0</v>
      </c>
      <c r="F14" s="15">
        <f t="shared" si="3"/>
        <v>0</v>
      </c>
      <c r="G14" s="15">
        <f t="shared" si="4"/>
        <v>0</v>
      </c>
      <c r="H14" s="16">
        <f t="shared" si="0"/>
        <v>1</v>
      </c>
      <c r="I14" s="16" t="str">
        <f t="shared" si="1"/>
        <v/>
      </c>
      <c r="J14" s="16">
        <f t="shared" si="2"/>
        <v>0</v>
      </c>
      <c r="K14" s="16">
        <f>(1000*1.15)*Table1[[#This Row],[WLTC class 3, version 5, acceleration]]</f>
        <v>0</v>
      </c>
      <c r="L14" s="16">
        <f t="shared" si="5"/>
        <v>112.815</v>
      </c>
      <c r="M14" s="16">
        <f>0.5*1.2*0.32*1.99*(Table1[[#This Row],[Velocity]]^2)</f>
        <v>0</v>
      </c>
      <c r="N14" s="16">
        <f>Table1[[#This Row],[Acceleration Force]]+Table1[[#This Row],[Rolling Resistance]]+Table1[[#This Row],[Aerodynamic Resistance]]</f>
        <v>112.815</v>
      </c>
      <c r="O14" s="16">
        <f>(Table1[[#This Row],[Acceleration Force]]+Table1[[#This Row],[Rolling Resistance]]+Table1[[#This Row],[Aerodynamic Resistance]])*Table1[[#This Row],[Velocity]]</f>
        <v>0</v>
      </c>
      <c r="P14" s="16">
        <f>Table1[[#This Row],[Total]]*Table1[[#This Row],[Velocity]]</f>
        <v>0</v>
      </c>
      <c r="Q14" s="16">
        <f>IF(Table1[[#This Row],[Energy]]&gt;0,Table1[[#This Row],[Energy]],0)</f>
        <v>0</v>
      </c>
      <c r="R14" s="16">
        <f>(SUM($Q$6:Q14))/1000000</f>
        <v>0</v>
      </c>
      <c r="S14" s="16">
        <f>IF(Table1[[#This Row],[Energy]]&lt;0,ABS(Table1[[#This Row],[Energy]]),0)</f>
        <v>0</v>
      </c>
      <c r="T14" s="16">
        <f>(SUM($S$6:S14))/1000000</f>
        <v>0</v>
      </c>
    </row>
    <row r="15" spans="2:20" x14ac:dyDescent="0.3">
      <c r="B15" s="7" t="s">
        <v>19</v>
      </c>
      <c r="C15" s="13">
        <v>9</v>
      </c>
      <c r="D15" s="13">
        <v>9</v>
      </c>
      <c r="E15" s="14">
        <v>0</v>
      </c>
      <c r="F15" s="15">
        <f t="shared" si="3"/>
        <v>0</v>
      </c>
      <c r="G15" s="15">
        <f t="shared" si="4"/>
        <v>0</v>
      </c>
      <c r="H15" s="16">
        <f t="shared" si="0"/>
        <v>1</v>
      </c>
      <c r="I15" s="16" t="str">
        <f t="shared" si="1"/>
        <v/>
      </c>
      <c r="J15" s="16">
        <f t="shared" si="2"/>
        <v>0</v>
      </c>
      <c r="K15" s="16">
        <f>(1000*1.15)*Table1[[#This Row],[WLTC class 3, version 5, acceleration]]</f>
        <v>0</v>
      </c>
      <c r="L15" s="16">
        <f t="shared" si="5"/>
        <v>112.815</v>
      </c>
      <c r="M15" s="16">
        <f>0.5*1.2*0.32*1.99*(Table1[[#This Row],[Velocity]]^2)</f>
        <v>0</v>
      </c>
      <c r="N15" s="16">
        <f>Table1[[#This Row],[Acceleration Force]]+Table1[[#This Row],[Rolling Resistance]]+Table1[[#This Row],[Aerodynamic Resistance]]</f>
        <v>112.815</v>
      </c>
      <c r="O15" s="16">
        <f>(Table1[[#This Row],[Acceleration Force]]+Table1[[#This Row],[Rolling Resistance]]+Table1[[#This Row],[Aerodynamic Resistance]])*Table1[[#This Row],[Velocity]]</f>
        <v>0</v>
      </c>
      <c r="P15" s="16">
        <f>Table1[[#This Row],[Total]]*Table1[[#This Row],[Velocity]]</f>
        <v>0</v>
      </c>
      <c r="Q15" s="16">
        <f>IF(Table1[[#This Row],[Energy]]&gt;0,Table1[[#This Row],[Energy]],0)</f>
        <v>0</v>
      </c>
      <c r="R15" s="16">
        <f>(SUM($Q$6:Q15))/1000000</f>
        <v>0</v>
      </c>
      <c r="S15" s="16">
        <f>IF(Table1[[#This Row],[Energy]]&lt;0,ABS(Table1[[#This Row],[Energy]]),0)</f>
        <v>0</v>
      </c>
      <c r="T15" s="16">
        <f>(SUM($S$6:S15))/1000000</f>
        <v>0</v>
      </c>
    </row>
    <row r="16" spans="2:20" x14ac:dyDescent="0.3">
      <c r="B16" s="7" t="s">
        <v>19</v>
      </c>
      <c r="C16" s="13">
        <v>10</v>
      </c>
      <c r="D16" s="13">
        <v>10</v>
      </c>
      <c r="E16" s="14">
        <v>0</v>
      </c>
      <c r="F16" s="15">
        <f t="shared" si="3"/>
        <v>0</v>
      </c>
      <c r="G16" s="15">
        <f t="shared" si="4"/>
        <v>0</v>
      </c>
      <c r="H16" s="16">
        <f t="shared" si="0"/>
        <v>1</v>
      </c>
      <c r="I16" s="16" t="str">
        <f t="shared" si="1"/>
        <v/>
      </c>
      <c r="J16" s="16">
        <f t="shared" si="2"/>
        <v>0</v>
      </c>
      <c r="K16" s="16">
        <f>(1000*1.15)*Table1[[#This Row],[WLTC class 3, version 5, acceleration]]</f>
        <v>0</v>
      </c>
      <c r="L16" s="16">
        <f t="shared" si="5"/>
        <v>112.815</v>
      </c>
      <c r="M16" s="16">
        <f>0.5*1.2*0.32*1.99*(Table1[[#This Row],[Velocity]]^2)</f>
        <v>0</v>
      </c>
      <c r="N16" s="16">
        <f>Table1[[#This Row],[Acceleration Force]]+Table1[[#This Row],[Rolling Resistance]]+Table1[[#This Row],[Aerodynamic Resistance]]</f>
        <v>112.815</v>
      </c>
      <c r="O16" s="16">
        <f>(Table1[[#This Row],[Acceleration Force]]+Table1[[#This Row],[Rolling Resistance]]+Table1[[#This Row],[Aerodynamic Resistance]])*Table1[[#This Row],[Velocity]]</f>
        <v>0</v>
      </c>
      <c r="P16" s="16">
        <f>Table1[[#This Row],[Total]]*Table1[[#This Row],[Velocity]]</f>
        <v>0</v>
      </c>
      <c r="Q16" s="16">
        <f>IF(Table1[[#This Row],[Energy]]&gt;0,Table1[[#This Row],[Energy]],0)</f>
        <v>0</v>
      </c>
      <c r="R16" s="16">
        <f>(SUM($Q$6:Q16))/1000000</f>
        <v>0</v>
      </c>
      <c r="S16" s="16">
        <f>IF(Table1[[#This Row],[Energy]]&lt;0,ABS(Table1[[#This Row],[Energy]]),0)</f>
        <v>0</v>
      </c>
      <c r="T16" s="16">
        <f>(SUM($S$6:S16))/1000000</f>
        <v>0</v>
      </c>
    </row>
    <row r="17" spans="2:20" x14ac:dyDescent="0.3">
      <c r="B17" s="7" t="s">
        <v>19</v>
      </c>
      <c r="C17" s="13">
        <v>11</v>
      </c>
      <c r="D17" s="13">
        <v>11</v>
      </c>
      <c r="E17" s="14">
        <v>0</v>
      </c>
      <c r="F17" s="15">
        <f t="shared" si="3"/>
        <v>2.777777777777778E-2</v>
      </c>
      <c r="G17" s="15">
        <f t="shared" si="4"/>
        <v>0.1</v>
      </c>
      <c r="H17" s="16">
        <f t="shared" si="0"/>
        <v>1</v>
      </c>
      <c r="I17" s="16" t="str">
        <f t="shared" si="1"/>
        <v/>
      </c>
      <c r="J17" s="16">
        <f t="shared" si="2"/>
        <v>0</v>
      </c>
      <c r="K17" s="16">
        <f>(1000*1.15)*Table1[[#This Row],[WLTC class 3, version 5, acceleration]]</f>
        <v>31.944444444444446</v>
      </c>
      <c r="L17" s="16">
        <f t="shared" si="5"/>
        <v>112.815</v>
      </c>
      <c r="M17" s="16">
        <f>0.5*1.2*0.32*1.99*(Table1[[#This Row],[Velocity]]^2)</f>
        <v>0</v>
      </c>
      <c r="N17" s="16">
        <f>Table1[[#This Row],[Acceleration Force]]+Table1[[#This Row],[Rolling Resistance]]+Table1[[#This Row],[Aerodynamic Resistance]]</f>
        <v>144.75944444444445</v>
      </c>
      <c r="O17" s="16">
        <f>(Table1[[#This Row],[Acceleration Force]]+Table1[[#This Row],[Rolling Resistance]]+Table1[[#This Row],[Aerodynamic Resistance]])*Table1[[#This Row],[Velocity]]</f>
        <v>0</v>
      </c>
      <c r="P17" s="16">
        <f>Table1[[#This Row],[Total]]*Table1[[#This Row],[Velocity]]</f>
        <v>0</v>
      </c>
      <c r="Q17" s="16">
        <f>IF(Table1[[#This Row],[Energy]]&gt;0,Table1[[#This Row],[Energy]],0)</f>
        <v>0</v>
      </c>
      <c r="R17" s="16">
        <f>(SUM($Q$6:Q17))/1000000</f>
        <v>0</v>
      </c>
      <c r="S17" s="16">
        <f>IF(Table1[[#This Row],[Energy]]&lt;0,ABS(Table1[[#This Row],[Energy]]),0)</f>
        <v>0</v>
      </c>
      <c r="T17" s="16">
        <f>(SUM($S$6:S17))/1000000</f>
        <v>0</v>
      </c>
    </row>
    <row r="18" spans="2:20" x14ac:dyDescent="0.3">
      <c r="B18" s="7" t="s">
        <v>19</v>
      </c>
      <c r="C18" s="13">
        <v>12</v>
      </c>
      <c r="D18" s="13">
        <v>12</v>
      </c>
      <c r="E18" s="14">
        <v>0.2</v>
      </c>
      <c r="F18" s="15">
        <f t="shared" si="3"/>
        <v>0.2361111111111111</v>
      </c>
      <c r="G18" s="15">
        <f t="shared" si="4"/>
        <v>0.85</v>
      </c>
      <c r="H18" s="16">
        <f t="shared" si="0"/>
        <v>1</v>
      </c>
      <c r="I18" s="16" t="str">
        <f t="shared" si="1"/>
        <v/>
      </c>
      <c r="J18" s="16">
        <f t="shared" si="2"/>
        <v>5.5555555555555559E-2</v>
      </c>
      <c r="K18" s="16">
        <f>(1000*1.15)*Table1[[#This Row],[WLTC class 3, version 5, acceleration]]</f>
        <v>271.52777777777777</v>
      </c>
      <c r="L18" s="16">
        <f t="shared" si="5"/>
        <v>112.815</v>
      </c>
      <c r="M18" s="16">
        <f>0.5*1.2*0.32*1.99*(Table1[[#This Row],[Velocity]]^2)</f>
        <v>1.1792592592592595E-3</v>
      </c>
      <c r="N18" s="16">
        <f>Table1[[#This Row],[Acceleration Force]]+Table1[[#This Row],[Rolling Resistance]]+Table1[[#This Row],[Aerodynamic Resistance]]</f>
        <v>384.343957037037</v>
      </c>
      <c r="O18" s="16">
        <f>(Table1[[#This Row],[Acceleration Force]]+Table1[[#This Row],[Rolling Resistance]]+Table1[[#This Row],[Aerodynamic Resistance]])*Table1[[#This Row],[Velocity]]</f>
        <v>21.352442057613167</v>
      </c>
      <c r="P18" s="16">
        <f>Table1[[#This Row],[Total]]*Table1[[#This Row],[Velocity]]</f>
        <v>21.352442057613167</v>
      </c>
      <c r="Q18" s="16">
        <f>IF(Table1[[#This Row],[Energy]]&gt;0,Table1[[#This Row],[Energy]],0)</f>
        <v>21.352442057613167</v>
      </c>
      <c r="R18" s="16">
        <f>(SUM($Q$6:Q18))/1000000</f>
        <v>2.1352442057613169E-5</v>
      </c>
      <c r="S18" s="16">
        <f>IF(Table1[[#This Row],[Energy]]&lt;0,ABS(Table1[[#This Row],[Energy]]),0)</f>
        <v>0</v>
      </c>
      <c r="T18" s="16">
        <f>(SUM($S$6:S18))/1000000</f>
        <v>0</v>
      </c>
    </row>
    <row r="19" spans="2:20" x14ac:dyDescent="0.3">
      <c r="B19" s="7" t="s">
        <v>19</v>
      </c>
      <c r="C19" s="13">
        <v>13</v>
      </c>
      <c r="D19" s="13">
        <v>13</v>
      </c>
      <c r="E19" s="14">
        <v>1.7</v>
      </c>
      <c r="F19" s="15">
        <f t="shared" si="3"/>
        <v>0.72222222222222221</v>
      </c>
      <c r="G19" s="15">
        <f t="shared" si="4"/>
        <v>2.6</v>
      </c>
      <c r="H19" s="16">
        <f t="shared" si="0"/>
        <v>0</v>
      </c>
      <c r="I19" s="16">
        <f t="shared" si="1"/>
        <v>1.7</v>
      </c>
      <c r="J19" s="16">
        <f t="shared" si="2"/>
        <v>0.47222222222222221</v>
      </c>
      <c r="K19" s="16">
        <f>(1000*1.15)*Table1[[#This Row],[WLTC class 3, version 5, acceleration]]</f>
        <v>830.55555555555554</v>
      </c>
      <c r="L19" s="16">
        <f t="shared" si="5"/>
        <v>112.815</v>
      </c>
      <c r="M19" s="16">
        <f>0.5*1.2*0.32*1.99*(Table1[[#This Row],[Velocity]]^2)</f>
        <v>8.5201481481481489E-2</v>
      </c>
      <c r="N19" s="16">
        <f>Table1[[#This Row],[Acceleration Force]]+Table1[[#This Row],[Rolling Resistance]]+Table1[[#This Row],[Aerodynamic Resistance]]</f>
        <v>943.45575703703696</v>
      </c>
      <c r="O19" s="16">
        <f>(Table1[[#This Row],[Acceleration Force]]+Table1[[#This Row],[Rolling Resistance]]+Table1[[#This Row],[Aerodynamic Resistance]])*Table1[[#This Row],[Velocity]]</f>
        <v>445.52077415637854</v>
      </c>
      <c r="P19" s="16">
        <f>Table1[[#This Row],[Total]]*Table1[[#This Row],[Velocity]]</f>
        <v>445.52077415637854</v>
      </c>
      <c r="Q19" s="16">
        <f>IF(Table1[[#This Row],[Energy]]&gt;0,Table1[[#This Row],[Energy]],0)</f>
        <v>445.52077415637854</v>
      </c>
      <c r="R19" s="16">
        <f>(SUM($Q$6:Q19))/1000000</f>
        <v>4.6687321621399173E-4</v>
      </c>
      <c r="S19" s="16">
        <f>IF(Table1[[#This Row],[Energy]]&lt;0,ABS(Table1[[#This Row],[Energy]]),0)</f>
        <v>0</v>
      </c>
      <c r="T19" s="16">
        <f>(SUM($S$6:S19))/1000000</f>
        <v>0</v>
      </c>
    </row>
    <row r="20" spans="2:20" x14ac:dyDescent="0.3">
      <c r="B20" s="7" t="s">
        <v>19</v>
      </c>
      <c r="C20" s="13">
        <v>14</v>
      </c>
      <c r="D20" s="13">
        <v>14</v>
      </c>
      <c r="E20" s="14">
        <v>5.4</v>
      </c>
      <c r="F20" s="15">
        <f t="shared" si="3"/>
        <v>1.1388888888888891</v>
      </c>
      <c r="G20" s="15">
        <f t="shared" si="4"/>
        <v>4.1000000000000005</v>
      </c>
      <c r="H20" s="16">
        <f t="shared" si="0"/>
        <v>0</v>
      </c>
      <c r="I20" s="16">
        <f t="shared" si="1"/>
        <v>5.4</v>
      </c>
      <c r="J20" s="16">
        <f t="shared" si="2"/>
        <v>1.5</v>
      </c>
      <c r="K20" s="16">
        <f>(1000*1.15)*Table1[[#This Row],[WLTC class 3, version 5, acceleration]]</f>
        <v>1309.7222222222224</v>
      </c>
      <c r="L20" s="16">
        <f t="shared" si="5"/>
        <v>112.815</v>
      </c>
      <c r="M20" s="16">
        <f>0.5*1.2*0.32*1.99*(Table1[[#This Row],[Velocity]]^2)</f>
        <v>0.85968000000000011</v>
      </c>
      <c r="N20" s="16">
        <f>Table1[[#This Row],[Acceleration Force]]+Table1[[#This Row],[Rolling Resistance]]+Table1[[#This Row],[Aerodynamic Resistance]]</f>
        <v>1423.3969022222225</v>
      </c>
      <c r="O20" s="16">
        <f>(Table1[[#This Row],[Acceleration Force]]+Table1[[#This Row],[Rolling Resistance]]+Table1[[#This Row],[Aerodynamic Resistance]])*Table1[[#This Row],[Velocity]]</f>
        <v>2135.0953533333336</v>
      </c>
      <c r="P20" s="16">
        <f>Table1[[#This Row],[Total]]*Table1[[#This Row],[Velocity]]</f>
        <v>2135.0953533333336</v>
      </c>
      <c r="Q20" s="16">
        <f>IF(Table1[[#This Row],[Energy]]&gt;0,Table1[[#This Row],[Energy]],0)</f>
        <v>2135.0953533333336</v>
      </c>
      <c r="R20" s="16">
        <f>(SUM($Q$6:Q20))/1000000</f>
        <v>2.6019685695473252E-3</v>
      </c>
      <c r="S20" s="16">
        <f>IF(Table1[[#This Row],[Energy]]&lt;0,ABS(Table1[[#This Row],[Energy]]),0)</f>
        <v>0</v>
      </c>
      <c r="T20" s="16">
        <f>(SUM($S$6:S20))/1000000</f>
        <v>0</v>
      </c>
    </row>
    <row r="21" spans="2:20" x14ac:dyDescent="0.3">
      <c r="B21" s="7" t="s">
        <v>19</v>
      </c>
      <c r="C21" s="13">
        <v>15</v>
      </c>
      <c r="D21" s="13">
        <v>15</v>
      </c>
      <c r="E21" s="14">
        <v>9.9</v>
      </c>
      <c r="F21" s="15">
        <f t="shared" si="3"/>
        <v>1.0694444444444444</v>
      </c>
      <c r="G21" s="15">
        <f t="shared" si="4"/>
        <v>3.8499999999999996</v>
      </c>
      <c r="H21" s="16">
        <f t="shared" si="0"/>
        <v>0</v>
      </c>
      <c r="I21" s="16">
        <f t="shared" si="1"/>
        <v>9.9</v>
      </c>
      <c r="J21" s="16">
        <f t="shared" si="2"/>
        <v>2.75</v>
      </c>
      <c r="K21" s="16">
        <f>(1000*1.15)*Table1[[#This Row],[WLTC class 3, version 5, acceleration]]</f>
        <v>1229.8611111111111</v>
      </c>
      <c r="L21" s="16">
        <f t="shared" si="5"/>
        <v>112.815</v>
      </c>
      <c r="M21" s="16">
        <f>0.5*1.2*0.32*1.99*(Table1[[#This Row],[Velocity]]^2)</f>
        <v>2.8894800000000003</v>
      </c>
      <c r="N21" s="16">
        <f>Table1[[#This Row],[Acceleration Force]]+Table1[[#This Row],[Rolling Resistance]]+Table1[[#This Row],[Aerodynamic Resistance]]</f>
        <v>1345.5655911111112</v>
      </c>
      <c r="O21" s="16">
        <f>(Table1[[#This Row],[Acceleration Force]]+Table1[[#This Row],[Rolling Resistance]]+Table1[[#This Row],[Aerodynamic Resistance]])*Table1[[#This Row],[Velocity]]</f>
        <v>3700.3053755555557</v>
      </c>
      <c r="P21" s="16">
        <f>Table1[[#This Row],[Total]]*Table1[[#This Row],[Velocity]]</f>
        <v>3700.3053755555557</v>
      </c>
      <c r="Q21" s="16">
        <f>IF(Table1[[#This Row],[Energy]]&gt;0,Table1[[#This Row],[Energy]],0)</f>
        <v>3700.3053755555557</v>
      </c>
      <c r="R21" s="16">
        <f>(SUM($Q$6:Q21))/1000000</f>
        <v>6.3022739451028811E-3</v>
      </c>
      <c r="S21" s="16">
        <f>IF(Table1[[#This Row],[Energy]]&lt;0,ABS(Table1[[#This Row],[Energy]]),0)</f>
        <v>0</v>
      </c>
      <c r="T21" s="16">
        <f>(SUM($S$6:S21))/1000000</f>
        <v>0</v>
      </c>
    </row>
    <row r="22" spans="2:20" x14ac:dyDescent="0.3">
      <c r="B22" s="7" t="s">
        <v>19</v>
      </c>
      <c r="C22" s="13">
        <v>16</v>
      </c>
      <c r="D22" s="13">
        <v>16</v>
      </c>
      <c r="E22" s="14">
        <v>13.1</v>
      </c>
      <c r="F22" s="15">
        <f t="shared" si="3"/>
        <v>0.97222222222222199</v>
      </c>
      <c r="G22" s="15">
        <f t="shared" si="4"/>
        <v>3.4999999999999991</v>
      </c>
      <c r="H22" s="16">
        <f t="shared" si="0"/>
        <v>0</v>
      </c>
      <c r="I22" s="16">
        <f t="shared" si="1"/>
        <v>13.1</v>
      </c>
      <c r="J22" s="16">
        <f t="shared" si="2"/>
        <v>3.6388888888888888</v>
      </c>
      <c r="K22" s="16">
        <f>(1000*1.15)*Table1[[#This Row],[WLTC class 3, version 5, acceleration]]</f>
        <v>1118.0555555555552</v>
      </c>
      <c r="L22" s="16">
        <f t="shared" si="5"/>
        <v>112.815</v>
      </c>
      <c r="M22" s="16">
        <f>0.5*1.2*0.32*1.99*(Table1[[#This Row],[Velocity]]^2)</f>
        <v>5.0593170370370375</v>
      </c>
      <c r="N22" s="16">
        <f>Table1[[#This Row],[Acceleration Force]]+Table1[[#This Row],[Rolling Resistance]]+Table1[[#This Row],[Aerodynamic Resistance]]</f>
        <v>1235.9298725925923</v>
      </c>
      <c r="O22" s="16">
        <f>(Table1[[#This Row],[Acceleration Force]]+Table1[[#This Row],[Rolling Resistance]]+Table1[[#This Row],[Aerodynamic Resistance]])*Table1[[#This Row],[Velocity]]</f>
        <v>4497.4114808230443</v>
      </c>
      <c r="P22" s="16">
        <f>Table1[[#This Row],[Total]]*Table1[[#This Row],[Velocity]]</f>
        <v>4497.4114808230443</v>
      </c>
      <c r="Q22" s="16">
        <f>IF(Table1[[#This Row],[Energy]]&gt;0,Table1[[#This Row],[Energy]],0)</f>
        <v>4497.4114808230443</v>
      </c>
      <c r="R22" s="16">
        <f>(SUM($Q$6:Q22))/1000000</f>
        <v>1.0799685425925925E-2</v>
      </c>
      <c r="S22" s="16">
        <f>IF(Table1[[#This Row],[Energy]]&lt;0,ABS(Table1[[#This Row],[Energy]]),0)</f>
        <v>0</v>
      </c>
      <c r="T22" s="16">
        <f>(SUM($S$6:S22))/1000000</f>
        <v>0</v>
      </c>
    </row>
    <row r="23" spans="2:20" x14ac:dyDescent="0.3">
      <c r="B23" s="7" t="s">
        <v>19</v>
      </c>
      <c r="C23" s="13">
        <v>17</v>
      </c>
      <c r="D23" s="13">
        <v>17</v>
      </c>
      <c r="E23" s="14">
        <v>16.899999999999999</v>
      </c>
      <c r="F23" s="15">
        <f t="shared" si="3"/>
        <v>1.1944444444444444</v>
      </c>
      <c r="G23" s="15">
        <f t="shared" si="4"/>
        <v>4.3</v>
      </c>
      <c r="H23" s="16">
        <f t="shared" si="0"/>
        <v>0</v>
      </c>
      <c r="I23" s="16">
        <f t="shared" si="1"/>
        <v>16.899999999999999</v>
      </c>
      <c r="J23" s="16">
        <f t="shared" si="2"/>
        <v>4.6944444444444438</v>
      </c>
      <c r="K23" s="16">
        <f>(1000*1.15)*Table1[[#This Row],[WLTC class 3, version 5, acceleration]]</f>
        <v>1373.6111111111111</v>
      </c>
      <c r="L23" s="16">
        <f t="shared" si="5"/>
        <v>112.815</v>
      </c>
      <c r="M23" s="16">
        <f>0.5*1.2*0.32*1.99*(Table1[[#This Row],[Velocity]]^2)</f>
        <v>8.4202059259259237</v>
      </c>
      <c r="N23" s="16">
        <f>Table1[[#This Row],[Acceleration Force]]+Table1[[#This Row],[Rolling Resistance]]+Table1[[#This Row],[Aerodynamic Resistance]]</f>
        <v>1494.8463170370371</v>
      </c>
      <c r="O23" s="16">
        <f>(Table1[[#This Row],[Acceleration Force]]+Table1[[#This Row],[Rolling Resistance]]+Table1[[#This Row],[Aerodynamic Resistance]])*Table1[[#This Row],[Velocity]]</f>
        <v>7017.4729883127566</v>
      </c>
      <c r="P23" s="16">
        <f>Table1[[#This Row],[Total]]*Table1[[#This Row],[Velocity]]</f>
        <v>7017.4729883127566</v>
      </c>
      <c r="Q23" s="16">
        <f>IF(Table1[[#This Row],[Energy]]&gt;0,Table1[[#This Row],[Energy]],0)</f>
        <v>7017.4729883127566</v>
      </c>
      <c r="R23" s="16">
        <f>(SUM($Q$6:Q23))/1000000</f>
        <v>1.7817158414238681E-2</v>
      </c>
      <c r="S23" s="16">
        <f>IF(Table1[[#This Row],[Energy]]&lt;0,ABS(Table1[[#This Row],[Energy]]),0)</f>
        <v>0</v>
      </c>
      <c r="T23" s="16">
        <f>(SUM($S$6:S23))/1000000</f>
        <v>0</v>
      </c>
    </row>
    <row r="24" spans="2:20" x14ac:dyDescent="0.3">
      <c r="B24" s="7" t="s">
        <v>19</v>
      </c>
      <c r="C24" s="13">
        <v>18</v>
      </c>
      <c r="D24" s="13">
        <v>18</v>
      </c>
      <c r="E24" s="14">
        <v>21.7</v>
      </c>
      <c r="F24" s="15">
        <f t="shared" si="3"/>
        <v>1.2638888888888891</v>
      </c>
      <c r="G24" s="15">
        <f t="shared" si="4"/>
        <v>4.5500000000000007</v>
      </c>
      <c r="H24" s="16">
        <f t="shared" si="0"/>
        <v>0</v>
      </c>
      <c r="I24" s="16">
        <f t="shared" si="1"/>
        <v>21.7</v>
      </c>
      <c r="J24" s="16">
        <f t="shared" si="2"/>
        <v>6.0277777777777777</v>
      </c>
      <c r="K24" s="16">
        <f>(1000*1.15)*Table1[[#This Row],[WLTC class 3, version 5, acceleration]]</f>
        <v>1453.4722222222224</v>
      </c>
      <c r="L24" s="16">
        <f t="shared" si="5"/>
        <v>112.815</v>
      </c>
      <c r="M24" s="16">
        <f>0.5*1.2*0.32*1.99*(Table1[[#This Row],[Velocity]]^2)</f>
        <v>13.882534814814814</v>
      </c>
      <c r="N24" s="16">
        <f>Table1[[#This Row],[Acceleration Force]]+Table1[[#This Row],[Rolling Resistance]]+Table1[[#This Row],[Aerodynamic Resistance]]</f>
        <v>1580.1697570370372</v>
      </c>
      <c r="O24" s="16">
        <f>(Table1[[#This Row],[Acceleration Force]]+Table1[[#This Row],[Rolling Resistance]]+Table1[[#This Row],[Aerodynamic Resistance]])*Table1[[#This Row],[Velocity]]</f>
        <v>9524.9121465843637</v>
      </c>
      <c r="P24" s="16">
        <f>Table1[[#This Row],[Total]]*Table1[[#This Row],[Velocity]]</f>
        <v>9524.9121465843637</v>
      </c>
      <c r="Q24" s="16">
        <f>IF(Table1[[#This Row],[Energy]]&gt;0,Table1[[#This Row],[Energy]],0)</f>
        <v>9524.9121465843637</v>
      </c>
      <c r="R24" s="16">
        <f>(SUM($Q$6:Q24))/1000000</f>
        <v>2.7342070560823044E-2</v>
      </c>
      <c r="S24" s="16">
        <f>IF(Table1[[#This Row],[Energy]]&lt;0,ABS(Table1[[#This Row],[Energy]]),0)</f>
        <v>0</v>
      </c>
      <c r="T24" s="16">
        <f>(SUM($S$6:S24))/1000000</f>
        <v>0</v>
      </c>
    </row>
    <row r="25" spans="2:20" x14ac:dyDescent="0.3">
      <c r="B25" s="7" t="s">
        <v>19</v>
      </c>
      <c r="C25" s="13">
        <v>19</v>
      </c>
      <c r="D25" s="13">
        <v>19</v>
      </c>
      <c r="E25" s="14">
        <v>26</v>
      </c>
      <c r="F25" s="15">
        <f t="shared" si="3"/>
        <v>0.80555555555555558</v>
      </c>
      <c r="G25" s="15">
        <f t="shared" si="4"/>
        <v>2.9000000000000004</v>
      </c>
      <c r="H25" s="16">
        <f t="shared" si="0"/>
        <v>0</v>
      </c>
      <c r="I25" s="16">
        <f t="shared" si="1"/>
        <v>26</v>
      </c>
      <c r="J25" s="16">
        <f t="shared" si="2"/>
        <v>7.2222222222222223</v>
      </c>
      <c r="K25" s="16">
        <f>(1000*1.15)*Table1[[#This Row],[WLTC class 3, version 5, acceleration]]</f>
        <v>926.38888888888891</v>
      </c>
      <c r="L25" s="16">
        <f t="shared" si="5"/>
        <v>112.815</v>
      </c>
      <c r="M25" s="16">
        <f>0.5*1.2*0.32*1.99*(Table1[[#This Row],[Velocity]]^2)</f>
        <v>19.929481481481481</v>
      </c>
      <c r="N25" s="16">
        <f>Table1[[#This Row],[Acceleration Force]]+Table1[[#This Row],[Rolling Resistance]]+Table1[[#This Row],[Aerodynamic Resistance]]</f>
        <v>1059.1333703703704</v>
      </c>
      <c r="O25" s="16">
        <f>(Table1[[#This Row],[Acceleration Force]]+Table1[[#This Row],[Rolling Resistance]]+Table1[[#This Row],[Aerodynamic Resistance]])*Table1[[#This Row],[Velocity]]</f>
        <v>7649.2965637860079</v>
      </c>
      <c r="P25" s="16">
        <f>Table1[[#This Row],[Total]]*Table1[[#This Row],[Velocity]]</f>
        <v>7649.2965637860079</v>
      </c>
      <c r="Q25" s="16">
        <f>IF(Table1[[#This Row],[Energy]]&gt;0,Table1[[#This Row],[Energy]],0)</f>
        <v>7649.2965637860079</v>
      </c>
      <c r="R25" s="16">
        <f>(SUM($Q$6:Q25))/1000000</f>
        <v>3.4991367124609055E-2</v>
      </c>
      <c r="S25" s="16">
        <f>IF(Table1[[#This Row],[Energy]]&lt;0,ABS(Table1[[#This Row],[Energy]]),0)</f>
        <v>0</v>
      </c>
      <c r="T25" s="16">
        <f>(SUM($S$6:S25))/1000000</f>
        <v>0</v>
      </c>
    </row>
    <row r="26" spans="2:20" x14ac:dyDescent="0.3">
      <c r="B26" s="7" t="s">
        <v>19</v>
      </c>
      <c r="C26" s="13">
        <v>20</v>
      </c>
      <c r="D26" s="13">
        <v>20</v>
      </c>
      <c r="E26" s="14">
        <v>27.5</v>
      </c>
      <c r="F26" s="15">
        <f t="shared" si="3"/>
        <v>0.29166666666666685</v>
      </c>
      <c r="G26" s="15">
        <f t="shared" si="4"/>
        <v>1.0500000000000007</v>
      </c>
      <c r="H26" s="16">
        <f t="shared" si="0"/>
        <v>0</v>
      </c>
      <c r="I26" s="16">
        <f t="shared" si="1"/>
        <v>27.5</v>
      </c>
      <c r="J26" s="16">
        <f t="shared" si="2"/>
        <v>7.6388888888888884</v>
      </c>
      <c r="K26" s="16">
        <f>(1000*1.15)*Table1[[#This Row],[WLTC class 3, version 5, acceleration]]</f>
        <v>335.41666666666686</v>
      </c>
      <c r="L26" s="16">
        <f t="shared" si="5"/>
        <v>112.815</v>
      </c>
      <c r="M26" s="16">
        <f>0.5*1.2*0.32*1.99*(Table1[[#This Row],[Velocity]]^2)</f>
        <v>22.295370370370367</v>
      </c>
      <c r="N26" s="16">
        <f>Table1[[#This Row],[Acceleration Force]]+Table1[[#This Row],[Rolling Resistance]]+Table1[[#This Row],[Aerodynamic Resistance]]</f>
        <v>470.52703703703725</v>
      </c>
      <c r="O26" s="16">
        <f>(Table1[[#This Row],[Acceleration Force]]+Table1[[#This Row],[Rolling Resistance]]+Table1[[#This Row],[Aerodynamic Resistance]])*Table1[[#This Row],[Velocity]]</f>
        <v>3594.3037551440343</v>
      </c>
      <c r="P26" s="16">
        <f>Table1[[#This Row],[Total]]*Table1[[#This Row],[Velocity]]</f>
        <v>3594.3037551440343</v>
      </c>
      <c r="Q26" s="16">
        <f>IF(Table1[[#This Row],[Energy]]&gt;0,Table1[[#This Row],[Energy]],0)</f>
        <v>3594.3037551440343</v>
      </c>
      <c r="R26" s="16">
        <f>(SUM($Q$6:Q26))/1000000</f>
        <v>3.8585670879753085E-2</v>
      </c>
      <c r="S26" s="16">
        <f>IF(Table1[[#This Row],[Energy]]&lt;0,ABS(Table1[[#This Row],[Energy]]),0)</f>
        <v>0</v>
      </c>
      <c r="T26" s="16">
        <f>(SUM($S$6:S26))/1000000</f>
        <v>0</v>
      </c>
    </row>
    <row r="27" spans="2:20" x14ac:dyDescent="0.3">
      <c r="B27" s="7" t="s">
        <v>19</v>
      </c>
      <c r="C27" s="13">
        <v>21</v>
      </c>
      <c r="D27" s="13">
        <v>21</v>
      </c>
      <c r="E27" s="14">
        <v>28.1</v>
      </c>
      <c r="F27" s="15">
        <f t="shared" si="3"/>
        <v>0.1111111111111112</v>
      </c>
      <c r="G27" s="15">
        <f t="shared" si="4"/>
        <v>0.40000000000000036</v>
      </c>
      <c r="H27" s="16">
        <f t="shared" si="0"/>
        <v>0</v>
      </c>
      <c r="I27" s="16">
        <f t="shared" si="1"/>
        <v>28.1</v>
      </c>
      <c r="J27" s="16">
        <f t="shared" si="2"/>
        <v>7.8055555555555554</v>
      </c>
      <c r="K27" s="16">
        <f>(1000*1.15)*Table1[[#This Row],[WLTC class 3, version 5, acceleration]]</f>
        <v>127.77777777777789</v>
      </c>
      <c r="L27" s="16">
        <f t="shared" si="5"/>
        <v>112.815</v>
      </c>
      <c r="M27" s="16">
        <f>0.5*1.2*0.32*1.99*(Table1[[#This Row],[Velocity]]^2)</f>
        <v>23.278872592592595</v>
      </c>
      <c r="N27" s="16">
        <f>Table1[[#This Row],[Acceleration Force]]+Table1[[#This Row],[Rolling Resistance]]+Table1[[#This Row],[Aerodynamic Resistance]]</f>
        <v>263.8716503703705</v>
      </c>
      <c r="O27" s="16">
        <f>(Table1[[#This Row],[Acceleration Force]]+Table1[[#This Row],[Rolling Resistance]]+Table1[[#This Row],[Aerodynamic Resistance]])*Table1[[#This Row],[Velocity]]</f>
        <v>2059.6648265020585</v>
      </c>
      <c r="P27" s="16">
        <f>Table1[[#This Row],[Total]]*Table1[[#This Row],[Velocity]]</f>
        <v>2059.6648265020585</v>
      </c>
      <c r="Q27" s="16">
        <f>IF(Table1[[#This Row],[Energy]]&gt;0,Table1[[#This Row],[Energy]],0)</f>
        <v>2059.6648265020585</v>
      </c>
      <c r="R27" s="16">
        <f>(SUM($Q$6:Q27))/1000000</f>
        <v>4.0645335706255142E-2</v>
      </c>
      <c r="S27" s="16">
        <f>IF(Table1[[#This Row],[Energy]]&lt;0,ABS(Table1[[#This Row],[Energy]]),0)</f>
        <v>0</v>
      </c>
      <c r="T27" s="16">
        <f>(SUM($S$6:S27))/1000000</f>
        <v>0</v>
      </c>
    </row>
    <row r="28" spans="2:20" x14ac:dyDescent="0.3">
      <c r="B28" s="7" t="s">
        <v>19</v>
      </c>
      <c r="C28" s="13">
        <v>22</v>
      </c>
      <c r="D28" s="13">
        <v>22</v>
      </c>
      <c r="E28" s="14">
        <v>28.3</v>
      </c>
      <c r="F28" s="15">
        <f t="shared" si="3"/>
        <v>9.7222222222222127E-2</v>
      </c>
      <c r="G28" s="15">
        <f t="shared" si="4"/>
        <v>0.34999999999999964</v>
      </c>
      <c r="H28" s="16">
        <f t="shared" si="0"/>
        <v>0</v>
      </c>
      <c r="I28" s="16">
        <f t="shared" si="1"/>
        <v>28.3</v>
      </c>
      <c r="J28" s="16">
        <f t="shared" si="2"/>
        <v>7.8611111111111107</v>
      </c>
      <c r="K28" s="16">
        <f>(1000*1.15)*Table1[[#This Row],[WLTC class 3, version 5, acceleration]]</f>
        <v>111.80555555555544</v>
      </c>
      <c r="L28" s="16">
        <f t="shared" si="5"/>
        <v>112.815</v>
      </c>
      <c r="M28" s="16">
        <f>0.5*1.2*0.32*1.99*(Table1[[#This Row],[Velocity]]^2)</f>
        <v>23.611423703703704</v>
      </c>
      <c r="N28" s="16">
        <f>Table1[[#This Row],[Acceleration Force]]+Table1[[#This Row],[Rolling Resistance]]+Table1[[#This Row],[Aerodynamic Resistance]]</f>
        <v>248.23197925925913</v>
      </c>
      <c r="O28" s="16">
        <f>(Table1[[#This Row],[Acceleration Force]]+Table1[[#This Row],[Rolling Resistance]]+Table1[[#This Row],[Aerodynamic Resistance]])*Table1[[#This Row],[Velocity]]</f>
        <v>1951.3791702880649</v>
      </c>
      <c r="P28" s="16">
        <f>Table1[[#This Row],[Total]]*Table1[[#This Row],[Velocity]]</f>
        <v>1951.3791702880649</v>
      </c>
      <c r="Q28" s="16">
        <f>IF(Table1[[#This Row],[Energy]]&gt;0,Table1[[#This Row],[Energy]],0)</f>
        <v>1951.3791702880649</v>
      </c>
      <c r="R28" s="16">
        <f>(SUM($Q$6:Q28))/1000000</f>
        <v>4.2596714876543207E-2</v>
      </c>
      <c r="S28" s="16">
        <f>IF(Table1[[#This Row],[Energy]]&lt;0,ABS(Table1[[#This Row],[Energy]]),0)</f>
        <v>0</v>
      </c>
      <c r="T28" s="16">
        <f>(SUM($S$6:S28))/1000000</f>
        <v>0</v>
      </c>
    </row>
    <row r="29" spans="2:20" x14ac:dyDescent="0.3">
      <c r="B29" s="7" t="s">
        <v>19</v>
      </c>
      <c r="C29" s="13">
        <v>23</v>
      </c>
      <c r="D29" s="13">
        <v>23</v>
      </c>
      <c r="E29" s="14">
        <v>28.8</v>
      </c>
      <c r="F29" s="15">
        <f t="shared" si="3"/>
        <v>0.1111111111111112</v>
      </c>
      <c r="G29" s="15">
        <f t="shared" si="4"/>
        <v>0.40000000000000036</v>
      </c>
      <c r="H29" s="16">
        <f t="shared" si="0"/>
        <v>0</v>
      </c>
      <c r="I29" s="16">
        <f t="shared" si="1"/>
        <v>28.8</v>
      </c>
      <c r="J29" s="16">
        <f t="shared" si="2"/>
        <v>8</v>
      </c>
      <c r="K29" s="16">
        <f>(1000*1.15)*Table1[[#This Row],[WLTC class 3, version 5, acceleration]]</f>
        <v>127.77777777777789</v>
      </c>
      <c r="L29" s="16">
        <f t="shared" si="5"/>
        <v>112.815</v>
      </c>
      <c r="M29" s="16">
        <f>0.5*1.2*0.32*1.99*(Table1[[#This Row],[Velocity]]^2)</f>
        <v>24.453120000000002</v>
      </c>
      <c r="N29" s="16">
        <f>Table1[[#This Row],[Acceleration Force]]+Table1[[#This Row],[Rolling Resistance]]+Table1[[#This Row],[Aerodynamic Resistance]]</f>
        <v>265.0458977777779</v>
      </c>
      <c r="O29" s="16">
        <f>(Table1[[#This Row],[Acceleration Force]]+Table1[[#This Row],[Rolling Resistance]]+Table1[[#This Row],[Aerodynamic Resistance]])*Table1[[#This Row],[Velocity]]</f>
        <v>2120.3671822222232</v>
      </c>
      <c r="P29" s="16">
        <f>Table1[[#This Row],[Total]]*Table1[[#This Row],[Velocity]]</f>
        <v>2120.3671822222232</v>
      </c>
      <c r="Q29" s="16">
        <f>IF(Table1[[#This Row],[Energy]]&gt;0,Table1[[#This Row],[Energy]],0)</f>
        <v>2120.3671822222232</v>
      </c>
      <c r="R29" s="16">
        <f>(SUM($Q$6:Q29))/1000000</f>
        <v>4.4717082058765428E-2</v>
      </c>
      <c r="S29" s="16">
        <f>IF(Table1[[#This Row],[Energy]]&lt;0,ABS(Table1[[#This Row],[Energy]]),0)</f>
        <v>0</v>
      </c>
      <c r="T29" s="16">
        <f>(SUM($S$6:S29))/1000000</f>
        <v>0</v>
      </c>
    </row>
    <row r="30" spans="2:20" x14ac:dyDescent="0.3">
      <c r="B30" s="7" t="s">
        <v>19</v>
      </c>
      <c r="C30" s="13">
        <v>24</v>
      </c>
      <c r="D30" s="13">
        <v>24</v>
      </c>
      <c r="E30" s="14">
        <v>29.1</v>
      </c>
      <c r="F30" s="15">
        <f t="shared" si="3"/>
        <v>0.27777777777777779</v>
      </c>
      <c r="G30" s="15">
        <f t="shared" si="4"/>
        <v>1</v>
      </c>
      <c r="H30" s="16">
        <f t="shared" si="0"/>
        <v>0</v>
      </c>
      <c r="I30" s="16">
        <f t="shared" si="1"/>
        <v>29.1</v>
      </c>
      <c r="J30" s="16">
        <f t="shared" si="2"/>
        <v>8.0833333333333339</v>
      </c>
      <c r="K30" s="16">
        <f>(1000*1.15)*Table1[[#This Row],[WLTC class 3, version 5, acceleration]]</f>
        <v>319.44444444444446</v>
      </c>
      <c r="L30" s="16">
        <f t="shared" si="5"/>
        <v>112.815</v>
      </c>
      <c r="M30" s="16">
        <f>0.5*1.2*0.32*1.99*(Table1[[#This Row],[Velocity]]^2)</f>
        <v>24.965213333333338</v>
      </c>
      <c r="N30" s="16">
        <f>Table1[[#This Row],[Acceleration Force]]+Table1[[#This Row],[Rolling Resistance]]+Table1[[#This Row],[Aerodynamic Resistance]]</f>
        <v>457.22465777777779</v>
      </c>
      <c r="O30" s="16">
        <f>(Table1[[#This Row],[Acceleration Force]]+Table1[[#This Row],[Rolling Resistance]]+Table1[[#This Row],[Aerodynamic Resistance]])*Table1[[#This Row],[Velocity]]</f>
        <v>3695.8993170370372</v>
      </c>
      <c r="P30" s="16">
        <f>Table1[[#This Row],[Total]]*Table1[[#This Row],[Velocity]]</f>
        <v>3695.8993170370372</v>
      </c>
      <c r="Q30" s="16">
        <f>IF(Table1[[#This Row],[Energy]]&gt;0,Table1[[#This Row],[Energy]],0)</f>
        <v>3695.8993170370372</v>
      </c>
      <c r="R30" s="16">
        <f>(SUM($Q$6:Q30))/1000000</f>
        <v>4.8412981375802466E-2</v>
      </c>
      <c r="S30" s="16">
        <f>IF(Table1[[#This Row],[Energy]]&lt;0,ABS(Table1[[#This Row],[Energy]]),0)</f>
        <v>0</v>
      </c>
      <c r="T30" s="16">
        <f>(SUM($S$6:S30))/1000000</f>
        <v>0</v>
      </c>
    </row>
    <row r="31" spans="2:20" x14ac:dyDescent="0.3">
      <c r="B31" s="7" t="s">
        <v>19</v>
      </c>
      <c r="C31" s="13">
        <v>25</v>
      </c>
      <c r="D31" s="13">
        <v>25</v>
      </c>
      <c r="E31" s="14">
        <v>30.8</v>
      </c>
      <c r="F31" s="15">
        <f t="shared" si="3"/>
        <v>0.38888888888888851</v>
      </c>
      <c r="G31" s="15">
        <f t="shared" si="4"/>
        <v>1.3999999999999986</v>
      </c>
      <c r="H31" s="16">
        <f t="shared" si="0"/>
        <v>0</v>
      </c>
      <c r="I31" s="16">
        <f t="shared" si="1"/>
        <v>30.8</v>
      </c>
      <c r="J31" s="16">
        <f t="shared" si="2"/>
        <v>8.5555555555555554</v>
      </c>
      <c r="K31" s="16">
        <f>(1000*1.15)*Table1[[#This Row],[WLTC class 3, version 5, acceleration]]</f>
        <v>447.22222222222177</v>
      </c>
      <c r="L31" s="16">
        <f t="shared" si="5"/>
        <v>112.815</v>
      </c>
      <c r="M31" s="16">
        <f>0.5*1.2*0.32*1.99*(Table1[[#This Row],[Velocity]]^2)</f>
        <v>27.967312592592595</v>
      </c>
      <c r="N31" s="16">
        <f>Table1[[#This Row],[Acceleration Force]]+Table1[[#This Row],[Rolling Resistance]]+Table1[[#This Row],[Aerodynamic Resistance]]</f>
        <v>588.00453481481441</v>
      </c>
      <c r="O31" s="16">
        <f>(Table1[[#This Row],[Acceleration Force]]+Table1[[#This Row],[Rolling Resistance]]+Table1[[#This Row],[Aerodynamic Resistance]])*Table1[[#This Row],[Velocity]]</f>
        <v>5030.7054645267453</v>
      </c>
      <c r="P31" s="16">
        <f>Table1[[#This Row],[Total]]*Table1[[#This Row],[Velocity]]</f>
        <v>5030.7054645267453</v>
      </c>
      <c r="Q31" s="16">
        <f>IF(Table1[[#This Row],[Energy]]&gt;0,Table1[[#This Row],[Energy]],0)</f>
        <v>5030.7054645267453</v>
      </c>
      <c r="R31" s="16">
        <f>(SUM($Q$6:Q31))/1000000</f>
        <v>5.344368684032922E-2</v>
      </c>
      <c r="S31" s="16">
        <f>IF(Table1[[#This Row],[Energy]]&lt;0,ABS(Table1[[#This Row],[Energy]]),0)</f>
        <v>0</v>
      </c>
      <c r="T31" s="16">
        <f>(SUM($S$6:S31))/1000000</f>
        <v>0</v>
      </c>
    </row>
    <row r="32" spans="2:20" x14ac:dyDescent="0.3">
      <c r="B32" s="7" t="s">
        <v>19</v>
      </c>
      <c r="C32" s="13">
        <v>26</v>
      </c>
      <c r="D32" s="13">
        <v>26</v>
      </c>
      <c r="E32" s="14">
        <v>31.9</v>
      </c>
      <c r="F32" s="15">
        <f t="shared" si="3"/>
        <v>0.45833333333333343</v>
      </c>
      <c r="G32" s="15">
        <f t="shared" si="4"/>
        <v>1.6500000000000004</v>
      </c>
      <c r="H32" s="16">
        <f t="shared" si="0"/>
        <v>0</v>
      </c>
      <c r="I32" s="16">
        <f t="shared" si="1"/>
        <v>31.9</v>
      </c>
      <c r="J32" s="16">
        <f t="shared" si="2"/>
        <v>8.8611111111111107</v>
      </c>
      <c r="K32" s="16">
        <f>(1000*1.15)*Table1[[#This Row],[WLTC class 3, version 5, acceleration]]</f>
        <v>527.08333333333348</v>
      </c>
      <c r="L32" s="16">
        <f t="shared" si="5"/>
        <v>112.815</v>
      </c>
      <c r="M32" s="16">
        <f>0.5*1.2*0.32*1.99*(Table1[[#This Row],[Velocity]]^2)</f>
        <v>30.000650370370369</v>
      </c>
      <c r="N32" s="16">
        <f>Table1[[#This Row],[Acceleration Force]]+Table1[[#This Row],[Rolling Resistance]]+Table1[[#This Row],[Aerodynamic Resistance]]</f>
        <v>669.89898370370395</v>
      </c>
      <c r="O32" s="16">
        <f>(Table1[[#This Row],[Acceleration Force]]+Table1[[#This Row],[Rolling Resistance]]+Table1[[#This Row],[Aerodynamic Resistance]])*Table1[[#This Row],[Velocity]]</f>
        <v>5936.0493278189315</v>
      </c>
      <c r="P32" s="16">
        <f>Table1[[#This Row],[Total]]*Table1[[#This Row],[Velocity]]</f>
        <v>5936.0493278189315</v>
      </c>
      <c r="Q32" s="16">
        <f>IF(Table1[[#This Row],[Energy]]&gt;0,Table1[[#This Row],[Energy]],0)</f>
        <v>5936.0493278189315</v>
      </c>
      <c r="R32" s="16">
        <f>(SUM($Q$6:Q32))/1000000</f>
        <v>5.9379736168148151E-2</v>
      </c>
      <c r="S32" s="16">
        <f>IF(Table1[[#This Row],[Energy]]&lt;0,ABS(Table1[[#This Row],[Energy]]),0)</f>
        <v>0</v>
      </c>
      <c r="T32" s="16">
        <f>(SUM($S$6:S32))/1000000</f>
        <v>0</v>
      </c>
    </row>
    <row r="33" spans="2:20" x14ac:dyDescent="0.3">
      <c r="B33" s="7" t="s">
        <v>19</v>
      </c>
      <c r="C33" s="13">
        <v>27</v>
      </c>
      <c r="D33" s="13">
        <v>27</v>
      </c>
      <c r="E33" s="14">
        <v>34.1</v>
      </c>
      <c r="F33" s="15">
        <f t="shared" si="3"/>
        <v>0.65277777777777812</v>
      </c>
      <c r="G33" s="15">
        <f t="shared" si="4"/>
        <v>2.3500000000000014</v>
      </c>
      <c r="H33" s="16">
        <f t="shared" si="0"/>
        <v>0</v>
      </c>
      <c r="I33" s="16">
        <f t="shared" si="1"/>
        <v>34.1</v>
      </c>
      <c r="J33" s="16">
        <f t="shared" si="2"/>
        <v>9.4722222222222232</v>
      </c>
      <c r="K33" s="16">
        <f>(1000*1.15)*Table1[[#This Row],[WLTC class 3, version 5, acceleration]]</f>
        <v>750.6944444444448</v>
      </c>
      <c r="L33" s="16">
        <f t="shared" si="5"/>
        <v>112.815</v>
      </c>
      <c r="M33" s="16">
        <f>0.5*1.2*0.32*1.99*(Table1[[#This Row],[Velocity]]^2)</f>
        <v>34.28136148148149</v>
      </c>
      <c r="N33" s="16">
        <f>Table1[[#This Row],[Acceleration Force]]+Table1[[#This Row],[Rolling Resistance]]+Table1[[#This Row],[Aerodynamic Resistance]]</f>
        <v>897.79080592592629</v>
      </c>
      <c r="O33" s="16">
        <f>(Table1[[#This Row],[Acceleration Force]]+Table1[[#This Row],[Rolling Resistance]]+Table1[[#This Row],[Aerodynamic Resistance]])*Table1[[#This Row],[Velocity]]</f>
        <v>8504.0740227983588</v>
      </c>
      <c r="P33" s="16">
        <f>Table1[[#This Row],[Total]]*Table1[[#This Row],[Velocity]]</f>
        <v>8504.0740227983588</v>
      </c>
      <c r="Q33" s="16">
        <f>IF(Table1[[#This Row],[Energy]]&gt;0,Table1[[#This Row],[Energy]],0)</f>
        <v>8504.0740227983588</v>
      </c>
      <c r="R33" s="16">
        <f>(SUM($Q$6:Q33))/1000000</f>
        <v>6.7883810190946497E-2</v>
      </c>
      <c r="S33" s="16">
        <f>IF(Table1[[#This Row],[Energy]]&lt;0,ABS(Table1[[#This Row],[Energy]]),0)</f>
        <v>0</v>
      </c>
      <c r="T33" s="16">
        <f>(SUM($S$6:S33))/1000000</f>
        <v>0</v>
      </c>
    </row>
    <row r="34" spans="2:20" x14ac:dyDescent="0.3">
      <c r="B34" s="7" t="s">
        <v>19</v>
      </c>
      <c r="C34" s="13">
        <v>28</v>
      </c>
      <c r="D34" s="13">
        <v>28</v>
      </c>
      <c r="E34" s="14">
        <v>36.6</v>
      </c>
      <c r="F34" s="15">
        <f t="shared" si="3"/>
        <v>0.69444444444444442</v>
      </c>
      <c r="G34" s="15">
        <f t="shared" si="4"/>
        <v>2.5</v>
      </c>
      <c r="H34" s="16">
        <f t="shared" si="0"/>
        <v>0</v>
      </c>
      <c r="I34" s="16">
        <f t="shared" si="1"/>
        <v>36.6</v>
      </c>
      <c r="J34" s="16">
        <f t="shared" si="2"/>
        <v>10.166666666666666</v>
      </c>
      <c r="K34" s="16">
        <f>(1000*1.15)*Table1[[#This Row],[WLTC class 3, version 5, acceleration]]</f>
        <v>798.61111111111109</v>
      </c>
      <c r="L34" s="16">
        <f t="shared" si="5"/>
        <v>112.815</v>
      </c>
      <c r="M34" s="16">
        <f>0.5*1.2*0.32*1.99*(Table1[[#This Row],[Velocity]]^2)</f>
        <v>39.492213333333332</v>
      </c>
      <c r="N34" s="16">
        <f>Table1[[#This Row],[Acceleration Force]]+Table1[[#This Row],[Rolling Resistance]]+Table1[[#This Row],[Aerodynamic Resistance]]</f>
        <v>950.91832444444447</v>
      </c>
      <c r="O34" s="16">
        <f>(Table1[[#This Row],[Acceleration Force]]+Table1[[#This Row],[Rolling Resistance]]+Table1[[#This Row],[Aerodynamic Resistance]])*Table1[[#This Row],[Velocity]]</f>
        <v>9667.6696318518516</v>
      </c>
      <c r="P34" s="16">
        <f>Table1[[#This Row],[Total]]*Table1[[#This Row],[Velocity]]</f>
        <v>9667.6696318518516</v>
      </c>
      <c r="Q34" s="16">
        <f>IF(Table1[[#This Row],[Energy]]&gt;0,Table1[[#This Row],[Energy]],0)</f>
        <v>9667.6696318518516</v>
      </c>
      <c r="R34" s="16">
        <f>(SUM($Q$6:Q34))/1000000</f>
        <v>7.755147982279835E-2</v>
      </c>
      <c r="S34" s="16">
        <f>IF(Table1[[#This Row],[Energy]]&lt;0,ABS(Table1[[#This Row],[Energy]]),0)</f>
        <v>0</v>
      </c>
      <c r="T34" s="16">
        <f>(SUM($S$6:S34))/1000000</f>
        <v>0</v>
      </c>
    </row>
    <row r="35" spans="2:20" x14ac:dyDescent="0.3">
      <c r="B35" s="7" t="s">
        <v>19</v>
      </c>
      <c r="C35" s="13">
        <v>29</v>
      </c>
      <c r="D35" s="13">
        <v>29</v>
      </c>
      <c r="E35" s="14">
        <v>39.1</v>
      </c>
      <c r="F35" s="15">
        <f t="shared" si="3"/>
        <v>0.65277777777777712</v>
      </c>
      <c r="G35" s="15">
        <f t="shared" si="4"/>
        <v>2.3499999999999979</v>
      </c>
      <c r="H35" s="16">
        <f t="shared" si="0"/>
        <v>0</v>
      </c>
      <c r="I35" s="16">
        <f t="shared" si="1"/>
        <v>39.1</v>
      </c>
      <c r="J35" s="16">
        <f t="shared" si="2"/>
        <v>10.861111111111111</v>
      </c>
      <c r="K35" s="16">
        <f>(1000*1.15)*Table1[[#This Row],[WLTC class 3, version 5, acceleration]]</f>
        <v>750.69444444444366</v>
      </c>
      <c r="L35" s="16">
        <f t="shared" si="5"/>
        <v>112.815</v>
      </c>
      <c r="M35" s="16">
        <f>0.5*1.2*0.32*1.99*(Table1[[#This Row],[Velocity]]^2)</f>
        <v>45.071583703703702</v>
      </c>
      <c r="N35" s="16">
        <f>Table1[[#This Row],[Acceleration Force]]+Table1[[#This Row],[Rolling Resistance]]+Table1[[#This Row],[Aerodynamic Resistance]]</f>
        <v>908.58102814814742</v>
      </c>
      <c r="O35" s="16">
        <f>(Table1[[#This Row],[Acceleration Force]]+Table1[[#This Row],[Rolling Resistance]]+Table1[[#This Row],[Aerodynamic Resistance]])*Table1[[#This Row],[Velocity]]</f>
        <v>9868.199500164601</v>
      </c>
      <c r="P35" s="16">
        <f>Table1[[#This Row],[Total]]*Table1[[#This Row],[Velocity]]</f>
        <v>9868.199500164601</v>
      </c>
      <c r="Q35" s="16">
        <f>IF(Table1[[#This Row],[Energy]]&gt;0,Table1[[#This Row],[Energy]],0)</f>
        <v>9868.199500164601</v>
      </c>
      <c r="R35" s="16">
        <f>(SUM($Q$6:Q35))/1000000</f>
        <v>8.7419679322962948E-2</v>
      </c>
      <c r="S35" s="16">
        <f>IF(Table1[[#This Row],[Energy]]&lt;0,ABS(Table1[[#This Row],[Energy]]),0)</f>
        <v>0</v>
      </c>
      <c r="T35" s="16">
        <f>(SUM($S$6:S35))/1000000</f>
        <v>0</v>
      </c>
    </row>
    <row r="36" spans="2:20" x14ac:dyDescent="0.3">
      <c r="B36" s="7" t="s">
        <v>19</v>
      </c>
      <c r="C36" s="13">
        <v>30</v>
      </c>
      <c r="D36" s="13">
        <v>30</v>
      </c>
      <c r="E36" s="14">
        <v>41.3</v>
      </c>
      <c r="F36" s="15">
        <f t="shared" si="3"/>
        <v>0.47222222222222199</v>
      </c>
      <c r="G36" s="15">
        <f t="shared" si="4"/>
        <v>1.6999999999999993</v>
      </c>
      <c r="H36" s="16">
        <f t="shared" si="0"/>
        <v>0</v>
      </c>
      <c r="I36" s="16">
        <f t="shared" si="1"/>
        <v>41.3</v>
      </c>
      <c r="J36" s="16">
        <f t="shared" si="2"/>
        <v>11.472222222222221</v>
      </c>
      <c r="K36" s="16">
        <f>(1000*1.15)*Table1[[#This Row],[WLTC class 3, version 5, acceleration]]</f>
        <v>543.05555555555532</v>
      </c>
      <c r="L36" s="16">
        <f t="shared" si="5"/>
        <v>112.815</v>
      </c>
      <c r="M36" s="16">
        <f>0.5*1.2*0.32*1.99*(Table1[[#This Row],[Velocity]]^2)</f>
        <v>50.286268148148146</v>
      </c>
      <c r="N36" s="16">
        <f>Table1[[#This Row],[Acceleration Force]]+Table1[[#This Row],[Rolling Resistance]]+Table1[[#This Row],[Aerodynamic Resistance]]</f>
        <v>706.15682370370337</v>
      </c>
      <c r="O36" s="16">
        <f>(Table1[[#This Row],[Acceleration Force]]+Table1[[#This Row],[Rolling Resistance]]+Table1[[#This Row],[Aerodynamic Resistance]])*Table1[[#This Row],[Velocity]]</f>
        <v>8101.1880052674851</v>
      </c>
      <c r="P36" s="16">
        <f>Table1[[#This Row],[Total]]*Table1[[#This Row],[Velocity]]</f>
        <v>8101.1880052674851</v>
      </c>
      <c r="Q36" s="16">
        <f>IF(Table1[[#This Row],[Energy]]&gt;0,Table1[[#This Row],[Energy]],0)</f>
        <v>8101.1880052674851</v>
      </c>
      <c r="R36" s="16">
        <f>(SUM($Q$6:Q36))/1000000</f>
        <v>9.5520867328230438E-2</v>
      </c>
      <c r="S36" s="16">
        <f>IF(Table1[[#This Row],[Energy]]&lt;0,ABS(Table1[[#This Row],[Energy]]),0)</f>
        <v>0</v>
      </c>
      <c r="T36" s="16">
        <f>(SUM($S$6:S36))/1000000</f>
        <v>0</v>
      </c>
    </row>
    <row r="37" spans="2:20" x14ac:dyDescent="0.3">
      <c r="B37" s="7" t="s">
        <v>19</v>
      </c>
      <c r="C37" s="13">
        <v>31</v>
      </c>
      <c r="D37" s="13">
        <v>31</v>
      </c>
      <c r="E37" s="14">
        <v>42.5</v>
      </c>
      <c r="F37" s="15">
        <f t="shared" si="3"/>
        <v>0.27777777777777779</v>
      </c>
      <c r="G37" s="15">
        <f t="shared" si="4"/>
        <v>1</v>
      </c>
      <c r="H37" s="16">
        <f t="shared" si="0"/>
        <v>0</v>
      </c>
      <c r="I37" s="16">
        <f t="shared" si="1"/>
        <v>42.5</v>
      </c>
      <c r="J37" s="16">
        <f t="shared" si="2"/>
        <v>11.805555555555555</v>
      </c>
      <c r="K37" s="16">
        <f>(1000*1.15)*Table1[[#This Row],[WLTC class 3, version 5, acceleration]]</f>
        <v>319.44444444444446</v>
      </c>
      <c r="L37" s="16">
        <f t="shared" si="5"/>
        <v>112.815</v>
      </c>
      <c r="M37" s="16">
        <f>0.5*1.2*0.32*1.99*(Table1[[#This Row],[Velocity]]^2)</f>
        <v>53.250925925925927</v>
      </c>
      <c r="N37" s="16">
        <f>Table1[[#This Row],[Acceleration Force]]+Table1[[#This Row],[Rolling Resistance]]+Table1[[#This Row],[Aerodynamic Resistance]]</f>
        <v>485.51037037037037</v>
      </c>
      <c r="O37" s="16">
        <f>(Table1[[#This Row],[Acceleration Force]]+Table1[[#This Row],[Rolling Resistance]]+Table1[[#This Row],[Aerodynamic Resistance]])*Table1[[#This Row],[Velocity]]</f>
        <v>5731.7196502057614</v>
      </c>
      <c r="P37" s="16">
        <f>Table1[[#This Row],[Total]]*Table1[[#This Row],[Velocity]]</f>
        <v>5731.7196502057614</v>
      </c>
      <c r="Q37" s="16">
        <f>IF(Table1[[#This Row],[Energy]]&gt;0,Table1[[#This Row],[Energy]],0)</f>
        <v>5731.7196502057614</v>
      </c>
      <c r="R37" s="16">
        <f>(SUM($Q$6:Q37))/1000000</f>
        <v>0.1012525869784362</v>
      </c>
      <c r="S37" s="16">
        <f>IF(Table1[[#This Row],[Energy]]&lt;0,ABS(Table1[[#This Row],[Energy]]),0)</f>
        <v>0</v>
      </c>
      <c r="T37" s="16">
        <f>(SUM($S$6:S37))/1000000</f>
        <v>0</v>
      </c>
    </row>
    <row r="38" spans="2:20" x14ac:dyDescent="0.3">
      <c r="B38" s="7" t="s">
        <v>19</v>
      </c>
      <c r="C38" s="13">
        <v>32</v>
      </c>
      <c r="D38" s="13">
        <v>32</v>
      </c>
      <c r="E38" s="14">
        <v>43.3</v>
      </c>
      <c r="F38" s="15">
        <f t="shared" si="3"/>
        <v>0.19444444444444425</v>
      </c>
      <c r="G38" s="15">
        <f t="shared" si="4"/>
        <v>0.69999999999999929</v>
      </c>
      <c r="H38" s="16">
        <f t="shared" si="0"/>
        <v>0</v>
      </c>
      <c r="I38" s="16">
        <f t="shared" si="1"/>
        <v>43.3</v>
      </c>
      <c r="J38" s="16">
        <f t="shared" si="2"/>
        <v>12.027777777777777</v>
      </c>
      <c r="K38" s="16">
        <f>(1000*1.15)*Table1[[#This Row],[WLTC class 3, version 5, acceleration]]</f>
        <v>223.61111111111089</v>
      </c>
      <c r="L38" s="16">
        <f t="shared" si="5"/>
        <v>112.815</v>
      </c>
      <c r="M38" s="16">
        <f>0.5*1.2*0.32*1.99*(Table1[[#This Row],[Velocity]]^2)</f>
        <v>55.274534814814807</v>
      </c>
      <c r="N38" s="16">
        <f>Table1[[#This Row],[Acceleration Force]]+Table1[[#This Row],[Rolling Resistance]]+Table1[[#This Row],[Aerodynamic Resistance]]</f>
        <v>391.7006459259257</v>
      </c>
      <c r="O38" s="16">
        <f>(Table1[[#This Row],[Acceleration Force]]+Table1[[#This Row],[Rolling Resistance]]+Table1[[#This Row],[Aerodynamic Resistance]])*Table1[[#This Row],[Velocity]]</f>
        <v>4711.2883246090505</v>
      </c>
      <c r="P38" s="16">
        <f>Table1[[#This Row],[Total]]*Table1[[#This Row],[Velocity]]</f>
        <v>4711.2883246090505</v>
      </c>
      <c r="Q38" s="16">
        <f>IF(Table1[[#This Row],[Energy]]&gt;0,Table1[[#This Row],[Energy]],0)</f>
        <v>4711.2883246090505</v>
      </c>
      <c r="R38" s="16">
        <f>(SUM($Q$6:Q38))/1000000</f>
        <v>0.10596387530304525</v>
      </c>
      <c r="S38" s="16">
        <f>IF(Table1[[#This Row],[Energy]]&lt;0,ABS(Table1[[#This Row],[Energy]]),0)</f>
        <v>0</v>
      </c>
      <c r="T38" s="16">
        <f>(SUM($S$6:S38))/1000000</f>
        <v>0</v>
      </c>
    </row>
    <row r="39" spans="2:20" x14ac:dyDescent="0.3">
      <c r="B39" s="7" t="s">
        <v>19</v>
      </c>
      <c r="C39" s="13">
        <v>33</v>
      </c>
      <c r="D39" s="13">
        <v>33</v>
      </c>
      <c r="E39" s="14">
        <v>43.9</v>
      </c>
      <c r="F39" s="15">
        <f t="shared" si="3"/>
        <v>0.15277777777777798</v>
      </c>
      <c r="G39" s="15">
        <f t="shared" si="4"/>
        <v>0.55000000000000071</v>
      </c>
      <c r="H39" s="16">
        <f t="shared" si="0"/>
        <v>0</v>
      </c>
      <c r="I39" s="16">
        <f t="shared" si="1"/>
        <v>43.9</v>
      </c>
      <c r="J39" s="16">
        <f t="shared" si="2"/>
        <v>12.194444444444443</v>
      </c>
      <c r="K39" s="16">
        <f>(1000*1.15)*Table1[[#This Row],[WLTC class 3, version 5, acceleration]]</f>
        <v>175.69444444444468</v>
      </c>
      <c r="L39" s="16">
        <f t="shared" si="5"/>
        <v>112.815</v>
      </c>
      <c r="M39" s="16">
        <f>0.5*1.2*0.32*1.99*(Table1[[#This Row],[Velocity]]^2)</f>
        <v>56.817005925925919</v>
      </c>
      <c r="N39" s="16">
        <f>Table1[[#This Row],[Acceleration Force]]+Table1[[#This Row],[Rolling Resistance]]+Table1[[#This Row],[Aerodynamic Resistance]]</f>
        <v>345.32645037037059</v>
      </c>
      <c r="O39" s="16">
        <f>(Table1[[#This Row],[Acceleration Force]]+Table1[[#This Row],[Rolling Resistance]]+Table1[[#This Row],[Aerodynamic Resistance]])*Table1[[#This Row],[Velocity]]</f>
        <v>4211.0642142386851</v>
      </c>
      <c r="P39" s="16">
        <f>Table1[[#This Row],[Total]]*Table1[[#This Row],[Velocity]]</f>
        <v>4211.0642142386851</v>
      </c>
      <c r="Q39" s="16">
        <f>IF(Table1[[#This Row],[Energy]]&gt;0,Table1[[#This Row],[Energy]],0)</f>
        <v>4211.0642142386851</v>
      </c>
      <c r="R39" s="16">
        <f>(SUM($Q$6:Q39))/1000000</f>
        <v>0.11017493951728392</v>
      </c>
      <c r="S39" s="16">
        <f>IF(Table1[[#This Row],[Energy]]&lt;0,ABS(Table1[[#This Row],[Energy]]),0)</f>
        <v>0</v>
      </c>
      <c r="T39" s="16">
        <f>(SUM($S$6:S39))/1000000</f>
        <v>0</v>
      </c>
    </row>
    <row r="40" spans="2:20" x14ac:dyDescent="0.3">
      <c r="B40" s="7" t="s">
        <v>19</v>
      </c>
      <c r="C40" s="13">
        <v>34</v>
      </c>
      <c r="D40" s="13">
        <v>34</v>
      </c>
      <c r="E40" s="14">
        <v>44.4</v>
      </c>
      <c r="F40" s="15">
        <f t="shared" si="3"/>
        <v>8.3333333333333523E-2</v>
      </c>
      <c r="G40" s="15">
        <f t="shared" si="4"/>
        <v>0.30000000000000071</v>
      </c>
      <c r="H40" s="16">
        <f t="shared" si="0"/>
        <v>0</v>
      </c>
      <c r="I40" s="16">
        <f t="shared" si="1"/>
        <v>44.4</v>
      </c>
      <c r="J40" s="16">
        <f t="shared" si="2"/>
        <v>12.333333333333332</v>
      </c>
      <c r="K40" s="16">
        <f>(1000*1.15)*Table1[[#This Row],[WLTC class 3, version 5, acceleration]]</f>
        <v>95.833333333333556</v>
      </c>
      <c r="L40" s="16">
        <f t="shared" si="5"/>
        <v>112.815</v>
      </c>
      <c r="M40" s="16">
        <f>0.5*1.2*0.32*1.99*(Table1[[#This Row],[Velocity]]^2)</f>
        <v>58.118613333333329</v>
      </c>
      <c r="N40" s="16">
        <f>Table1[[#This Row],[Acceleration Force]]+Table1[[#This Row],[Rolling Resistance]]+Table1[[#This Row],[Aerodynamic Resistance]]</f>
        <v>266.76694666666685</v>
      </c>
      <c r="O40" s="16">
        <f>(Table1[[#This Row],[Acceleration Force]]+Table1[[#This Row],[Rolling Resistance]]+Table1[[#This Row],[Aerodynamic Resistance]])*Table1[[#This Row],[Velocity]]</f>
        <v>3290.1256755555573</v>
      </c>
      <c r="P40" s="16">
        <f>Table1[[#This Row],[Total]]*Table1[[#This Row],[Velocity]]</f>
        <v>3290.1256755555573</v>
      </c>
      <c r="Q40" s="16">
        <f>IF(Table1[[#This Row],[Energy]]&gt;0,Table1[[#This Row],[Energy]],0)</f>
        <v>3290.1256755555573</v>
      </c>
      <c r="R40" s="16">
        <f>(SUM($Q$6:Q40))/1000000</f>
        <v>0.11346506519283948</v>
      </c>
      <c r="S40" s="16">
        <f>IF(Table1[[#This Row],[Energy]]&lt;0,ABS(Table1[[#This Row],[Energy]]),0)</f>
        <v>0</v>
      </c>
      <c r="T40" s="16">
        <f>(SUM($S$6:S40))/1000000</f>
        <v>0</v>
      </c>
    </row>
    <row r="41" spans="2:20" x14ac:dyDescent="0.3">
      <c r="B41" s="7" t="s">
        <v>19</v>
      </c>
      <c r="C41" s="13">
        <v>35</v>
      </c>
      <c r="D41" s="13">
        <v>35</v>
      </c>
      <c r="E41" s="14">
        <v>44.5</v>
      </c>
      <c r="F41" s="15">
        <f t="shared" si="3"/>
        <v>-2.7777777777777186E-2</v>
      </c>
      <c r="G41" s="15">
        <f t="shared" si="4"/>
        <v>-9.9999999999997868E-2</v>
      </c>
      <c r="H41" s="16">
        <f t="shared" si="0"/>
        <v>0</v>
      </c>
      <c r="I41" s="16">
        <f t="shared" si="1"/>
        <v>44.5</v>
      </c>
      <c r="J41" s="16">
        <f t="shared" si="2"/>
        <v>12.361111111111111</v>
      </c>
      <c r="K41" s="16">
        <f>(1000*1.15)*Table1[[#This Row],[WLTC class 3, version 5, acceleration]]</f>
        <v>-31.944444444443764</v>
      </c>
      <c r="L41" s="16">
        <f t="shared" si="5"/>
        <v>112.815</v>
      </c>
      <c r="M41" s="16">
        <f>0.5*1.2*0.32*1.99*(Table1[[#This Row],[Velocity]]^2)</f>
        <v>58.380703703703702</v>
      </c>
      <c r="N41" s="16">
        <f>Table1[[#This Row],[Acceleration Force]]+Table1[[#This Row],[Rolling Resistance]]+Table1[[#This Row],[Aerodynamic Resistance]]</f>
        <v>139.25125925925994</v>
      </c>
      <c r="O41" s="16">
        <f>(Table1[[#This Row],[Acceleration Force]]+Table1[[#This Row],[Rolling Resistance]]+Table1[[#This Row],[Aerodynamic Resistance]])*Table1[[#This Row],[Velocity]]</f>
        <v>1721.3002880658519</v>
      </c>
      <c r="P41" s="16">
        <f>Table1[[#This Row],[Total]]*Table1[[#This Row],[Velocity]]</f>
        <v>1721.3002880658519</v>
      </c>
      <c r="Q41" s="16">
        <f>IF(Table1[[#This Row],[Energy]]&gt;0,Table1[[#This Row],[Energy]],0)</f>
        <v>1721.3002880658519</v>
      </c>
      <c r="R41" s="16">
        <f>(SUM($Q$6:Q41))/1000000</f>
        <v>0.11518636548090533</v>
      </c>
      <c r="S41" s="16">
        <f>IF(Table1[[#This Row],[Energy]]&lt;0,ABS(Table1[[#This Row],[Energy]]),0)</f>
        <v>0</v>
      </c>
      <c r="T41" s="16">
        <f>(SUM($S$6:S41))/1000000</f>
        <v>0</v>
      </c>
    </row>
    <row r="42" spans="2:20" x14ac:dyDescent="0.3">
      <c r="B42" s="7" t="s">
        <v>19</v>
      </c>
      <c r="C42" s="13">
        <v>36</v>
      </c>
      <c r="D42" s="13">
        <v>36</v>
      </c>
      <c r="E42" s="14">
        <v>44.2</v>
      </c>
      <c r="F42" s="15">
        <f t="shared" si="3"/>
        <v>-0.24999999999999961</v>
      </c>
      <c r="G42" s="15">
        <f t="shared" si="4"/>
        <v>-0.89999999999999858</v>
      </c>
      <c r="H42" s="16">
        <f t="shared" si="0"/>
        <v>0</v>
      </c>
      <c r="I42" s="16">
        <f t="shared" si="1"/>
        <v>44.2</v>
      </c>
      <c r="J42" s="16">
        <f t="shared" si="2"/>
        <v>12.277777777777779</v>
      </c>
      <c r="K42" s="16">
        <f>(1000*1.15)*Table1[[#This Row],[WLTC class 3, version 5, acceleration]]</f>
        <v>-287.49999999999955</v>
      </c>
      <c r="L42" s="16">
        <f t="shared" si="5"/>
        <v>112.815</v>
      </c>
      <c r="M42" s="16">
        <f>0.5*1.2*0.32*1.99*(Table1[[#This Row],[Velocity]]^2)</f>
        <v>57.596201481481494</v>
      </c>
      <c r="N42" s="16">
        <f>Table1[[#This Row],[Acceleration Force]]+Table1[[#This Row],[Rolling Resistance]]+Table1[[#This Row],[Aerodynamic Resistance]]</f>
        <v>-117.08879851851805</v>
      </c>
      <c r="O42" s="16">
        <f>(Table1[[#This Row],[Acceleration Force]]+Table1[[#This Row],[Rolling Resistance]]+Table1[[#This Row],[Aerodynamic Resistance]])*Table1[[#This Row],[Velocity]]</f>
        <v>-1437.5902484773605</v>
      </c>
      <c r="P42" s="16">
        <f>Table1[[#This Row],[Total]]*Table1[[#This Row],[Velocity]]</f>
        <v>-1437.5902484773605</v>
      </c>
      <c r="Q42" s="16">
        <f>IF(Table1[[#This Row],[Energy]]&gt;0,Table1[[#This Row],[Energy]],0)</f>
        <v>0</v>
      </c>
      <c r="R42" s="16">
        <f>(SUM($Q$6:Q42))/1000000</f>
        <v>0.11518636548090533</v>
      </c>
      <c r="S42" s="16">
        <f>IF(Table1[[#This Row],[Energy]]&lt;0,ABS(Table1[[#This Row],[Energy]]),0)</f>
        <v>1437.5902484773605</v>
      </c>
      <c r="T42" s="16">
        <f>(SUM($S$6:S42))/1000000</f>
        <v>1.4375902484773605E-3</v>
      </c>
    </row>
    <row r="43" spans="2:20" x14ac:dyDescent="0.3">
      <c r="B43" s="7" t="s">
        <v>19</v>
      </c>
      <c r="C43" s="13">
        <v>37</v>
      </c>
      <c r="D43" s="13">
        <v>37</v>
      </c>
      <c r="E43" s="14">
        <v>42.7</v>
      </c>
      <c r="F43" s="15">
        <f t="shared" si="3"/>
        <v>-0.59722222222222276</v>
      </c>
      <c r="G43" s="15">
        <f t="shared" si="4"/>
        <v>-2.1500000000000021</v>
      </c>
      <c r="H43" s="16">
        <f t="shared" si="0"/>
        <v>0</v>
      </c>
      <c r="I43" s="16">
        <f t="shared" si="1"/>
        <v>42.7</v>
      </c>
      <c r="J43" s="16">
        <f t="shared" si="2"/>
        <v>11.861111111111112</v>
      </c>
      <c r="K43" s="16">
        <f>(1000*1.15)*Table1[[#This Row],[WLTC class 3, version 5, acceleration]]</f>
        <v>-686.80555555555623</v>
      </c>
      <c r="L43" s="16">
        <f t="shared" si="5"/>
        <v>112.815</v>
      </c>
      <c r="M43" s="16">
        <f>0.5*1.2*0.32*1.99*(Table1[[#This Row],[Velocity]]^2)</f>
        <v>53.753290370370394</v>
      </c>
      <c r="N43" s="16">
        <f>Table1[[#This Row],[Acceleration Force]]+Table1[[#This Row],[Rolling Resistance]]+Table1[[#This Row],[Aerodynamic Resistance]]</f>
        <v>-520.23726518518583</v>
      </c>
      <c r="O43" s="16">
        <f>(Table1[[#This Row],[Acceleration Force]]+Table1[[#This Row],[Rolling Resistance]]+Table1[[#This Row],[Aerodynamic Resistance]])*Table1[[#This Row],[Velocity]]</f>
        <v>-6170.5920065020664</v>
      </c>
      <c r="P43" s="16">
        <f>Table1[[#This Row],[Total]]*Table1[[#This Row],[Velocity]]</f>
        <v>-6170.5920065020664</v>
      </c>
      <c r="Q43" s="16">
        <f>IF(Table1[[#This Row],[Energy]]&gt;0,Table1[[#This Row],[Energy]],0)</f>
        <v>0</v>
      </c>
      <c r="R43" s="16">
        <f>(SUM($Q$6:Q43))/1000000</f>
        <v>0.11518636548090533</v>
      </c>
      <c r="S43" s="16">
        <f>IF(Table1[[#This Row],[Energy]]&lt;0,ABS(Table1[[#This Row],[Energy]]),0)</f>
        <v>6170.5920065020664</v>
      </c>
      <c r="T43" s="16">
        <f>(SUM($S$6:S43))/1000000</f>
        <v>7.6081822549794271E-3</v>
      </c>
    </row>
    <row r="44" spans="2:20" x14ac:dyDescent="0.3">
      <c r="B44" s="7" t="s">
        <v>19</v>
      </c>
      <c r="C44" s="13">
        <v>38</v>
      </c>
      <c r="D44" s="13">
        <v>38</v>
      </c>
      <c r="E44" s="14">
        <v>39.9</v>
      </c>
      <c r="F44" s="15">
        <f t="shared" si="3"/>
        <v>-0.79166666666666707</v>
      </c>
      <c r="G44" s="15">
        <f t="shared" si="4"/>
        <v>-2.8500000000000014</v>
      </c>
      <c r="H44" s="16">
        <f t="shared" si="0"/>
        <v>0</v>
      </c>
      <c r="I44" s="16">
        <f t="shared" si="1"/>
        <v>39.9</v>
      </c>
      <c r="J44" s="16">
        <f t="shared" si="2"/>
        <v>11.083333333333332</v>
      </c>
      <c r="K44" s="16">
        <f>(1000*1.15)*Table1[[#This Row],[WLTC class 3, version 5, acceleration]]</f>
        <v>-910.41666666666708</v>
      </c>
      <c r="L44" s="16">
        <f t="shared" si="5"/>
        <v>112.815</v>
      </c>
      <c r="M44" s="16">
        <f>0.5*1.2*0.32*1.99*(Table1[[#This Row],[Velocity]]^2)</f>
        <v>46.934813333333331</v>
      </c>
      <c r="N44" s="16">
        <f>Table1[[#This Row],[Acceleration Force]]+Table1[[#This Row],[Rolling Resistance]]+Table1[[#This Row],[Aerodynamic Resistance]]</f>
        <v>-750.66685333333385</v>
      </c>
      <c r="O44" s="16">
        <f>(Table1[[#This Row],[Acceleration Force]]+Table1[[#This Row],[Rolling Resistance]]+Table1[[#This Row],[Aerodynamic Resistance]])*Table1[[#This Row],[Velocity]]</f>
        <v>-8319.8909577777831</v>
      </c>
      <c r="P44" s="16">
        <f>Table1[[#This Row],[Total]]*Table1[[#This Row],[Velocity]]</f>
        <v>-8319.8909577777831</v>
      </c>
      <c r="Q44" s="16">
        <f>IF(Table1[[#This Row],[Energy]]&gt;0,Table1[[#This Row],[Energy]],0)</f>
        <v>0</v>
      </c>
      <c r="R44" s="16">
        <f>(SUM($Q$6:Q44))/1000000</f>
        <v>0.11518636548090533</v>
      </c>
      <c r="S44" s="16">
        <f>IF(Table1[[#This Row],[Energy]]&lt;0,ABS(Table1[[#This Row],[Energy]]),0)</f>
        <v>8319.8909577777831</v>
      </c>
      <c r="T44" s="16">
        <f>(SUM($S$6:S44))/1000000</f>
        <v>1.5928073212757209E-2</v>
      </c>
    </row>
    <row r="45" spans="2:20" x14ac:dyDescent="0.3">
      <c r="B45" s="7" t="s">
        <v>19</v>
      </c>
      <c r="C45" s="13">
        <v>39</v>
      </c>
      <c r="D45" s="13">
        <v>39</v>
      </c>
      <c r="E45" s="14">
        <v>37</v>
      </c>
      <c r="F45" s="15">
        <f t="shared" si="3"/>
        <v>-0.73611111111111072</v>
      </c>
      <c r="G45" s="15">
        <f t="shared" si="4"/>
        <v>-2.6499999999999986</v>
      </c>
      <c r="H45" s="16">
        <f t="shared" si="0"/>
        <v>0</v>
      </c>
      <c r="I45" s="16">
        <f t="shared" si="1"/>
        <v>37</v>
      </c>
      <c r="J45" s="16">
        <f t="shared" si="2"/>
        <v>10.277777777777777</v>
      </c>
      <c r="K45" s="16">
        <f>(1000*1.15)*Table1[[#This Row],[WLTC class 3, version 5, acceleration]]</f>
        <v>-846.52777777777737</v>
      </c>
      <c r="L45" s="16">
        <f t="shared" si="5"/>
        <v>112.815</v>
      </c>
      <c r="M45" s="16">
        <f>0.5*1.2*0.32*1.99*(Table1[[#This Row],[Velocity]]^2)</f>
        <v>40.360148148148141</v>
      </c>
      <c r="N45" s="16">
        <f>Table1[[#This Row],[Acceleration Force]]+Table1[[#This Row],[Rolling Resistance]]+Table1[[#This Row],[Aerodynamic Resistance]]</f>
        <v>-693.35262962962918</v>
      </c>
      <c r="O45" s="16">
        <f>(Table1[[#This Row],[Acceleration Force]]+Table1[[#This Row],[Rolling Resistance]]+Table1[[#This Row],[Aerodynamic Resistance]])*Table1[[#This Row],[Velocity]]</f>
        <v>-7126.1242489711885</v>
      </c>
      <c r="P45" s="16">
        <f>Table1[[#This Row],[Total]]*Table1[[#This Row],[Velocity]]</f>
        <v>-7126.1242489711885</v>
      </c>
      <c r="Q45" s="16">
        <f>IF(Table1[[#This Row],[Energy]]&gt;0,Table1[[#This Row],[Energy]],0)</f>
        <v>0</v>
      </c>
      <c r="R45" s="16">
        <f>(SUM($Q$6:Q45))/1000000</f>
        <v>0.11518636548090533</v>
      </c>
      <c r="S45" s="16">
        <f>IF(Table1[[#This Row],[Energy]]&lt;0,ABS(Table1[[#This Row],[Energy]]),0)</f>
        <v>7126.1242489711885</v>
      </c>
      <c r="T45" s="16">
        <f>(SUM($S$6:S45))/1000000</f>
        <v>2.3054197461728401E-2</v>
      </c>
    </row>
    <row r="46" spans="2:20" x14ac:dyDescent="0.3">
      <c r="B46" s="7" t="s">
        <v>19</v>
      </c>
      <c r="C46" s="13">
        <v>40</v>
      </c>
      <c r="D46" s="13">
        <v>40</v>
      </c>
      <c r="E46" s="14">
        <v>34.6</v>
      </c>
      <c r="F46" s="15">
        <f t="shared" si="3"/>
        <v>-0.65277777777777812</v>
      </c>
      <c r="G46" s="15">
        <f t="shared" si="4"/>
        <v>-2.3500000000000014</v>
      </c>
      <c r="H46" s="16">
        <f t="shared" si="0"/>
        <v>0</v>
      </c>
      <c r="I46" s="16">
        <f t="shared" si="1"/>
        <v>34.6</v>
      </c>
      <c r="J46" s="16">
        <f t="shared" si="2"/>
        <v>9.6111111111111107</v>
      </c>
      <c r="K46" s="16">
        <f>(1000*1.15)*Table1[[#This Row],[WLTC class 3, version 5, acceleration]]</f>
        <v>-750.6944444444448</v>
      </c>
      <c r="L46" s="16">
        <f t="shared" si="5"/>
        <v>112.815</v>
      </c>
      <c r="M46" s="16">
        <f>0.5*1.2*0.32*1.99*(Table1[[#This Row],[Velocity]]^2)</f>
        <v>35.294050370370371</v>
      </c>
      <c r="N46" s="16">
        <f>Table1[[#This Row],[Acceleration Force]]+Table1[[#This Row],[Rolling Resistance]]+Table1[[#This Row],[Aerodynamic Resistance]]</f>
        <v>-602.58539407407443</v>
      </c>
      <c r="O46" s="16">
        <f>(Table1[[#This Row],[Acceleration Force]]+Table1[[#This Row],[Rolling Resistance]]+Table1[[#This Row],[Aerodynamic Resistance]])*Table1[[#This Row],[Velocity]]</f>
        <v>-5791.5151763786043</v>
      </c>
      <c r="P46" s="16">
        <f>Table1[[#This Row],[Total]]*Table1[[#This Row],[Velocity]]</f>
        <v>-5791.5151763786043</v>
      </c>
      <c r="Q46" s="16">
        <f>IF(Table1[[#This Row],[Energy]]&gt;0,Table1[[#This Row],[Energy]],0)</f>
        <v>0</v>
      </c>
      <c r="R46" s="16">
        <f>(SUM($Q$6:Q46))/1000000</f>
        <v>0.11518636548090533</v>
      </c>
      <c r="S46" s="16">
        <f>IF(Table1[[#This Row],[Energy]]&lt;0,ABS(Table1[[#This Row],[Energy]]),0)</f>
        <v>5791.5151763786043</v>
      </c>
      <c r="T46" s="16">
        <f>(SUM($S$6:S46))/1000000</f>
        <v>2.8845712638107004E-2</v>
      </c>
    </row>
    <row r="47" spans="2:20" x14ac:dyDescent="0.3">
      <c r="B47" s="7" t="s">
        <v>19</v>
      </c>
      <c r="C47" s="13">
        <v>41</v>
      </c>
      <c r="D47" s="13">
        <v>41</v>
      </c>
      <c r="E47" s="14">
        <v>32.299999999999997</v>
      </c>
      <c r="F47" s="15">
        <f t="shared" si="3"/>
        <v>-0.7777777777777779</v>
      </c>
      <c r="G47" s="15">
        <f t="shared" si="4"/>
        <v>-2.8000000000000007</v>
      </c>
      <c r="H47" s="16">
        <f t="shared" si="0"/>
        <v>0</v>
      </c>
      <c r="I47" s="16">
        <f t="shared" si="1"/>
        <v>32.299999999999997</v>
      </c>
      <c r="J47" s="16">
        <f t="shared" si="2"/>
        <v>8.9722222222222214</v>
      </c>
      <c r="K47" s="16">
        <f>(1000*1.15)*Table1[[#This Row],[WLTC class 3, version 5, acceleration]]</f>
        <v>-894.44444444444457</v>
      </c>
      <c r="L47" s="16">
        <f t="shared" si="5"/>
        <v>112.815</v>
      </c>
      <c r="M47" s="16">
        <f>0.5*1.2*0.32*1.99*(Table1[[#This Row],[Velocity]]^2)</f>
        <v>30.75773481481481</v>
      </c>
      <c r="N47" s="16">
        <f>Table1[[#This Row],[Acceleration Force]]+Table1[[#This Row],[Rolling Resistance]]+Table1[[#This Row],[Aerodynamic Resistance]]</f>
        <v>-750.87170962962966</v>
      </c>
      <c r="O47" s="16">
        <f>(Table1[[#This Row],[Acceleration Force]]+Table1[[#This Row],[Rolling Resistance]]+Table1[[#This Row],[Aerodynamic Resistance]])*Table1[[#This Row],[Velocity]]</f>
        <v>-6736.9878391769544</v>
      </c>
      <c r="P47" s="16">
        <f>Table1[[#This Row],[Total]]*Table1[[#This Row],[Velocity]]</f>
        <v>-6736.9878391769544</v>
      </c>
      <c r="Q47" s="16">
        <f>IF(Table1[[#This Row],[Energy]]&gt;0,Table1[[#This Row],[Energy]],0)</f>
        <v>0</v>
      </c>
      <c r="R47" s="16">
        <f>(SUM($Q$6:Q47))/1000000</f>
        <v>0.11518636548090533</v>
      </c>
      <c r="S47" s="16">
        <f>IF(Table1[[#This Row],[Energy]]&lt;0,ABS(Table1[[#This Row],[Energy]]),0)</f>
        <v>6736.9878391769544</v>
      </c>
      <c r="T47" s="16">
        <f>(SUM($S$6:S47))/1000000</f>
        <v>3.5582700477283957E-2</v>
      </c>
    </row>
    <row r="48" spans="2:20" x14ac:dyDescent="0.3">
      <c r="B48" s="7" t="s">
        <v>19</v>
      </c>
      <c r="C48" s="13">
        <v>42</v>
      </c>
      <c r="D48" s="13">
        <v>42</v>
      </c>
      <c r="E48" s="14">
        <v>29</v>
      </c>
      <c r="F48" s="15">
        <f t="shared" si="3"/>
        <v>-0.99999999999999933</v>
      </c>
      <c r="G48" s="15">
        <f t="shared" si="4"/>
        <v>-3.5999999999999979</v>
      </c>
      <c r="H48" s="16">
        <f t="shared" si="0"/>
        <v>0</v>
      </c>
      <c r="I48" s="16">
        <f t="shared" si="1"/>
        <v>29</v>
      </c>
      <c r="J48" s="16">
        <f t="shared" si="2"/>
        <v>8.0555555555555554</v>
      </c>
      <c r="K48" s="16">
        <f>(1000*1.15)*Table1[[#This Row],[WLTC class 3, version 5, acceleration]]</f>
        <v>-1149.9999999999993</v>
      </c>
      <c r="L48" s="16">
        <f t="shared" si="5"/>
        <v>112.815</v>
      </c>
      <c r="M48" s="16">
        <f>0.5*1.2*0.32*1.99*(Table1[[#This Row],[Velocity]]^2)</f>
        <v>24.793925925925926</v>
      </c>
      <c r="N48" s="16">
        <f>Table1[[#This Row],[Acceleration Force]]+Table1[[#This Row],[Rolling Resistance]]+Table1[[#This Row],[Aerodynamic Resistance]]</f>
        <v>-1012.3910740740733</v>
      </c>
      <c r="O48" s="16">
        <f>(Table1[[#This Row],[Acceleration Force]]+Table1[[#This Row],[Rolling Resistance]]+Table1[[#This Row],[Aerodynamic Resistance]])*Table1[[#This Row],[Velocity]]</f>
        <v>-8155.3725411522573</v>
      </c>
      <c r="P48" s="16">
        <f>Table1[[#This Row],[Total]]*Table1[[#This Row],[Velocity]]</f>
        <v>-8155.3725411522573</v>
      </c>
      <c r="Q48" s="16">
        <f>IF(Table1[[#This Row],[Energy]]&gt;0,Table1[[#This Row],[Energy]],0)</f>
        <v>0</v>
      </c>
      <c r="R48" s="16">
        <f>(SUM($Q$6:Q48))/1000000</f>
        <v>0.11518636548090533</v>
      </c>
      <c r="S48" s="16">
        <f>IF(Table1[[#This Row],[Energy]]&lt;0,ABS(Table1[[#This Row],[Energy]]),0)</f>
        <v>8155.3725411522573</v>
      </c>
      <c r="T48" s="16">
        <f>(SUM($S$6:S48))/1000000</f>
        <v>4.373807301843622E-2</v>
      </c>
    </row>
    <row r="49" spans="2:20" x14ac:dyDescent="0.3">
      <c r="B49" s="7" t="s">
        <v>19</v>
      </c>
      <c r="C49" s="13">
        <v>43</v>
      </c>
      <c r="D49" s="13">
        <v>43</v>
      </c>
      <c r="E49" s="14">
        <v>25.1</v>
      </c>
      <c r="F49" s="15">
        <f t="shared" si="3"/>
        <v>-0.94444444444444453</v>
      </c>
      <c r="G49" s="15">
        <f t="shared" si="4"/>
        <v>-3.4000000000000004</v>
      </c>
      <c r="H49" s="16">
        <f t="shared" si="0"/>
        <v>0</v>
      </c>
      <c r="I49" s="16">
        <f t="shared" si="1"/>
        <v>25.1</v>
      </c>
      <c r="J49" s="16">
        <f t="shared" si="2"/>
        <v>6.9722222222222223</v>
      </c>
      <c r="K49" s="16">
        <f>(1000*1.15)*Table1[[#This Row],[WLTC class 3, version 5, acceleration]]</f>
        <v>-1086.1111111111113</v>
      </c>
      <c r="L49" s="16">
        <f t="shared" si="5"/>
        <v>112.815</v>
      </c>
      <c r="M49" s="16">
        <f>0.5*1.2*0.32*1.99*(Table1[[#This Row],[Velocity]]^2)</f>
        <v>18.573628148148153</v>
      </c>
      <c r="N49" s="16">
        <f>Table1[[#This Row],[Acceleration Force]]+Table1[[#This Row],[Rolling Resistance]]+Table1[[#This Row],[Aerodynamic Resistance]]</f>
        <v>-954.72248296296311</v>
      </c>
      <c r="O49" s="16">
        <f>(Table1[[#This Row],[Acceleration Force]]+Table1[[#This Row],[Rolling Resistance]]+Table1[[#This Row],[Aerodynamic Resistance]])*Table1[[#This Row],[Velocity]]</f>
        <v>-6656.5373117695481</v>
      </c>
      <c r="P49" s="16">
        <f>Table1[[#This Row],[Total]]*Table1[[#This Row],[Velocity]]</f>
        <v>-6656.5373117695481</v>
      </c>
      <c r="Q49" s="16">
        <f>IF(Table1[[#This Row],[Energy]]&gt;0,Table1[[#This Row],[Energy]],0)</f>
        <v>0</v>
      </c>
      <c r="R49" s="16">
        <f>(SUM($Q$6:Q49))/1000000</f>
        <v>0.11518636548090533</v>
      </c>
      <c r="S49" s="16">
        <f>IF(Table1[[#This Row],[Energy]]&lt;0,ABS(Table1[[#This Row],[Energy]]),0)</f>
        <v>6656.5373117695481</v>
      </c>
      <c r="T49" s="16">
        <f>(SUM($S$6:S49))/1000000</f>
        <v>5.0394610330205765E-2</v>
      </c>
    </row>
    <row r="50" spans="2:20" x14ac:dyDescent="0.3">
      <c r="B50" s="7" t="s">
        <v>19</v>
      </c>
      <c r="C50" s="13">
        <v>44</v>
      </c>
      <c r="D50" s="13">
        <v>44</v>
      </c>
      <c r="E50" s="14">
        <v>22.2</v>
      </c>
      <c r="F50" s="15">
        <f t="shared" si="3"/>
        <v>-0.5833333333333337</v>
      </c>
      <c r="G50" s="15">
        <f t="shared" si="4"/>
        <v>-2.1000000000000014</v>
      </c>
      <c r="H50" s="16">
        <f t="shared" si="0"/>
        <v>0</v>
      </c>
      <c r="I50" s="16">
        <f t="shared" si="1"/>
        <v>22.2</v>
      </c>
      <c r="J50" s="16">
        <f t="shared" si="2"/>
        <v>6.1666666666666661</v>
      </c>
      <c r="K50" s="16">
        <f>(1000*1.15)*Table1[[#This Row],[WLTC class 3, version 5, acceleration]]</f>
        <v>-670.83333333333371</v>
      </c>
      <c r="L50" s="16">
        <f t="shared" si="5"/>
        <v>112.815</v>
      </c>
      <c r="M50" s="16">
        <f>0.5*1.2*0.32*1.99*(Table1[[#This Row],[Velocity]]^2)</f>
        <v>14.529653333333332</v>
      </c>
      <c r="N50" s="16">
        <f>Table1[[#This Row],[Acceleration Force]]+Table1[[#This Row],[Rolling Resistance]]+Table1[[#This Row],[Aerodynamic Resistance]]</f>
        <v>-543.48868000000027</v>
      </c>
      <c r="O50" s="16">
        <f>(Table1[[#This Row],[Acceleration Force]]+Table1[[#This Row],[Rolling Resistance]]+Table1[[#This Row],[Aerodynamic Resistance]])*Table1[[#This Row],[Velocity]]</f>
        <v>-3351.513526666668</v>
      </c>
      <c r="P50" s="16">
        <f>Table1[[#This Row],[Total]]*Table1[[#This Row],[Velocity]]</f>
        <v>-3351.513526666668</v>
      </c>
      <c r="Q50" s="16">
        <f>IF(Table1[[#This Row],[Energy]]&gt;0,Table1[[#This Row],[Energy]],0)</f>
        <v>0</v>
      </c>
      <c r="R50" s="16">
        <f>(SUM($Q$6:Q50))/1000000</f>
        <v>0.11518636548090533</v>
      </c>
      <c r="S50" s="16">
        <f>IF(Table1[[#This Row],[Energy]]&lt;0,ABS(Table1[[#This Row],[Energy]]),0)</f>
        <v>3351.513526666668</v>
      </c>
      <c r="T50" s="16">
        <f>(SUM($S$6:S50))/1000000</f>
        <v>5.3746123856872434E-2</v>
      </c>
    </row>
    <row r="51" spans="2:20" x14ac:dyDescent="0.3">
      <c r="B51" s="7" t="s">
        <v>19</v>
      </c>
      <c r="C51" s="13">
        <v>45</v>
      </c>
      <c r="D51" s="13">
        <v>45</v>
      </c>
      <c r="E51" s="14">
        <v>20.9</v>
      </c>
      <c r="F51" s="15">
        <f t="shared" si="3"/>
        <v>-0.25000000000000011</v>
      </c>
      <c r="G51" s="15">
        <f t="shared" si="4"/>
        <v>-0.90000000000000036</v>
      </c>
      <c r="H51" s="16">
        <f t="shared" si="0"/>
        <v>0</v>
      </c>
      <c r="I51" s="16">
        <f t="shared" si="1"/>
        <v>20.9</v>
      </c>
      <c r="J51" s="16">
        <f t="shared" si="2"/>
        <v>5.8055555555555554</v>
      </c>
      <c r="K51" s="16">
        <f>(1000*1.15)*Table1[[#This Row],[WLTC class 3, version 5, acceleration]]</f>
        <v>-287.50000000000011</v>
      </c>
      <c r="L51" s="16">
        <f t="shared" si="5"/>
        <v>112.815</v>
      </c>
      <c r="M51" s="16">
        <f>0.5*1.2*0.32*1.99*(Table1[[#This Row],[Velocity]]^2)</f>
        <v>12.877805925925927</v>
      </c>
      <c r="N51" s="16">
        <f>Table1[[#This Row],[Acceleration Force]]+Table1[[#This Row],[Rolling Resistance]]+Table1[[#This Row],[Aerodynamic Resistance]]</f>
        <v>-161.80719407407418</v>
      </c>
      <c r="O51" s="16">
        <f>(Table1[[#This Row],[Acceleration Force]]+Table1[[#This Row],[Rolling Resistance]]+Table1[[#This Row],[Aerodynamic Resistance]])*Table1[[#This Row],[Velocity]]</f>
        <v>-939.38065448559723</v>
      </c>
      <c r="P51" s="16">
        <f>Table1[[#This Row],[Total]]*Table1[[#This Row],[Velocity]]</f>
        <v>-939.38065448559723</v>
      </c>
      <c r="Q51" s="16">
        <f>IF(Table1[[#This Row],[Energy]]&gt;0,Table1[[#This Row],[Energy]],0)</f>
        <v>0</v>
      </c>
      <c r="R51" s="16">
        <f>(SUM($Q$6:Q51))/1000000</f>
        <v>0.11518636548090533</v>
      </c>
      <c r="S51" s="16">
        <f>IF(Table1[[#This Row],[Energy]]&lt;0,ABS(Table1[[#This Row],[Energy]]),0)</f>
        <v>939.38065448559723</v>
      </c>
      <c r="T51" s="16">
        <f>(SUM($S$6:S51))/1000000</f>
        <v>5.4685504511358035E-2</v>
      </c>
    </row>
    <row r="52" spans="2:20" x14ac:dyDescent="0.3">
      <c r="B52" s="7" t="s">
        <v>19</v>
      </c>
      <c r="C52" s="13">
        <v>46</v>
      </c>
      <c r="D52" s="13">
        <v>46</v>
      </c>
      <c r="E52" s="14">
        <v>20.399999999999999</v>
      </c>
      <c r="F52" s="15">
        <f t="shared" si="3"/>
        <v>-0.19444444444444425</v>
      </c>
      <c r="G52" s="15">
        <f t="shared" si="4"/>
        <v>-0.69999999999999929</v>
      </c>
      <c r="H52" s="16">
        <f t="shared" si="0"/>
        <v>0</v>
      </c>
      <c r="I52" s="16">
        <f t="shared" si="1"/>
        <v>20.399999999999999</v>
      </c>
      <c r="J52" s="16">
        <f t="shared" si="2"/>
        <v>5.6666666666666661</v>
      </c>
      <c r="K52" s="16">
        <f>(1000*1.15)*Table1[[#This Row],[WLTC class 3, version 5, acceleration]]</f>
        <v>-223.61111111111089</v>
      </c>
      <c r="L52" s="16">
        <f t="shared" si="5"/>
        <v>112.815</v>
      </c>
      <c r="M52" s="16">
        <f>0.5*1.2*0.32*1.99*(Table1[[#This Row],[Velocity]]^2)</f>
        <v>12.269013333333334</v>
      </c>
      <c r="N52" s="16">
        <f>Table1[[#This Row],[Acceleration Force]]+Table1[[#This Row],[Rolling Resistance]]+Table1[[#This Row],[Aerodynamic Resistance]]</f>
        <v>-98.527097777777556</v>
      </c>
      <c r="O52" s="16">
        <f>(Table1[[#This Row],[Acceleration Force]]+Table1[[#This Row],[Rolling Resistance]]+Table1[[#This Row],[Aerodynamic Resistance]])*Table1[[#This Row],[Velocity]]</f>
        <v>-558.32022074073939</v>
      </c>
      <c r="P52" s="16">
        <f>Table1[[#This Row],[Total]]*Table1[[#This Row],[Velocity]]</f>
        <v>-558.32022074073939</v>
      </c>
      <c r="Q52" s="16">
        <f>IF(Table1[[#This Row],[Energy]]&gt;0,Table1[[#This Row],[Energy]],0)</f>
        <v>0</v>
      </c>
      <c r="R52" s="16">
        <f>(SUM($Q$6:Q52))/1000000</f>
        <v>0.11518636548090533</v>
      </c>
      <c r="S52" s="16">
        <f>IF(Table1[[#This Row],[Energy]]&lt;0,ABS(Table1[[#This Row],[Energy]]),0)</f>
        <v>558.32022074073939</v>
      </c>
      <c r="T52" s="16">
        <f>(SUM($S$6:S52))/1000000</f>
        <v>5.5243824732098774E-2</v>
      </c>
    </row>
    <row r="53" spans="2:20" x14ac:dyDescent="0.3">
      <c r="B53" s="7" t="s">
        <v>19</v>
      </c>
      <c r="C53" s="13">
        <v>47</v>
      </c>
      <c r="D53" s="13">
        <v>47</v>
      </c>
      <c r="E53" s="14">
        <v>19.5</v>
      </c>
      <c r="F53" s="15">
        <f t="shared" si="3"/>
        <v>-0.27777777777777779</v>
      </c>
      <c r="G53" s="15">
        <f t="shared" si="4"/>
        <v>-1</v>
      </c>
      <c r="H53" s="16">
        <f t="shared" si="0"/>
        <v>0</v>
      </c>
      <c r="I53" s="16">
        <f t="shared" si="1"/>
        <v>19.5</v>
      </c>
      <c r="J53" s="16">
        <f t="shared" si="2"/>
        <v>5.416666666666667</v>
      </c>
      <c r="K53" s="16">
        <f>(1000*1.15)*Table1[[#This Row],[WLTC class 3, version 5, acceleration]]</f>
        <v>-319.44444444444446</v>
      </c>
      <c r="L53" s="16">
        <f t="shared" si="5"/>
        <v>112.815</v>
      </c>
      <c r="M53" s="16">
        <f>0.5*1.2*0.32*1.99*(Table1[[#This Row],[Velocity]]^2)</f>
        <v>11.210333333333336</v>
      </c>
      <c r="N53" s="16">
        <f>Table1[[#This Row],[Acceleration Force]]+Table1[[#This Row],[Rolling Resistance]]+Table1[[#This Row],[Aerodynamic Resistance]]</f>
        <v>-195.41911111111114</v>
      </c>
      <c r="O53" s="16">
        <f>(Table1[[#This Row],[Acceleration Force]]+Table1[[#This Row],[Rolling Resistance]]+Table1[[#This Row],[Aerodynamic Resistance]])*Table1[[#This Row],[Velocity]]</f>
        <v>-1058.5201851851855</v>
      </c>
      <c r="P53" s="16">
        <f>Table1[[#This Row],[Total]]*Table1[[#This Row],[Velocity]]</f>
        <v>-1058.5201851851855</v>
      </c>
      <c r="Q53" s="16">
        <f>IF(Table1[[#This Row],[Energy]]&gt;0,Table1[[#This Row],[Energy]],0)</f>
        <v>0</v>
      </c>
      <c r="R53" s="16">
        <f>(SUM($Q$6:Q53))/1000000</f>
        <v>0.11518636548090533</v>
      </c>
      <c r="S53" s="16">
        <f>IF(Table1[[#This Row],[Energy]]&lt;0,ABS(Table1[[#This Row],[Energy]]),0)</f>
        <v>1058.5201851851855</v>
      </c>
      <c r="T53" s="16">
        <f>(SUM($S$6:S53))/1000000</f>
        <v>5.6302344917283961E-2</v>
      </c>
    </row>
    <row r="54" spans="2:20" x14ac:dyDescent="0.3">
      <c r="B54" s="7" t="s">
        <v>19</v>
      </c>
      <c r="C54" s="13">
        <v>48</v>
      </c>
      <c r="D54" s="13">
        <v>48</v>
      </c>
      <c r="E54" s="14">
        <v>18.399999999999999</v>
      </c>
      <c r="F54" s="15">
        <f t="shared" si="3"/>
        <v>-0.23611111111111099</v>
      </c>
      <c r="G54" s="15">
        <f t="shared" si="4"/>
        <v>-0.84999999999999964</v>
      </c>
      <c r="H54" s="16">
        <f t="shared" si="0"/>
        <v>0</v>
      </c>
      <c r="I54" s="16">
        <f t="shared" si="1"/>
        <v>18.399999999999999</v>
      </c>
      <c r="J54" s="16">
        <f t="shared" si="2"/>
        <v>5.1111111111111107</v>
      </c>
      <c r="K54" s="16">
        <f>(1000*1.15)*Table1[[#This Row],[WLTC class 3, version 5, acceleration]]</f>
        <v>-271.52777777777766</v>
      </c>
      <c r="L54" s="16">
        <f t="shared" si="5"/>
        <v>112.815</v>
      </c>
      <c r="M54" s="16">
        <f>0.5*1.2*0.32*1.99*(Table1[[#This Row],[Velocity]]^2)</f>
        <v>9.9812503703703701</v>
      </c>
      <c r="N54" s="16">
        <f>Table1[[#This Row],[Acceleration Force]]+Table1[[#This Row],[Rolling Resistance]]+Table1[[#This Row],[Aerodynamic Resistance]]</f>
        <v>-148.7315274074073</v>
      </c>
      <c r="O54" s="16">
        <f>(Table1[[#This Row],[Acceleration Force]]+Table1[[#This Row],[Rolling Resistance]]+Table1[[#This Row],[Aerodynamic Resistance]])*Table1[[#This Row],[Velocity]]</f>
        <v>-760.1833623045261</v>
      </c>
      <c r="P54" s="16">
        <f>Table1[[#This Row],[Total]]*Table1[[#This Row],[Velocity]]</f>
        <v>-760.1833623045261</v>
      </c>
      <c r="Q54" s="16">
        <f>IF(Table1[[#This Row],[Energy]]&gt;0,Table1[[#This Row],[Energy]],0)</f>
        <v>0</v>
      </c>
      <c r="R54" s="16">
        <f>(SUM($Q$6:Q54))/1000000</f>
        <v>0.11518636548090533</v>
      </c>
      <c r="S54" s="16">
        <f>IF(Table1[[#This Row],[Energy]]&lt;0,ABS(Table1[[#This Row],[Energy]]),0)</f>
        <v>760.1833623045261</v>
      </c>
      <c r="T54" s="16">
        <f>(SUM($S$6:S54))/1000000</f>
        <v>5.7062528279588486E-2</v>
      </c>
    </row>
    <row r="55" spans="2:20" x14ac:dyDescent="0.3">
      <c r="B55" s="7" t="s">
        <v>19</v>
      </c>
      <c r="C55" s="13">
        <v>49</v>
      </c>
      <c r="D55" s="13">
        <v>49</v>
      </c>
      <c r="E55" s="14">
        <v>17.8</v>
      </c>
      <c r="F55" s="15">
        <f t="shared" si="3"/>
        <v>-8.3333333333333037E-2</v>
      </c>
      <c r="G55" s="15">
        <f t="shared" si="4"/>
        <v>-0.29999999999999893</v>
      </c>
      <c r="H55" s="16">
        <f t="shared" si="0"/>
        <v>0</v>
      </c>
      <c r="I55" s="16">
        <f t="shared" si="1"/>
        <v>17.8</v>
      </c>
      <c r="J55" s="16">
        <f t="shared" si="2"/>
        <v>4.9444444444444446</v>
      </c>
      <c r="K55" s="16">
        <f>(1000*1.15)*Table1[[#This Row],[WLTC class 3, version 5, acceleration]]</f>
        <v>-95.833333333332988</v>
      </c>
      <c r="L55" s="16">
        <f t="shared" si="5"/>
        <v>112.815</v>
      </c>
      <c r="M55" s="16">
        <f>0.5*1.2*0.32*1.99*(Table1[[#This Row],[Velocity]]^2)</f>
        <v>9.3409125925925931</v>
      </c>
      <c r="N55" s="16">
        <f>Table1[[#This Row],[Acceleration Force]]+Table1[[#This Row],[Rolling Resistance]]+Table1[[#This Row],[Aerodynamic Resistance]]</f>
        <v>26.322579259259605</v>
      </c>
      <c r="O55" s="16">
        <f>(Table1[[#This Row],[Acceleration Force]]+Table1[[#This Row],[Rolling Resistance]]+Table1[[#This Row],[Aerodynamic Resistance]])*Table1[[#This Row],[Velocity]]</f>
        <v>130.15053078189473</v>
      </c>
      <c r="P55" s="16">
        <f>Table1[[#This Row],[Total]]*Table1[[#This Row],[Velocity]]</f>
        <v>130.15053078189473</v>
      </c>
      <c r="Q55" s="16">
        <f>IF(Table1[[#This Row],[Energy]]&gt;0,Table1[[#This Row],[Energy]],0)</f>
        <v>130.15053078189473</v>
      </c>
      <c r="R55" s="16">
        <f>(SUM($Q$6:Q55))/1000000</f>
        <v>0.11531651601168721</v>
      </c>
      <c r="S55" s="16">
        <f>IF(Table1[[#This Row],[Energy]]&lt;0,ABS(Table1[[#This Row],[Energy]]),0)</f>
        <v>0</v>
      </c>
      <c r="T55" s="16">
        <f>(SUM($S$6:S55))/1000000</f>
        <v>5.7062528279588486E-2</v>
      </c>
    </row>
    <row r="56" spans="2:20" x14ac:dyDescent="0.3">
      <c r="B56" s="7" t="s">
        <v>19</v>
      </c>
      <c r="C56" s="13">
        <v>50</v>
      </c>
      <c r="D56" s="13">
        <v>50</v>
      </c>
      <c r="E56" s="14">
        <v>17.8</v>
      </c>
      <c r="F56" s="15">
        <f t="shared" si="3"/>
        <v>-5.5555555555555851E-2</v>
      </c>
      <c r="G56" s="15">
        <f t="shared" si="4"/>
        <v>-0.20000000000000107</v>
      </c>
      <c r="H56" s="16">
        <f t="shared" si="0"/>
        <v>0</v>
      </c>
      <c r="I56" s="16">
        <f t="shared" si="1"/>
        <v>17.8</v>
      </c>
      <c r="J56" s="16">
        <f t="shared" si="2"/>
        <v>4.9444444444444446</v>
      </c>
      <c r="K56" s="16">
        <f>(1000*1.15)*Table1[[#This Row],[WLTC class 3, version 5, acceleration]]</f>
        <v>-63.888888888889227</v>
      </c>
      <c r="L56" s="16">
        <f t="shared" si="5"/>
        <v>112.815</v>
      </c>
      <c r="M56" s="16">
        <f>0.5*1.2*0.32*1.99*(Table1[[#This Row],[Velocity]]^2)</f>
        <v>9.3409125925925931</v>
      </c>
      <c r="N56" s="16">
        <f>Table1[[#This Row],[Acceleration Force]]+Table1[[#This Row],[Rolling Resistance]]+Table1[[#This Row],[Aerodynamic Resistance]]</f>
        <v>58.267023703703366</v>
      </c>
      <c r="O56" s="16">
        <f>(Table1[[#This Row],[Acceleration Force]]+Table1[[#This Row],[Rolling Resistance]]+Table1[[#This Row],[Aerodynamic Resistance]])*Table1[[#This Row],[Velocity]]</f>
        <v>288.09806164608887</v>
      </c>
      <c r="P56" s="16">
        <f>Table1[[#This Row],[Total]]*Table1[[#This Row],[Velocity]]</f>
        <v>288.09806164608887</v>
      </c>
      <c r="Q56" s="16">
        <f>IF(Table1[[#This Row],[Energy]]&gt;0,Table1[[#This Row],[Energy]],0)</f>
        <v>288.09806164608887</v>
      </c>
      <c r="R56" s="16">
        <f>(SUM($Q$6:Q56))/1000000</f>
        <v>0.11560461407333331</v>
      </c>
      <c r="S56" s="16">
        <f>IF(Table1[[#This Row],[Energy]]&lt;0,ABS(Table1[[#This Row],[Energy]]),0)</f>
        <v>0</v>
      </c>
      <c r="T56" s="16">
        <f>(SUM($S$6:S56))/1000000</f>
        <v>5.7062528279588486E-2</v>
      </c>
    </row>
    <row r="57" spans="2:20" x14ac:dyDescent="0.3">
      <c r="B57" s="7" t="s">
        <v>19</v>
      </c>
      <c r="C57" s="13">
        <v>51</v>
      </c>
      <c r="D57" s="13">
        <v>51</v>
      </c>
      <c r="E57" s="14">
        <v>17.399999999999999</v>
      </c>
      <c r="F57" s="15">
        <f t="shared" si="3"/>
        <v>-0.29166666666666685</v>
      </c>
      <c r="G57" s="15">
        <f t="shared" si="4"/>
        <v>-1.0500000000000007</v>
      </c>
      <c r="H57" s="16">
        <f t="shared" si="0"/>
        <v>0</v>
      </c>
      <c r="I57" s="16">
        <f t="shared" si="1"/>
        <v>17.399999999999999</v>
      </c>
      <c r="J57" s="16">
        <f t="shared" si="2"/>
        <v>4.833333333333333</v>
      </c>
      <c r="K57" s="16">
        <f>(1000*1.15)*Table1[[#This Row],[WLTC class 3, version 5, acceleration]]</f>
        <v>-335.41666666666686</v>
      </c>
      <c r="L57" s="16">
        <f t="shared" si="5"/>
        <v>112.815</v>
      </c>
      <c r="M57" s="16">
        <f>0.5*1.2*0.32*1.99*(Table1[[#This Row],[Velocity]]^2)</f>
        <v>8.9258133333333323</v>
      </c>
      <c r="N57" s="16">
        <f>Table1[[#This Row],[Acceleration Force]]+Table1[[#This Row],[Rolling Resistance]]+Table1[[#This Row],[Aerodynamic Resistance]]</f>
        <v>-213.67585333333352</v>
      </c>
      <c r="O57" s="16">
        <f>(Table1[[#This Row],[Acceleration Force]]+Table1[[#This Row],[Rolling Resistance]]+Table1[[#This Row],[Aerodynamic Resistance]])*Table1[[#This Row],[Velocity]]</f>
        <v>-1032.7666244444454</v>
      </c>
      <c r="P57" s="16">
        <f>Table1[[#This Row],[Total]]*Table1[[#This Row],[Velocity]]</f>
        <v>-1032.7666244444454</v>
      </c>
      <c r="Q57" s="16">
        <f>IF(Table1[[#This Row],[Energy]]&gt;0,Table1[[#This Row],[Energy]],0)</f>
        <v>0</v>
      </c>
      <c r="R57" s="16">
        <f>(SUM($Q$6:Q57))/1000000</f>
        <v>0.11560461407333331</v>
      </c>
      <c r="S57" s="16">
        <f>IF(Table1[[#This Row],[Energy]]&lt;0,ABS(Table1[[#This Row],[Energy]]),0)</f>
        <v>1032.7666244444454</v>
      </c>
      <c r="T57" s="16">
        <f>(SUM($S$6:S57))/1000000</f>
        <v>5.8095294904032931E-2</v>
      </c>
    </row>
    <row r="58" spans="2:20" x14ac:dyDescent="0.3">
      <c r="B58" s="7" t="s">
        <v>19</v>
      </c>
      <c r="C58" s="13">
        <v>52</v>
      </c>
      <c r="D58" s="13">
        <v>52</v>
      </c>
      <c r="E58" s="14">
        <v>15.7</v>
      </c>
      <c r="F58" s="15">
        <f t="shared" si="3"/>
        <v>-0.5972222222222221</v>
      </c>
      <c r="G58" s="15">
        <f t="shared" si="4"/>
        <v>-2.1499999999999995</v>
      </c>
      <c r="H58" s="16">
        <f t="shared" si="0"/>
        <v>0</v>
      </c>
      <c r="I58" s="16">
        <f t="shared" si="1"/>
        <v>15.7</v>
      </c>
      <c r="J58" s="16">
        <f t="shared" si="2"/>
        <v>4.3611111111111107</v>
      </c>
      <c r="K58" s="16">
        <f>(1000*1.15)*Table1[[#This Row],[WLTC class 3, version 5, acceleration]]</f>
        <v>-686.80555555555543</v>
      </c>
      <c r="L58" s="16">
        <f t="shared" si="5"/>
        <v>112.815</v>
      </c>
      <c r="M58" s="16">
        <f>0.5*1.2*0.32*1.99*(Table1[[#This Row],[Velocity]]^2)</f>
        <v>7.26689037037037</v>
      </c>
      <c r="N58" s="16">
        <f>Table1[[#This Row],[Acceleration Force]]+Table1[[#This Row],[Rolling Resistance]]+Table1[[#This Row],[Aerodynamic Resistance]]</f>
        <v>-566.72366518518504</v>
      </c>
      <c r="O58" s="16">
        <f>(Table1[[#This Row],[Acceleration Force]]+Table1[[#This Row],[Rolling Resistance]]+Table1[[#This Row],[Aerodynamic Resistance]])*Table1[[#This Row],[Velocity]]</f>
        <v>-2471.5448731687234</v>
      </c>
      <c r="P58" s="16">
        <f>Table1[[#This Row],[Total]]*Table1[[#This Row],[Velocity]]</f>
        <v>-2471.5448731687234</v>
      </c>
      <c r="Q58" s="16">
        <f>IF(Table1[[#This Row],[Energy]]&gt;0,Table1[[#This Row],[Energy]],0)</f>
        <v>0</v>
      </c>
      <c r="R58" s="16">
        <f>(SUM($Q$6:Q58))/1000000</f>
        <v>0.11560461407333331</v>
      </c>
      <c r="S58" s="16">
        <f>IF(Table1[[#This Row],[Energy]]&lt;0,ABS(Table1[[#This Row],[Energy]]),0)</f>
        <v>2471.5448731687234</v>
      </c>
      <c r="T58" s="16">
        <f>(SUM($S$6:S58))/1000000</f>
        <v>6.0566839777201655E-2</v>
      </c>
    </row>
    <row r="59" spans="2:20" x14ac:dyDescent="0.3">
      <c r="B59" s="7" t="s">
        <v>19</v>
      </c>
      <c r="C59" s="13">
        <v>53</v>
      </c>
      <c r="D59" s="13">
        <v>53</v>
      </c>
      <c r="E59" s="14">
        <v>13.1</v>
      </c>
      <c r="F59" s="15">
        <f t="shared" si="3"/>
        <v>-0.49999999999999994</v>
      </c>
      <c r="G59" s="15">
        <f t="shared" si="4"/>
        <v>-1.7999999999999998</v>
      </c>
      <c r="H59" s="16">
        <f t="shared" si="0"/>
        <v>0</v>
      </c>
      <c r="I59" s="16">
        <f t="shared" si="1"/>
        <v>13.1</v>
      </c>
      <c r="J59" s="16">
        <f t="shared" si="2"/>
        <v>3.6388888888888888</v>
      </c>
      <c r="K59" s="16">
        <f>(1000*1.15)*Table1[[#This Row],[WLTC class 3, version 5, acceleration]]</f>
        <v>-574.99999999999989</v>
      </c>
      <c r="L59" s="16">
        <f t="shared" si="5"/>
        <v>112.815</v>
      </c>
      <c r="M59" s="16">
        <f>0.5*1.2*0.32*1.99*(Table1[[#This Row],[Velocity]]^2)</f>
        <v>5.0593170370370375</v>
      </c>
      <c r="N59" s="16">
        <f>Table1[[#This Row],[Acceleration Force]]+Table1[[#This Row],[Rolling Resistance]]+Table1[[#This Row],[Aerodynamic Resistance]]</f>
        <v>-457.12568296296286</v>
      </c>
      <c r="O59" s="16">
        <f>(Table1[[#This Row],[Acceleration Force]]+Table1[[#This Row],[Rolling Resistance]]+Table1[[#This Row],[Aerodynamic Resistance]])*Table1[[#This Row],[Velocity]]</f>
        <v>-1663.4295685596703</v>
      </c>
      <c r="P59" s="16">
        <f>Table1[[#This Row],[Total]]*Table1[[#This Row],[Velocity]]</f>
        <v>-1663.4295685596703</v>
      </c>
      <c r="Q59" s="16">
        <f>IF(Table1[[#This Row],[Energy]]&gt;0,Table1[[#This Row],[Energy]],0)</f>
        <v>0</v>
      </c>
      <c r="R59" s="16">
        <f>(SUM($Q$6:Q59))/1000000</f>
        <v>0.11560461407333331</v>
      </c>
      <c r="S59" s="16">
        <f>IF(Table1[[#This Row],[Energy]]&lt;0,ABS(Table1[[#This Row],[Energy]]),0)</f>
        <v>1663.4295685596703</v>
      </c>
      <c r="T59" s="16">
        <f>(SUM($S$6:S59))/1000000</f>
        <v>6.2230269345761327E-2</v>
      </c>
    </row>
    <row r="60" spans="2:20" x14ac:dyDescent="0.3">
      <c r="B60" s="7" t="s">
        <v>19</v>
      </c>
      <c r="C60" s="13">
        <v>54</v>
      </c>
      <c r="D60" s="13">
        <v>54</v>
      </c>
      <c r="E60" s="14">
        <v>12.1</v>
      </c>
      <c r="F60" s="15">
        <f t="shared" si="3"/>
        <v>-0.15277777777777773</v>
      </c>
      <c r="G60" s="15">
        <f t="shared" si="4"/>
        <v>-0.54999999999999982</v>
      </c>
      <c r="H60" s="16">
        <f t="shared" si="0"/>
        <v>0</v>
      </c>
      <c r="I60" s="16">
        <f t="shared" si="1"/>
        <v>12.1</v>
      </c>
      <c r="J60" s="16">
        <f t="shared" si="2"/>
        <v>3.3611111111111107</v>
      </c>
      <c r="K60" s="16">
        <f>(1000*1.15)*Table1[[#This Row],[WLTC class 3, version 5, acceleration]]</f>
        <v>-175.6944444444444</v>
      </c>
      <c r="L60" s="16">
        <f t="shared" si="5"/>
        <v>112.815</v>
      </c>
      <c r="M60" s="16">
        <f>0.5*1.2*0.32*1.99*(Table1[[#This Row],[Velocity]]^2)</f>
        <v>4.3163837037037025</v>
      </c>
      <c r="N60" s="16">
        <f>Table1[[#This Row],[Acceleration Force]]+Table1[[#This Row],[Rolling Resistance]]+Table1[[#This Row],[Aerodynamic Resistance]]</f>
        <v>-58.563060740740703</v>
      </c>
      <c r="O60" s="16">
        <f>(Table1[[#This Row],[Acceleration Force]]+Table1[[#This Row],[Rolling Resistance]]+Table1[[#This Row],[Aerodynamic Resistance]])*Table1[[#This Row],[Velocity]]</f>
        <v>-196.83695415637845</v>
      </c>
      <c r="P60" s="16">
        <f>Table1[[#This Row],[Total]]*Table1[[#This Row],[Velocity]]</f>
        <v>-196.83695415637845</v>
      </c>
      <c r="Q60" s="16">
        <f>IF(Table1[[#This Row],[Energy]]&gt;0,Table1[[#This Row],[Energy]],0)</f>
        <v>0</v>
      </c>
      <c r="R60" s="16">
        <f>(SUM($Q$6:Q60))/1000000</f>
        <v>0.11560461407333331</v>
      </c>
      <c r="S60" s="16">
        <f>IF(Table1[[#This Row],[Energy]]&lt;0,ABS(Table1[[#This Row],[Energy]]),0)</f>
        <v>196.83695415637845</v>
      </c>
      <c r="T60" s="16">
        <f>(SUM($S$6:S60))/1000000</f>
        <v>6.2427106299917712E-2</v>
      </c>
    </row>
    <row r="61" spans="2:20" x14ac:dyDescent="0.3">
      <c r="B61" s="7" t="s">
        <v>19</v>
      </c>
      <c r="C61" s="13">
        <v>55</v>
      </c>
      <c r="D61" s="13">
        <v>55</v>
      </c>
      <c r="E61" s="14">
        <v>12</v>
      </c>
      <c r="F61" s="15">
        <f t="shared" si="3"/>
        <v>-1.388888888888884E-2</v>
      </c>
      <c r="G61" s="15">
        <f t="shared" si="4"/>
        <v>-4.9999999999999822E-2</v>
      </c>
      <c r="H61" s="16">
        <f t="shared" si="0"/>
        <v>0</v>
      </c>
      <c r="I61" s="16">
        <f t="shared" si="1"/>
        <v>12</v>
      </c>
      <c r="J61" s="16">
        <f t="shared" si="2"/>
        <v>3.333333333333333</v>
      </c>
      <c r="K61" s="16">
        <f>(1000*1.15)*Table1[[#This Row],[WLTC class 3, version 5, acceleration]]</f>
        <v>-15.972222222222165</v>
      </c>
      <c r="L61" s="16">
        <f t="shared" si="5"/>
        <v>112.815</v>
      </c>
      <c r="M61" s="16">
        <f>0.5*1.2*0.32*1.99*(Table1[[#This Row],[Velocity]]^2)</f>
        <v>4.245333333333333</v>
      </c>
      <c r="N61" s="16">
        <f>Table1[[#This Row],[Acceleration Force]]+Table1[[#This Row],[Rolling Resistance]]+Table1[[#This Row],[Aerodynamic Resistance]]</f>
        <v>101.08811111111116</v>
      </c>
      <c r="O61" s="16">
        <f>(Table1[[#This Row],[Acceleration Force]]+Table1[[#This Row],[Rolling Resistance]]+Table1[[#This Row],[Aerodynamic Resistance]])*Table1[[#This Row],[Velocity]]</f>
        <v>336.96037037037053</v>
      </c>
      <c r="P61" s="16">
        <f>Table1[[#This Row],[Total]]*Table1[[#This Row],[Velocity]]</f>
        <v>336.96037037037053</v>
      </c>
      <c r="Q61" s="16">
        <f>IF(Table1[[#This Row],[Energy]]&gt;0,Table1[[#This Row],[Energy]],0)</f>
        <v>336.96037037037053</v>
      </c>
      <c r="R61" s="16">
        <f>(SUM($Q$6:Q61))/1000000</f>
        <v>0.11594157444370368</v>
      </c>
      <c r="S61" s="16">
        <f>IF(Table1[[#This Row],[Energy]]&lt;0,ABS(Table1[[#This Row],[Energy]]),0)</f>
        <v>0</v>
      </c>
      <c r="T61" s="16">
        <f>(SUM($S$6:S61))/1000000</f>
        <v>6.2427106299917712E-2</v>
      </c>
    </row>
    <row r="62" spans="2:20" x14ac:dyDescent="0.3">
      <c r="B62" s="7" t="s">
        <v>19</v>
      </c>
      <c r="C62" s="13">
        <v>56</v>
      </c>
      <c r="D62" s="13">
        <v>56</v>
      </c>
      <c r="E62" s="14">
        <v>12</v>
      </c>
      <c r="F62" s="15">
        <f t="shared" si="3"/>
        <v>0</v>
      </c>
      <c r="G62" s="15">
        <f t="shared" si="4"/>
        <v>0</v>
      </c>
      <c r="H62" s="16">
        <f t="shared" si="0"/>
        <v>0</v>
      </c>
      <c r="I62" s="16">
        <f t="shared" si="1"/>
        <v>12</v>
      </c>
      <c r="J62" s="16">
        <f t="shared" si="2"/>
        <v>3.333333333333333</v>
      </c>
      <c r="K62" s="16">
        <f>(1000*1.15)*Table1[[#This Row],[WLTC class 3, version 5, acceleration]]</f>
        <v>0</v>
      </c>
      <c r="L62" s="16">
        <f t="shared" si="5"/>
        <v>112.815</v>
      </c>
      <c r="M62" s="16">
        <f>0.5*1.2*0.32*1.99*(Table1[[#This Row],[Velocity]]^2)</f>
        <v>4.245333333333333</v>
      </c>
      <c r="N62" s="16">
        <f>Table1[[#This Row],[Acceleration Force]]+Table1[[#This Row],[Rolling Resistance]]+Table1[[#This Row],[Aerodynamic Resistance]]</f>
        <v>117.06033333333333</v>
      </c>
      <c r="O62" s="16">
        <f>(Table1[[#This Row],[Acceleration Force]]+Table1[[#This Row],[Rolling Resistance]]+Table1[[#This Row],[Aerodynamic Resistance]])*Table1[[#This Row],[Velocity]]</f>
        <v>390.20111111111106</v>
      </c>
      <c r="P62" s="16">
        <f>Table1[[#This Row],[Total]]*Table1[[#This Row],[Velocity]]</f>
        <v>390.20111111111106</v>
      </c>
      <c r="Q62" s="16">
        <f>IF(Table1[[#This Row],[Energy]]&gt;0,Table1[[#This Row],[Energy]],0)</f>
        <v>390.20111111111106</v>
      </c>
      <c r="R62" s="16">
        <f>(SUM($Q$6:Q62))/1000000</f>
        <v>0.11633177555481479</v>
      </c>
      <c r="S62" s="16">
        <f>IF(Table1[[#This Row],[Energy]]&lt;0,ABS(Table1[[#This Row],[Energy]]),0)</f>
        <v>0</v>
      </c>
      <c r="T62" s="16">
        <f>(SUM($S$6:S62))/1000000</f>
        <v>6.2427106299917712E-2</v>
      </c>
    </row>
    <row r="63" spans="2:20" x14ac:dyDescent="0.3">
      <c r="B63" s="7" t="s">
        <v>19</v>
      </c>
      <c r="C63" s="13">
        <v>57</v>
      </c>
      <c r="D63" s="13">
        <v>57</v>
      </c>
      <c r="E63" s="14">
        <v>12</v>
      </c>
      <c r="F63" s="15">
        <f t="shared" si="3"/>
        <v>4.1666666666666761E-2</v>
      </c>
      <c r="G63" s="15">
        <f t="shared" si="4"/>
        <v>0.15000000000000036</v>
      </c>
      <c r="H63" s="16">
        <f t="shared" si="0"/>
        <v>0</v>
      </c>
      <c r="I63" s="16">
        <f t="shared" si="1"/>
        <v>12</v>
      </c>
      <c r="J63" s="16">
        <f t="shared" si="2"/>
        <v>3.333333333333333</v>
      </c>
      <c r="K63" s="16">
        <f>(1000*1.15)*Table1[[#This Row],[WLTC class 3, version 5, acceleration]]</f>
        <v>47.916666666666778</v>
      </c>
      <c r="L63" s="16">
        <f t="shared" si="5"/>
        <v>112.815</v>
      </c>
      <c r="M63" s="16">
        <f>0.5*1.2*0.32*1.99*(Table1[[#This Row],[Velocity]]^2)</f>
        <v>4.245333333333333</v>
      </c>
      <c r="N63" s="16">
        <f>Table1[[#This Row],[Acceleration Force]]+Table1[[#This Row],[Rolling Resistance]]+Table1[[#This Row],[Aerodynamic Resistance]]</f>
        <v>164.97700000000009</v>
      </c>
      <c r="O63" s="16">
        <f>(Table1[[#This Row],[Acceleration Force]]+Table1[[#This Row],[Rolling Resistance]]+Table1[[#This Row],[Aerodynamic Resistance]])*Table1[[#This Row],[Velocity]]</f>
        <v>549.92333333333363</v>
      </c>
      <c r="P63" s="16">
        <f>Table1[[#This Row],[Total]]*Table1[[#This Row],[Velocity]]</f>
        <v>549.92333333333363</v>
      </c>
      <c r="Q63" s="16">
        <f>IF(Table1[[#This Row],[Energy]]&gt;0,Table1[[#This Row],[Energy]],0)</f>
        <v>549.92333333333363</v>
      </c>
      <c r="R63" s="16">
        <f>(SUM($Q$6:Q63))/1000000</f>
        <v>0.11688169888814812</v>
      </c>
      <c r="S63" s="16">
        <f>IF(Table1[[#This Row],[Energy]]&lt;0,ABS(Table1[[#This Row],[Energy]]),0)</f>
        <v>0</v>
      </c>
      <c r="T63" s="16">
        <f>(SUM($S$6:S63))/1000000</f>
        <v>6.2427106299917712E-2</v>
      </c>
    </row>
    <row r="64" spans="2:20" x14ac:dyDescent="0.3">
      <c r="B64" s="7" t="s">
        <v>19</v>
      </c>
      <c r="C64" s="13">
        <v>58</v>
      </c>
      <c r="D64" s="13">
        <v>58</v>
      </c>
      <c r="E64" s="14">
        <v>12.3</v>
      </c>
      <c r="F64" s="15">
        <f t="shared" si="3"/>
        <v>8.3333333333333287E-2</v>
      </c>
      <c r="G64" s="15">
        <f t="shared" si="4"/>
        <v>0.29999999999999982</v>
      </c>
      <c r="H64" s="16">
        <f t="shared" si="0"/>
        <v>0</v>
      </c>
      <c r="I64" s="16">
        <f t="shared" si="1"/>
        <v>12.3</v>
      </c>
      <c r="J64" s="16">
        <f t="shared" si="2"/>
        <v>3.416666666666667</v>
      </c>
      <c r="K64" s="16">
        <f>(1000*1.15)*Table1[[#This Row],[WLTC class 3, version 5, acceleration]]</f>
        <v>95.833333333333286</v>
      </c>
      <c r="L64" s="16">
        <f t="shared" si="5"/>
        <v>112.815</v>
      </c>
      <c r="M64" s="16">
        <f>0.5*1.2*0.32*1.99*(Table1[[#This Row],[Velocity]]^2)</f>
        <v>4.4602533333333341</v>
      </c>
      <c r="N64" s="16">
        <f>Table1[[#This Row],[Acceleration Force]]+Table1[[#This Row],[Rolling Resistance]]+Table1[[#This Row],[Aerodynamic Resistance]]</f>
        <v>213.10858666666661</v>
      </c>
      <c r="O64" s="16">
        <f>(Table1[[#This Row],[Acceleration Force]]+Table1[[#This Row],[Rolling Resistance]]+Table1[[#This Row],[Aerodynamic Resistance]])*Table1[[#This Row],[Velocity]]</f>
        <v>728.12100444444434</v>
      </c>
      <c r="P64" s="16">
        <f>Table1[[#This Row],[Total]]*Table1[[#This Row],[Velocity]]</f>
        <v>728.12100444444434</v>
      </c>
      <c r="Q64" s="16">
        <f>IF(Table1[[#This Row],[Energy]]&gt;0,Table1[[#This Row],[Energy]],0)</f>
        <v>728.12100444444434</v>
      </c>
      <c r="R64" s="16">
        <f>(SUM($Q$6:Q64))/1000000</f>
        <v>0.11760981989259257</v>
      </c>
      <c r="S64" s="16">
        <f>IF(Table1[[#This Row],[Energy]]&lt;0,ABS(Table1[[#This Row],[Energy]]),0)</f>
        <v>0</v>
      </c>
      <c r="T64" s="16">
        <f>(SUM($S$6:S64))/1000000</f>
        <v>6.2427106299917712E-2</v>
      </c>
    </row>
    <row r="65" spans="2:20" x14ac:dyDescent="0.3">
      <c r="B65" s="7" t="s">
        <v>19</v>
      </c>
      <c r="C65" s="13">
        <v>59</v>
      </c>
      <c r="D65" s="13">
        <v>59</v>
      </c>
      <c r="E65" s="14">
        <v>12.6</v>
      </c>
      <c r="F65" s="15">
        <f t="shared" si="3"/>
        <v>0.33333333333333315</v>
      </c>
      <c r="G65" s="15">
        <f t="shared" si="4"/>
        <v>1.1999999999999993</v>
      </c>
      <c r="H65" s="16">
        <f t="shared" si="0"/>
        <v>0</v>
      </c>
      <c r="I65" s="16">
        <f t="shared" si="1"/>
        <v>12.6</v>
      </c>
      <c r="J65" s="16">
        <f t="shared" si="2"/>
        <v>3.5</v>
      </c>
      <c r="K65" s="16">
        <f>(1000*1.15)*Table1[[#This Row],[WLTC class 3, version 5, acceleration]]</f>
        <v>383.33333333333314</v>
      </c>
      <c r="L65" s="16">
        <f t="shared" si="5"/>
        <v>112.815</v>
      </c>
      <c r="M65" s="16">
        <f>0.5*1.2*0.32*1.99*(Table1[[#This Row],[Velocity]]^2)</f>
        <v>4.6804800000000002</v>
      </c>
      <c r="N65" s="16">
        <f>Table1[[#This Row],[Acceleration Force]]+Table1[[#This Row],[Rolling Resistance]]+Table1[[#This Row],[Aerodynamic Resistance]]</f>
        <v>500.82881333333313</v>
      </c>
      <c r="O65" s="16">
        <f>(Table1[[#This Row],[Acceleration Force]]+Table1[[#This Row],[Rolling Resistance]]+Table1[[#This Row],[Aerodynamic Resistance]])*Table1[[#This Row],[Velocity]]</f>
        <v>1752.900846666666</v>
      </c>
      <c r="P65" s="16">
        <f>Table1[[#This Row],[Total]]*Table1[[#This Row],[Velocity]]</f>
        <v>1752.900846666666</v>
      </c>
      <c r="Q65" s="16">
        <f>IF(Table1[[#This Row],[Energy]]&gt;0,Table1[[#This Row],[Energy]],0)</f>
        <v>1752.900846666666</v>
      </c>
      <c r="R65" s="16">
        <f>(SUM($Q$6:Q65))/1000000</f>
        <v>0.11936272073925924</v>
      </c>
      <c r="S65" s="16">
        <f>IF(Table1[[#This Row],[Energy]]&lt;0,ABS(Table1[[#This Row],[Energy]]),0)</f>
        <v>0</v>
      </c>
      <c r="T65" s="16">
        <f>(SUM($S$6:S65))/1000000</f>
        <v>6.2427106299917712E-2</v>
      </c>
    </row>
    <row r="66" spans="2:20" x14ac:dyDescent="0.3">
      <c r="B66" s="7" t="s">
        <v>19</v>
      </c>
      <c r="C66" s="13">
        <v>60</v>
      </c>
      <c r="D66" s="13">
        <v>60</v>
      </c>
      <c r="E66" s="14">
        <v>14.7</v>
      </c>
      <c r="F66" s="15">
        <f t="shared" si="3"/>
        <v>0.37500000000000011</v>
      </c>
      <c r="G66" s="15">
        <f t="shared" si="4"/>
        <v>1.3500000000000005</v>
      </c>
      <c r="H66" s="16">
        <f t="shared" si="0"/>
        <v>0</v>
      </c>
      <c r="I66" s="16">
        <f t="shared" si="1"/>
        <v>14.7</v>
      </c>
      <c r="J66" s="16">
        <f t="shared" si="2"/>
        <v>4.083333333333333</v>
      </c>
      <c r="K66" s="16">
        <f>(1000*1.15)*Table1[[#This Row],[WLTC class 3, version 5, acceleration]]</f>
        <v>431.25000000000011</v>
      </c>
      <c r="L66" s="16">
        <f t="shared" si="5"/>
        <v>112.815</v>
      </c>
      <c r="M66" s="16">
        <f>0.5*1.2*0.32*1.99*(Table1[[#This Row],[Velocity]]^2)</f>
        <v>6.3706533333333324</v>
      </c>
      <c r="N66" s="16">
        <f>Table1[[#This Row],[Acceleration Force]]+Table1[[#This Row],[Rolling Resistance]]+Table1[[#This Row],[Aerodynamic Resistance]]</f>
        <v>550.43565333333333</v>
      </c>
      <c r="O66" s="16">
        <f>(Table1[[#This Row],[Acceleration Force]]+Table1[[#This Row],[Rolling Resistance]]+Table1[[#This Row],[Aerodynamic Resistance]])*Table1[[#This Row],[Velocity]]</f>
        <v>2247.6122511111112</v>
      </c>
      <c r="P66" s="16">
        <f>Table1[[#This Row],[Total]]*Table1[[#This Row],[Velocity]]</f>
        <v>2247.6122511111112</v>
      </c>
      <c r="Q66" s="16">
        <f>IF(Table1[[#This Row],[Energy]]&gt;0,Table1[[#This Row],[Energy]],0)</f>
        <v>2247.6122511111112</v>
      </c>
      <c r="R66" s="16">
        <f>(SUM($Q$6:Q66))/1000000</f>
        <v>0.12161033299037036</v>
      </c>
      <c r="S66" s="16">
        <f>IF(Table1[[#This Row],[Energy]]&lt;0,ABS(Table1[[#This Row],[Energy]]),0)</f>
        <v>0</v>
      </c>
      <c r="T66" s="16">
        <f>(SUM($S$6:S66))/1000000</f>
        <v>6.2427106299917712E-2</v>
      </c>
    </row>
    <row r="67" spans="2:20" x14ac:dyDescent="0.3">
      <c r="B67" s="7" t="s">
        <v>19</v>
      </c>
      <c r="C67" s="13">
        <v>61</v>
      </c>
      <c r="D67" s="13">
        <v>61</v>
      </c>
      <c r="E67" s="14">
        <v>15.3</v>
      </c>
      <c r="F67" s="15">
        <f t="shared" si="3"/>
        <v>0.16666666666666682</v>
      </c>
      <c r="G67" s="15">
        <f t="shared" si="4"/>
        <v>0.60000000000000053</v>
      </c>
      <c r="H67" s="16">
        <f t="shared" si="0"/>
        <v>0</v>
      </c>
      <c r="I67" s="16">
        <f t="shared" si="1"/>
        <v>15.3</v>
      </c>
      <c r="J67" s="16">
        <f t="shared" si="2"/>
        <v>4.25</v>
      </c>
      <c r="K67" s="16">
        <f>(1000*1.15)*Table1[[#This Row],[WLTC class 3, version 5, acceleration]]</f>
        <v>191.66666666666686</v>
      </c>
      <c r="L67" s="16">
        <f t="shared" si="5"/>
        <v>112.815</v>
      </c>
      <c r="M67" s="16">
        <f>0.5*1.2*0.32*1.99*(Table1[[#This Row],[Velocity]]^2)</f>
        <v>6.9013200000000001</v>
      </c>
      <c r="N67" s="16">
        <f>Table1[[#This Row],[Acceleration Force]]+Table1[[#This Row],[Rolling Resistance]]+Table1[[#This Row],[Aerodynamic Resistance]]</f>
        <v>311.38298666666685</v>
      </c>
      <c r="O67" s="16">
        <f>(Table1[[#This Row],[Acceleration Force]]+Table1[[#This Row],[Rolling Resistance]]+Table1[[#This Row],[Aerodynamic Resistance]])*Table1[[#This Row],[Velocity]]</f>
        <v>1323.377693333334</v>
      </c>
      <c r="P67" s="16">
        <f>Table1[[#This Row],[Total]]*Table1[[#This Row],[Velocity]]</f>
        <v>1323.377693333334</v>
      </c>
      <c r="Q67" s="16">
        <f>IF(Table1[[#This Row],[Energy]]&gt;0,Table1[[#This Row],[Energy]],0)</f>
        <v>1323.377693333334</v>
      </c>
      <c r="R67" s="16">
        <f>(SUM($Q$6:Q67))/1000000</f>
        <v>0.12293371068370368</v>
      </c>
      <c r="S67" s="16">
        <f>IF(Table1[[#This Row],[Energy]]&lt;0,ABS(Table1[[#This Row],[Energy]]),0)</f>
        <v>0</v>
      </c>
      <c r="T67" s="16">
        <f>(SUM($S$6:S67))/1000000</f>
        <v>6.2427106299917712E-2</v>
      </c>
    </row>
    <row r="68" spans="2:20" x14ac:dyDescent="0.3">
      <c r="B68" s="7" t="s">
        <v>19</v>
      </c>
      <c r="C68" s="13">
        <v>62</v>
      </c>
      <c r="D68" s="13">
        <v>62</v>
      </c>
      <c r="E68" s="14">
        <v>15.9</v>
      </c>
      <c r="F68" s="15">
        <f t="shared" si="3"/>
        <v>0.12499999999999981</v>
      </c>
      <c r="G68" s="15">
        <f t="shared" si="4"/>
        <v>0.44999999999999929</v>
      </c>
      <c r="H68" s="16">
        <f t="shared" si="0"/>
        <v>0</v>
      </c>
      <c r="I68" s="16">
        <f t="shared" si="1"/>
        <v>15.9</v>
      </c>
      <c r="J68" s="16">
        <f t="shared" si="2"/>
        <v>4.416666666666667</v>
      </c>
      <c r="K68" s="16">
        <f>(1000*1.15)*Table1[[#This Row],[WLTC class 3, version 5, acceleration]]</f>
        <v>143.74999999999977</v>
      </c>
      <c r="L68" s="16">
        <f t="shared" si="5"/>
        <v>112.815</v>
      </c>
      <c r="M68" s="16">
        <f>0.5*1.2*0.32*1.99*(Table1[[#This Row],[Velocity]]^2)</f>
        <v>7.453213333333335</v>
      </c>
      <c r="N68" s="16">
        <f>Table1[[#This Row],[Acceleration Force]]+Table1[[#This Row],[Rolling Resistance]]+Table1[[#This Row],[Aerodynamic Resistance]]</f>
        <v>264.01821333333311</v>
      </c>
      <c r="O68" s="16">
        <f>(Table1[[#This Row],[Acceleration Force]]+Table1[[#This Row],[Rolling Resistance]]+Table1[[#This Row],[Aerodynamic Resistance]])*Table1[[#This Row],[Velocity]]</f>
        <v>1166.0804422222213</v>
      </c>
      <c r="P68" s="16">
        <f>Table1[[#This Row],[Total]]*Table1[[#This Row],[Velocity]]</f>
        <v>1166.0804422222213</v>
      </c>
      <c r="Q68" s="16">
        <f>IF(Table1[[#This Row],[Energy]]&gt;0,Table1[[#This Row],[Energy]],0)</f>
        <v>1166.0804422222213</v>
      </c>
      <c r="R68" s="16">
        <f>(SUM($Q$6:Q68))/1000000</f>
        <v>0.12409979112592591</v>
      </c>
      <c r="S68" s="16">
        <f>IF(Table1[[#This Row],[Energy]]&lt;0,ABS(Table1[[#This Row],[Energy]]),0)</f>
        <v>0</v>
      </c>
      <c r="T68" s="16">
        <f>(SUM($S$6:S68))/1000000</f>
        <v>6.2427106299917712E-2</v>
      </c>
    </row>
    <row r="69" spans="2:20" x14ac:dyDescent="0.3">
      <c r="B69" s="7" t="s">
        <v>19</v>
      </c>
      <c r="C69" s="13">
        <v>63</v>
      </c>
      <c r="D69" s="13">
        <v>63</v>
      </c>
      <c r="E69" s="14">
        <v>16.2</v>
      </c>
      <c r="F69" s="15">
        <f t="shared" si="3"/>
        <v>0.16666666666666682</v>
      </c>
      <c r="G69" s="15">
        <f t="shared" si="4"/>
        <v>0.60000000000000053</v>
      </c>
      <c r="H69" s="16">
        <f t="shared" si="0"/>
        <v>0</v>
      </c>
      <c r="I69" s="16">
        <f t="shared" si="1"/>
        <v>16.2</v>
      </c>
      <c r="J69" s="16">
        <f t="shared" si="2"/>
        <v>4.5</v>
      </c>
      <c r="K69" s="16">
        <f>(1000*1.15)*Table1[[#This Row],[WLTC class 3, version 5, acceleration]]</f>
        <v>191.66666666666686</v>
      </c>
      <c r="L69" s="16">
        <f t="shared" si="5"/>
        <v>112.815</v>
      </c>
      <c r="M69" s="16">
        <f>0.5*1.2*0.32*1.99*(Table1[[#This Row],[Velocity]]^2)</f>
        <v>7.7371200000000009</v>
      </c>
      <c r="N69" s="16">
        <f>Table1[[#This Row],[Acceleration Force]]+Table1[[#This Row],[Rolling Resistance]]+Table1[[#This Row],[Aerodynamic Resistance]]</f>
        <v>312.21878666666686</v>
      </c>
      <c r="O69" s="16">
        <f>(Table1[[#This Row],[Acceleration Force]]+Table1[[#This Row],[Rolling Resistance]]+Table1[[#This Row],[Aerodynamic Resistance]])*Table1[[#This Row],[Velocity]]</f>
        <v>1404.9845400000008</v>
      </c>
      <c r="P69" s="16">
        <f>Table1[[#This Row],[Total]]*Table1[[#This Row],[Velocity]]</f>
        <v>1404.9845400000008</v>
      </c>
      <c r="Q69" s="16">
        <f>IF(Table1[[#This Row],[Energy]]&gt;0,Table1[[#This Row],[Energy]],0)</f>
        <v>1404.9845400000008</v>
      </c>
      <c r="R69" s="16">
        <f>(SUM($Q$6:Q69))/1000000</f>
        <v>0.12550477566592591</v>
      </c>
      <c r="S69" s="16">
        <f>IF(Table1[[#This Row],[Energy]]&lt;0,ABS(Table1[[#This Row],[Energy]]),0)</f>
        <v>0</v>
      </c>
      <c r="T69" s="16">
        <f>(SUM($S$6:S69))/1000000</f>
        <v>6.2427106299917712E-2</v>
      </c>
    </row>
    <row r="70" spans="2:20" x14ac:dyDescent="0.3">
      <c r="B70" s="7" t="s">
        <v>19</v>
      </c>
      <c r="C70" s="13">
        <v>64</v>
      </c>
      <c r="D70" s="13">
        <v>64</v>
      </c>
      <c r="E70" s="14">
        <v>17.100000000000001</v>
      </c>
      <c r="F70" s="15">
        <f t="shared" si="3"/>
        <v>0.2222222222222224</v>
      </c>
      <c r="G70" s="15">
        <f t="shared" si="4"/>
        <v>0.80000000000000071</v>
      </c>
      <c r="H70" s="16">
        <f t="shared" ref="H70:H133" si="6">IF(E70&lt;1,1,0)</f>
        <v>0</v>
      </c>
      <c r="I70" s="16">
        <f t="shared" ref="I70:I133" si="7">IF(H70=1,"",E70)</f>
        <v>17.100000000000001</v>
      </c>
      <c r="J70" s="16">
        <f t="shared" ref="J70:J133" si="8">E70/3.6</f>
        <v>4.75</v>
      </c>
      <c r="K70" s="16">
        <f>(1000*1.15)*Table1[[#This Row],[WLTC class 3, version 5, acceleration]]</f>
        <v>255.55555555555577</v>
      </c>
      <c r="L70" s="16">
        <f t="shared" si="5"/>
        <v>112.815</v>
      </c>
      <c r="M70" s="16">
        <f>0.5*1.2*0.32*1.99*(Table1[[#This Row],[Velocity]]^2)</f>
        <v>8.6206800000000001</v>
      </c>
      <c r="N70" s="16">
        <f>Table1[[#This Row],[Acceleration Force]]+Table1[[#This Row],[Rolling Resistance]]+Table1[[#This Row],[Aerodynamic Resistance]]</f>
        <v>376.99123555555576</v>
      </c>
      <c r="O70" s="16">
        <f>(Table1[[#This Row],[Acceleration Force]]+Table1[[#This Row],[Rolling Resistance]]+Table1[[#This Row],[Aerodynamic Resistance]])*Table1[[#This Row],[Velocity]]</f>
        <v>1790.7083688888899</v>
      </c>
      <c r="P70" s="16">
        <f>Table1[[#This Row],[Total]]*Table1[[#This Row],[Velocity]]</f>
        <v>1790.7083688888899</v>
      </c>
      <c r="Q70" s="16">
        <f>IF(Table1[[#This Row],[Energy]]&gt;0,Table1[[#This Row],[Energy]],0)</f>
        <v>1790.7083688888899</v>
      </c>
      <c r="R70" s="16">
        <f>(SUM($Q$6:Q70))/1000000</f>
        <v>0.1272954840348148</v>
      </c>
      <c r="S70" s="16">
        <f>IF(Table1[[#This Row],[Energy]]&lt;0,ABS(Table1[[#This Row],[Energy]]),0)</f>
        <v>0</v>
      </c>
      <c r="T70" s="16">
        <f>(SUM($S$6:S70))/1000000</f>
        <v>6.2427106299917712E-2</v>
      </c>
    </row>
    <row r="71" spans="2:20" x14ac:dyDescent="0.3">
      <c r="B71" s="7" t="s">
        <v>19</v>
      </c>
      <c r="C71" s="13">
        <v>65</v>
      </c>
      <c r="D71" s="13">
        <v>65</v>
      </c>
      <c r="E71" s="14">
        <v>17.8</v>
      </c>
      <c r="F71" s="15">
        <f t="shared" ref="F71:F134" si="9">($E72-$E70)/2/3.6</f>
        <v>0.1388888888888889</v>
      </c>
      <c r="G71" s="15">
        <f t="shared" ref="G71:G134" si="10">($E72-$E70)/2</f>
        <v>0.5</v>
      </c>
      <c r="H71" s="16">
        <f t="shared" si="6"/>
        <v>0</v>
      </c>
      <c r="I71" s="16">
        <f t="shared" si="7"/>
        <v>17.8</v>
      </c>
      <c r="J71" s="16">
        <f t="shared" si="8"/>
        <v>4.9444444444444446</v>
      </c>
      <c r="K71" s="16">
        <f>(1000*1.15)*Table1[[#This Row],[WLTC class 3, version 5, acceleration]]</f>
        <v>159.72222222222223</v>
      </c>
      <c r="L71" s="16">
        <f t="shared" ref="L71:L134" si="11">1150*9.81*0.01</f>
        <v>112.815</v>
      </c>
      <c r="M71" s="16">
        <f>0.5*1.2*0.32*1.99*(Table1[[#This Row],[Velocity]]^2)</f>
        <v>9.3409125925925931</v>
      </c>
      <c r="N71" s="16">
        <f>Table1[[#This Row],[Acceleration Force]]+Table1[[#This Row],[Rolling Resistance]]+Table1[[#This Row],[Aerodynamic Resistance]]</f>
        <v>281.87813481481481</v>
      </c>
      <c r="O71" s="16">
        <f>(Table1[[#This Row],[Acceleration Force]]+Table1[[#This Row],[Rolling Resistance]]+Table1[[#This Row],[Aerodynamic Resistance]])*Table1[[#This Row],[Velocity]]</f>
        <v>1393.7307776954733</v>
      </c>
      <c r="P71" s="16">
        <f>Table1[[#This Row],[Total]]*Table1[[#This Row],[Velocity]]</f>
        <v>1393.7307776954733</v>
      </c>
      <c r="Q71" s="16">
        <f>IF(Table1[[#This Row],[Energy]]&gt;0,Table1[[#This Row],[Energy]],0)</f>
        <v>1393.7307776954733</v>
      </c>
      <c r="R71" s="16">
        <f>(SUM($Q$6:Q71))/1000000</f>
        <v>0.12868921481251028</v>
      </c>
      <c r="S71" s="16">
        <f>IF(Table1[[#This Row],[Energy]]&lt;0,ABS(Table1[[#This Row],[Energy]]),0)</f>
        <v>0</v>
      </c>
      <c r="T71" s="16">
        <f>(SUM($S$6:S71))/1000000</f>
        <v>6.2427106299917712E-2</v>
      </c>
    </row>
    <row r="72" spans="2:20" x14ac:dyDescent="0.3">
      <c r="B72" s="7" t="s">
        <v>19</v>
      </c>
      <c r="C72" s="13">
        <v>66</v>
      </c>
      <c r="D72" s="13">
        <v>66</v>
      </c>
      <c r="E72" s="14">
        <v>18.100000000000001</v>
      </c>
      <c r="F72" s="15">
        <f t="shared" si="9"/>
        <v>8.3333333333333037E-2</v>
      </c>
      <c r="G72" s="15">
        <f t="shared" si="10"/>
        <v>0.29999999999999893</v>
      </c>
      <c r="H72" s="16">
        <f t="shared" si="6"/>
        <v>0</v>
      </c>
      <c r="I72" s="16">
        <f t="shared" si="7"/>
        <v>18.100000000000001</v>
      </c>
      <c r="J72" s="16">
        <f t="shared" si="8"/>
        <v>5.0277777777777777</v>
      </c>
      <c r="K72" s="16">
        <f>(1000*1.15)*Table1[[#This Row],[WLTC class 3, version 5, acceleration]]</f>
        <v>95.833333333332988</v>
      </c>
      <c r="L72" s="16">
        <f t="shared" si="11"/>
        <v>112.815</v>
      </c>
      <c r="M72" s="16">
        <f>0.5*1.2*0.32*1.99*(Table1[[#This Row],[Velocity]]^2)</f>
        <v>9.6584281481481487</v>
      </c>
      <c r="N72" s="16">
        <f>Table1[[#This Row],[Acceleration Force]]+Table1[[#This Row],[Rolling Resistance]]+Table1[[#This Row],[Aerodynamic Resistance]]</f>
        <v>218.30676148148112</v>
      </c>
      <c r="O72" s="16">
        <f>(Table1[[#This Row],[Acceleration Force]]+Table1[[#This Row],[Rolling Resistance]]+Table1[[#This Row],[Aerodynamic Resistance]])*Table1[[#This Row],[Velocity]]</f>
        <v>1097.5978841152246</v>
      </c>
      <c r="P72" s="16">
        <f>Table1[[#This Row],[Total]]*Table1[[#This Row],[Velocity]]</f>
        <v>1097.5978841152246</v>
      </c>
      <c r="Q72" s="16">
        <f>IF(Table1[[#This Row],[Energy]]&gt;0,Table1[[#This Row],[Energy]],0)</f>
        <v>1097.5978841152246</v>
      </c>
      <c r="R72" s="16">
        <f>(SUM($Q$6:Q72))/1000000</f>
        <v>0.12978681269662551</v>
      </c>
      <c r="S72" s="16">
        <f>IF(Table1[[#This Row],[Energy]]&lt;0,ABS(Table1[[#This Row],[Energy]]),0)</f>
        <v>0</v>
      </c>
      <c r="T72" s="16">
        <f>(SUM($S$6:S72))/1000000</f>
        <v>6.2427106299917712E-2</v>
      </c>
    </row>
    <row r="73" spans="2:20" x14ac:dyDescent="0.3">
      <c r="B73" s="7" t="s">
        <v>19</v>
      </c>
      <c r="C73" s="13">
        <v>67</v>
      </c>
      <c r="D73" s="13">
        <v>67</v>
      </c>
      <c r="E73" s="14">
        <v>18.399999999999999</v>
      </c>
      <c r="F73" s="15">
        <f t="shared" si="9"/>
        <v>0.30555555555555547</v>
      </c>
      <c r="G73" s="15">
        <f t="shared" si="10"/>
        <v>1.0999999999999996</v>
      </c>
      <c r="H73" s="16">
        <f t="shared" si="6"/>
        <v>0</v>
      </c>
      <c r="I73" s="16">
        <f t="shared" si="7"/>
        <v>18.399999999999999</v>
      </c>
      <c r="J73" s="16">
        <f t="shared" si="8"/>
        <v>5.1111111111111107</v>
      </c>
      <c r="K73" s="16">
        <f>(1000*1.15)*Table1[[#This Row],[WLTC class 3, version 5, acceleration]]</f>
        <v>351.3888888888888</v>
      </c>
      <c r="L73" s="16">
        <f t="shared" si="11"/>
        <v>112.815</v>
      </c>
      <c r="M73" s="16">
        <f>0.5*1.2*0.32*1.99*(Table1[[#This Row],[Velocity]]^2)</f>
        <v>9.9812503703703701</v>
      </c>
      <c r="N73" s="16">
        <f>Table1[[#This Row],[Acceleration Force]]+Table1[[#This Row],[Rolling Resistance]]+Table1[[#This Row],[Aerodynamic Resistance]]</f>
        <v>474.18513925925919</v>
      </c>
      <c r="O73" s="16">
        <f>(Table1[[#This Row],[Acceleration Force]]+Table1[[#This Row],[Rolling Resistance]]+Table1[[#This Row],[Aerodynamic Resistance]])*Table1[[#This Row],[Velocity]]</f>
        <v>2423.6129339917688</v>
      </c>
      <c r="P73" s="16">
        <f>Table1[[#This Row],[Total]]*Table1[[#This Row],[Velocity]]</f>
        <v>2423.6129339917688</v>
      </c>
      <c r="Q73" s="16">
        <f>IF(Table1[[#This Row],[Energy]]&gt;0,Table1[[#This Row],[Energy]],0)</f>
        <v>2423.6129339917688</v>
      </c>
      <c r="R73" s="16">
        <f>(SUM($Q$6:Q73))/1000000</f>
        <v>0.13221042563061727</v>
      </c>
      <c r="S73" s="16">
        <f>IF(Table1[[#This Row],[Energy]]&lt;0,ABS(Table1[[#This Row],[Energy]]),0)</f>
        <v>0</v>
      </c>
      <c r="T73" s="16">
        <f>(SUM($S$6:S73))/1000000</f>
        <v>6.2427106299917712E-2</v>
      </c>
    </row>
    <row r="74" spans="2:20" x14ac:dyDescent="0.3">
      <c r="B74" s="7" t="s">
        <v>19</v>
      </c>
      <c r="C74" s="13">
        <v>68</v>
      </c>
      <c r="D74" s="13">
        <v>68</v>
      </c>
      <c r="E74" s="14">
        <v>20.3</v>
      </c>
      <c r="F74" s="15">
        <f t="shared" si="9"/>
        <v>0.66666666666666674</v>
      </c>
      <c r="G74" s="15">
        <f t="shared" si="10"/>
        <v>2.4000000000000004</v>
      </c>
      <c r="H74" s="16">
        <f t="shared" si="6"/>
        <v>0</v>
      </c>
      <c r="I74" s="16">
        <f t="shared" si="7"/>
        <v>20.3</v>
      </c>
      <c r="J74" s="16">
        <f t="shared" si="8"/>
        <v>5.6388888888888893</v>
      </c>
      <c r="K74" s="16">
        <f>(1000*1.15)*Table1[[#This Row],[WLTC class 3, version 5, acceleration]]</f>
        <v>766.66666666666674</v>
      </c>
      <c r="L74" s="16">
        <f t="shared" si="11"/>
        <v>112.815</v>
      </c>
      <c r="M74" s="16">
        <f>0.5*1.2*0.32*1.99*(Table1[[#This Row],[Velocity]]^2)</f>
        <v>12.149023703703707</v>
      </c>
      <c r="N74" s="16">
        <f>Table1[[#This Row],[Acceleration Force]]+Table1[[#This Row],[Rolling Resistance]]+Table1[[#This Row],[Aerodynamic Resistance]]</f>
        <v>891.63069037037053</v>
      </c>
      <c r="O74" s="16">
        <f>(Table1[[#This Row],[Acceleration Force]]+Table1[[#This Row],[Rolling Resistance]]+Table1[[#This Row],[Aerodynamic Resistance]])*Table1[[#This Row],[Velocity]]</f>
        <v>5027.8063929218124</v>
      </c>
      <c r="P74" s="16">
        <f>Table1[[#This Row],[Total]]*Table1[[#This Row],[Velocity]]</f>
        <v>5027.8063929218124</v>
      </c>
      <c r="Q74" s="16">
        <f>IF(Table1[[#This Row],[Energy]]&gt;0,Table1[[#This Row],[Energy]],0)</f>
        <v>5027.8063929218124</v>
      </c>
      <c r="R74" s="16">
        <f>(SUM($Q$6:Q74))/1000000</f>
        <v>0.13723823202353908</v>
      </c>
      <c r="S74" s="16">
        <f>IF(Table1[[#This Row],[Energy]]&lt;0,ABS(Table1[[#This Row],[Energy]]),0)</f>
        <v>0</v>
      </c>
      <c r="T74" s="16">
        <f>(SUM($S$6:S74))/1000000</f>
        <v>6.2427106299917712E-2</v>
      </c>
    </row>
    <row r="75" spans="2:20" x14ac:dyDescent="0.3">
      <c r="B75" s="7" t="s">
        <v>19</v>
      </c>
      <c r="C75" s="13">
        <v>69</v>
      </c>
      <c r="D75" s="13">
        <v>69</v>
      </c>
      <c r="E75" s="14">
        <v>23.2</v>
      </c>
      <c r="F75" s="15">
        <f t="shared" si="9"/>
        <v>0.86111111111111094</v>
      </c>
      <c r="G75" s="15">
        <f t="shared" si="10"/>
        <v>3.0999999999999996</v>
      </c>
      <c r="H75" s="16">
        <f t="shared" si="6"/>
        <v>0</v>
      </c>
      <c r="I75" s="16">
        <f t="shared" si="7"/>
        <v>23.2</v>
      </c>
      <c r="J75" s="16">
        <f t="shared" si="8"/>
        <v>6.4444444444444438</v>
      </c>
      <c r="K75" s="16">
        <f>(1000*1.15)*Table1[[#This Row],[WLTC class 3, version 5, acceleration]]</f>
        <v>990.2777777777776</v>
      </c>
      <c r="L75" s="16">
        <f t="shared" si="11"/>
        <v>112.815</v>
      </c>
      <c r="M75" s="16">
        <f>0.5*1.2*0.32*1.99*(Table1[[#This Row],[Velocity]]^2)</f>
        <v>15.86811259259259</v>
      </c>
      <c r="N75" s="16">
        <f>Table1[[#This Row],[Acceleration Force]]+Table1[[#This Row],[Rolling Resistance]]+Table1[[#This Row],[Aerodynamic Resistance]]</f>
        <v>1118.9608903703702</v>
      </c>
      <c r="O75" s="16">
        <f>(Table1[[#This Row],[Acceleration Force]]+Table1[[#This Row],[Rolling Resistance]]+Table1[[#This Row],[Aerodynamic Resistance]])*Table1[[#This Row],[Velocity]]</f>
        <v>7211.0812934979404</v>
      </c>
      <c r="P75" s="16">
        <f>Table1[[#This Row],[Total]]*Table1[[#This Row],[Velocity]]</f>
        <v>7211.0812934979404</v>
      </c>
      <c r="Q75" s="16">
        <f>IF(Table1[[#This Row],[Energy]]&gt;0,Table1[[#This Row],[Energy]],0)</f>
        <v>7211.0812934979404</v>
      </c>
      <c r="R75" s="16">
        <f>(SUM($Q$6:Q75))/1000000</f>
        <v>0.144449313317037</v>
      </c>
      <c r="S75" s="16">
        <f>IF(Table1[[#This Row],[Energy]]&lt;0,ABS(Table1[[#This Row],[Energy]]),0)</f>
        <v>0</v>
      </c>
      <c r="T75" s="16">
        <f>(SUM($S$6:S75))/1000000</f>
        <v>6.2427106299917712E-2</v>
      </c>
    </row>
    <row r="76" spans="2:20" x14ac:dyDescent="0.3">
      <c r="B76" s="7" t="s">
        <v>19</v>
      </c>
      <c r="C76" s="13">
        <v>70</v>
      </c>
      <c r="D76" s="13">
        <v>70</v>
      </c>
      <c r="E76" s="14">
        <v>26.5</v>
      </c>
      <c r="F76" s="15">
        <f t="shared" si="9"/>
        <v>0.91666666666666685</v>
      </c>
      <c r="G76" s="15">
        <f t="shared" si="10"/>
        <v>3.3000000000000007</v>
      </c>
      <c r="H76" s="16">
        <f t="shared" si="6"/>
        <v>0</v>
      </c>
      <c r="I76" s="16">
        <f t="shared" si="7"/>
        <v>26.5</v>
      </c>
      <c r="J76" s="16">
        <f t="shared" si="8"/>
        <v>7.3611111111111107</v>
      </c>
      <c r="K76" s="16">
        <f>(1000*1.15)*Table1[[#This Row],[WLTC class 3, version 5, acceleration]]</f>
        <v>1054.166666666667</v>
      </c>
      <c r="L76" s="16">
        <f t="shared" si="11"/>
        <v>112.815</v>
      </c>
      <c r="M76" s="16">
        <f>0.5*1.2*0.32*1.99*(Table1[[#This Row],[Velocity]]^2)</f>
        <v>20.703370370370369</v>
      </c>
      <c r="N76" s="16">
        <f>Table1[[#This Row],[Acceleration Force]]+Table1[[#This Row],[Rolling Resistance]]+Table1[[#This Row],[Aerodynamic Resistance]]</f>
        <v>1187.6850370370373</v>
      </c>
      <c r="O76" s="16">
        <f>(Table1[[#This Row],[Acceleration Force]]+Table1[[#This Row],[Rolling Resistance]]+Table1[[#This Row],[Aerodynamic Resistance]])*Table1[[#This Row],[Velocity]]</f>
        <v>8742.6815226337458</v>
      </c>
      <c r="P76" s="16">
        <f>Table1[[#This Row],[Total]]*Table1[[#This Row],[Velocity]]</f>
        <v>8742.6815226337458</v>
      </c>
      <c r="Q76" s="16">
        <f>IF(Table1[[#This Row],[Energy]]&gt;0,Table1[[#This Row],[Energy]],0)</f>
        <v>8742.6815226337458</v>
      </c>
      <c r="R76" s="16">
        <f>(SUM($Q$6:Q76))/1000000</f>
        <v>0.15319199483967075</v>
      </c>
      <c r="S76" s="16">
        <f>IF(Table1[[#This Row],[Energy]]&lt;0,ABS(Table1[[#This Row],[Energy]]),0)</f>
        <v>0</v>
      </c>
      <c r="T76" s="16">
        <f>(SUM($S$6:S76))/1000000</f>
        <v>6.2427106299917712E-2</v>
      </c>
    </row>
    <row r="77" spans="2:20" x14ac:dyDescent="0.3">
      <c r="B77" s="7" t="s">
        <v>19</v>
      </c>
      <c r="C77" s="13">
        <v>71</v>
      </c>
      <c r="D77" s="13">
        <v>71</v>
      </c>
      <c r="E77" s="14">
        <v>29.8</v>
      </c>
      <c r="F77" s="15">
        <f t="shared" si="9"/>
        <v>0.84722222222222243</v>
      </c>
      <c r="G77" s="15">
        <f t="shared" si="10"/>
        <v>3.0500000000000007</v>
      </c>
      <c r="H77" s="16">
        <f t="shared" si="6"/>
        <v>0</v>
      </c>
      <c r="I77" s="16">
        <f t="shared" si="7"/>
        <v>29.8</v>
      </c>
      <c r="J77" s="16">
        <f t="shared" si="8"/>
        <v>8.2777777777777786</v>
      </c>
      <c r="K77" s="16">
        <f>(1000*1.15)*Table1[[#This Row],[WLTC class 3, version 5, acceleration]]</f>
        <v>974.30555555555577</v>
      </c>
      <c r="L77" s="16">
        <f t="shared" si="11"/>
        <v>112.815</v>
      </c>
      <c r="M77" s="16">
        <f>0.5*1.2*0.32*1.99*(Table1[[#This Row],[Velocity]]^2)</f>
        <v>26.180734814814823</v>
      </c>
      <c r="N77" s="16">
        <f>Table1[[#This Row],[Acceleration Force]]+Table1[[#This Row],[Rolling Resistance]]+Table1[[#This Row],[Aerodynamic Resistance]]</f>
        <v>1113.3012903703705</v>
      </c>
      <c r="O77" s="16">
        <f>(Table1[[#This Row],[Acceleration Force]]+Table1[[#This Row],[Rolling Resistance]]+Table1[[#This Row],[Aerodynamic Resistance]])*Table1[[#This Row],[Velocity]]</f>
        <v>9215.6606813991784</v>
      </c>
      <c r="P77" s="16">
        <f>Table1[[#This Row],[Total]]*Table1[[#This Row],[Velocity]]</f>
        <v>9215.6606813991784</v>
      </c>
      <c r="Q77" s="16">
        <f>IF(Table1[[#This Row],[Energy]]&gt;0,Table1[[#This Row],[Energy]],0)</f>
        <v>9215.6606813991784</v>
      </c>
      <c r="R77" s="16">
        <f>(SUM($Q$6:Q77))/1000000</f>
        <v>0.16240765552106992</v>
      </c>
      <c r="S77" s="16">
        <f>IF(Table1[[#This Row],[Energy]]&lt;0,ABS(Table1[[#This Row],[Energy]]),0)</f>
        <v>0</v>
      </c>
      <c r="T77" s="16">
        <f>(SUM($S$6:S77))/1000000</f>
        <v>6.2427106299917712E-2</v>
      </c>
    </row>
    <row r="78" spans="2:20" x14ac:dyDescent="0.3">
      <c r="B78" s="7" t="s">
        <v>19</v>
      </c>
      <c r="C78" s="13">
        <v>72</v>
      </c>
      <c r="D78" s="13">
        <v>72</v>
      </c>
      <c r="E78" s="14">
        <v>32.6</v>
      </c>
      <c r="F78" s="15">
        <f t="shared" si="9"/>
        <v>0.63888888888888862</v>
      </c>
      <c r="G78" s="15">
        <f t="shared" si="10"/>
        <v>2.2999999999999989</v>
      </c>
      <c r="H78" s="16">
        <f t="shared" si="6"/>
        <v>0</v>
      </c>
      <c r="I78" s="16">
        <f t="shared" si="7"/>
        <v>32.6</v>
      </c>
      <c r="J78" s="16">
        <f t="shared" si="8"/>
        <v>9.0555555555555554</v>
      </c>
      <c r="K78" s="16">
        <f>(1000*1.15)*Table1[[#This Row],[WLTC class 3, version 5, acceleration]]</f>
        <v>734.72222222222194</v>
      </c>
      <c r="L78" s="16">
        <f t="shared" si="11"/>
        <v>112.815</v>
      </c>
      <c r="M78" s="16">
        <f>0.5*1.2*0.32*1.99*(Table1[[#This Row],[Velocity]]^2)</f>
        <v>31.331739259259262</v>
      </c>
      <c r="N78" s="16">
        <f>Table1[[#This Row],[Acceleration Force]]+Table1[[#This Row],[Rolling Resistance]]+Table1[[#This Row],[Aerodynamic Resistance]]</f>
        <v>878.86896148148128</v>
      </c>
      <c r="O78" s="16">
        <f>(Table1[[#This Row],[Acceleration Force]]+Table1[[#This Row],[Rolling Resistance]]+Table1[[#This Row],[Aerodynamic Resistance]])*Table1[[#This Row],[Velocity]]</f>
        <v>7958.6467067489693</v>
      </c>
      <c r="P78" s="16">
        <f>Table1[[#This Row],[Total]]*Table1[[#This Row],[Velocity]]</f>
        <v>7958.6467067489693</v>
      </c>
      <c r="Q78" s="16">
        <f>IF(Table1[[#This Row],[Energy]]&gt;0,Table1[[#This Row],[Energy]],0)</f>
        <v>7958.6467067489693</v>
      </c>
      <c r="R78" s="16">
        <f>(SUM($Q$6:Q78))/1000000</f>
        <v>0.17036630222781887</v>
      </c>
      <c r="S78" s="16">
        <f>IF(Table1[[#This Row],[Energy]]&lt;0,ABS(Table1[[#This Row],[Energy]]),0)</f>
        <v>0</v>
      </c>
      <c r="T78" s="16">
        <f>(SUM($S$6:S78))/1000000</f>
        <v>6.2427106299917712E-2</v>
      </c>
    </row>
    <row r="79" spans="2:20" x14ac:dyDescent="0.3">
      <c r="B79" s="7" t="s">
        <v>19</v>
      </c>
      <c r="C79" s="13">
        <v>73</v>
      </c>
      <c r="D79" s="13">
        <v>73</v>
      </c>
      <c r="E79" s="14">
        <v>34.4</v>
      </c>
      <c r="F79" s="15">
        <f t="shared" si="9"/>
        <v>0.40277777777777757</v>
      </c>
      <c r="G79" s="15">
        <f t="shared" si="10"/>
        <v>1.4499999999999993</v>
      </c>
      <c r="H79" s="16">
        <f t="shared" si="6"/>
        <v>0</v>
      </c>
      <c r="I79" s="16">
        <f t="shared" si="7"/>
        <v>34.4</v>
      </c>
      <c r="J79" s="16">
        <f t="shared" si="8"/>
        <v>9.5555555555555554</v>
      </c>
      <c r="K79" s="16">
        <f>(1000*1.15)*Table1[[#This Row],[WLTC class 3, version 5, acceleration]]</f>
        <v>463.19444444444423</v>
      </c>
      <c r="L79" s="16">
        <f t="shared" si="11"/>
        <v>112.815</v>
      </c>
      <c r="M79" s="16">
        <f>0.5*1.2*0.32*1.99*(Table1[[#This Row],[Velocity]]^2)</f>
        <v>34.887205925925926</v>
      </c>
      <c r="N79" s="16">
        <f>Table1[[#This Row],[Acceleration Force]]+Table1[[#This Row],[Rolling Resistance]]+Table1[[#This Row],[Aerodynamic Resistance]]</f>
        <v>610.89665037037014</v>
      </c>
      <c r="O79" s="16">
        <f>(Table1[[#This Row],[Acceleration Force]]+Table1[[#This Row],[Rolling Resistance]]+Table1[[#This Row],[Aerodynamic Resistance]])*Table1[[#This Row],[Velocity]]</f>
        <v>5837.4568813168698</v>
      </c>
      <c r="P79" s="16">
        <f>Table1[[#This Row],[Total]]*Table1[[#This Row],[Velocity]]</f>
        <v>5837.4568813168698</v>
      </c>
      <c r="Q79" s="16">
        <f>IF(Table1[[#This Row],[Energy]]&gt;0,Table1[[#This Row],[Energy]],0)</f>
        <v>5837.4568813168698</v>
      </c>
      <c r="R79" s="16">
        <f>(SUM($Q$6:Q79))/1000000</f>
        <v>0.17620375910913574</v>
      </c>
      <c r="S79" s="16">
        <f>IF(Table1[[#This Row],[Energy]]&lt;0,ABS(Table1[[#This Row],[Energy]]),0)</f>
        <v>0</v>
      </c>
      <c r="T79" s="16">
        <f>(SUM($S$6:S79))/1000000</f>
        <v>6.2427106299917712E-2</v>
      </c>
    </row>
    <row r="80" spans="2:20" x14ac:dyDescent="0.3">
      <c r="B80" s="7" t="s">
        <v>19</v>
      </c>
      <c r="C80" s="13">
        <v>74</v>
      </c>
      <c r="D80" s="13">
        <v>74</v>
      </c>
      <c r="E80" s="14">
        <v>35.5</v>
      </c>
      <c r="F80" s="15">
        <f t="shared" si="9"/>
        <v>0.27777777777777779</v>
      </c>
      <c r="G80" s="15">
        <f t="shared" si="10"/>
        <v>1</v>
      </c>
      <c r="H80" s="16">
        <f t="shared" si="6"/>
        <v>0</v>
      </c>
      <c r="I80" s="16">
        <f t="shared" si="7"/>
        <v>35.5</v>
      </c>
      <c r="J80" s="16">
        <f t="shared" si="8"/>
        <v>9.8611111111111107</v>
      </c>
      <c r="K80" s="16">
        <f>(1000*1.15)*Table1[[#This Row],[WLTC class 3, version 5, acceleration]]</f>
        <v>319.44444444444446</v>
      </c>
      <c r="L80" s="16">
        <f t="shared" si="11"/>
        <v>112.815</v>
      </c>
      <c r="M80" s="16">
        <f>0.5*1.2*0.32*1.99*(Table1[[#This Row],[Velocity]]^2)</f>
        <v>37.154037037037035</v>
      </c>
      <c r="N80" s="16">
        <f>Table1[[#This Row],[Acceleration Force]]+Table1[[#This Row],[Rolling Resistance]]+Table1[[#This Row],[Aerodynamic Resistance]]</f>
        <v>469.41348148148148</v>
      </c>
      <c r="O80" s="16">
        <f>(Table1[[#This Row],[Acceleration Force]]+Table1[[#This Row],[Rolling Resistance]]+Table1[[#This Row],[Aerodynamic Resistance]])*Table1[[#This Row],[Velocity]]</f>
        <v>4628.9384979423867</v>
      </c>
      <c r="P80" s="16">
        <f>Table1[[#This Row],[Total]]*Table1[[#This Row],[Velocity]]</f>
        <v>4628.9384979423867</v>
      </c>
      <c r="Q80" s="16">
        <f>IF(Table1[[#This Row],[Energy]]&gt;0,Table1[[#This Row],[Energy]],0)</f>
        <v>4628.9384979423867</v>
      </c>
      <c r="R80" s="16">
        <f>(SUM($Q$6:Q80))/1000000</f>
        <v>0.18083269760707812</v>
      </c>
      <c r="S80" s="16">
        <f>IF(Table1[[#This Row],[Energy]]&lt;0,ABS(Table1[[#This Row],[Energy]]),0)</f>
        <v>0</v>
      </c>
      <c r="T80" s="16">
        <f>(SUM($S$6:S80))/1000000</f>
        <v>6.2427106299917712E-2</v>
      </c>
    </row>
    <row r="81" spans="2:20" x14ac:dyDescent="0.3">
      <c r="B81" s="7" t="s">
        <v>19</v>
      </c>
      <c r="C81" s="13">
        <v>75</v>
      </c>
      <c r="D81" s="13">
        <v>75</v>
      </c>
      <c r="E81" s="14">
        <v>36.4</v>
      </c>
      <c r="F81" s="15">
        <f t="shared" si="9"/>
        <v>0.26388888888888867</v>
      </c>
      <c r="G81" s="15">
        <f t="shared" si="10"/>
        <v>0.94999999999999929</v>
      </c>
      <c r="H81" s="16">
        <f t="shared" si="6"/>
        <v>0</v>
      </c>
      <c r="I81" s="16">
        <f t="shared" si="7"/>
        <v>36.4</v>
      </c>
      <c r="J81" s="16">
        <f t="shared" si="8"/>
        <v>10.111111111111111</v>
      </c>
      <c r="K81" s="16">
        <f>(1000*1.15)*Table1[[#This Row],[WLTC class 3, version 5, acceleration]]</f>
        <v>303.472222222222</v>
      </c>
      <c r="L81" s="16">
        <f t="shared" si="11"/>
        <v>112.815</v>
      </c>
      <c r="M81" s="16">
        <f>0.5*1.2*0.32*1.99*(Table1[[#This Row],[Velocity]]^2)</f>
        <v>39.061783703703703</v>
      </c>
      <c r="N81" s="16">
        <f>Table1[[#This Row],[Acceleration Force]]+Table1[[#This Row],[Rolling Resistance]]+Table1[[#This Row],[Aerodynamic Resistance]]</f>
        <v>455.34900592592572</v>
      </c>
      <c r="O81" s="16">
        <f>(Table1[[#This Row],[Acceleration Force]]+Table1[[#This Row],[Rolling Resistance]]+Table1[[#This Row],[Aerodynamic Resistance]])*Table1[[#This Row],[Velocity]]</f>
        <v>4604.084393251027</v>
      </c>
      <c r="P81" s="16">
        <f>Table1[[#This Row],[Total]]*Table1[[#This Row],[Velocity]]</f>
        <v>4604.084393251027</v>
      </c>
      <c r="Q81" s="16">
        <f>IF(Table1[[#This Row],[Energy]]&gt;0,Table1[[#This Row],[Energy]],0)</f>
        <v>4604.084393251027</v>
      </c>
      <c r="R81" s="16">
        <f>(SUM($Q$6:Q81))/1000000</f>
        <v>0.18543678200032915</v>
      </c>
      <c r="S81" s="16">
        <f>IF(Table1[[#This Row],[Energy]]&lt;0,ABS(Table1[[#This Row],[Energy]]),0)</f>
        <v>0</v>
      </c>
      <c r="T81" s="16">
        <f>(SUM($S$6:S81))/1000000</f>
        <v>6.2427106299917712E-2</v>
      </c>
    </row>
    <row r="82" spans="2:20" x14ac:dyDescent="0.3">
      <c r="B82" s="7" t="s">
        <v>19</v>
      </c>
      <c r="C82" s="13">
        <v>76</v>
      </c>
      <c r="D82" s="13">
        <v>76</v>
      </c>
      <c r="E82" s="14">
        <v>37.4</v>
      </c>
      <c r="F82" s="15">
        <f t="shared" si="9"/>
        <v>0.29166666666666685</v>
      </c>
      <c r="G82" s="15">
        <f t="shared" si="10"/>
        <v>1.0500000000000007</v>
      </c>
      <c r="H82" s="16">
        <f t="shared" si="6"/>
        <v>0</v>
      </c>
      <c r="I82" s="16">
        <f t="shared" si="7"/>
        <v>37.4</v>
      </c>
      <c r="J82" s="16">
        <f t="shared" si="8"/>
        <v>10.388888888888888</v>
      </c>
      <c r="K82" s="16">
        <f>(1000*1.15)*Table1[[#This Row],[WLTC class 3, version 5, acceleration]]</f>
        <v>335.41666666666686</v>
      </c>
      <c r="L82" s="16">
        <f t="shared" si="11"/>
        <v>112.815</v>
      </c>
      <c r="M82" s="16">
        <f>0.5*1.2*0.32*1.99*(Table1[[#This Row],[Velocity]]^2)</f>
        <v>41.23751703703703</v>
      </c>
      <c r="N82" s="16">
        <f>Table1[[#This Row],[Acceleration Force]]+Table1[[#This Row],[Rolling Resistance]]+Table1[[#This Row],[Aerodynamic Resistance]]</f>
        <v>489.46918370370389</v>
      </c>
      <c r="O82" s="16">
        <f>(Table1[[#This Row],[Acceleration Force]]+Table1[[#This Row],[Rolling Resistance]]+Table1[[#This Row],[Aerodynamic Resistance]])*Table1[[#This Row],[Velocity]]</f>
        <v>5085.0409640329235</v>
      </c>
      <c r="P82" s="16">
        <f>Table1[[#This Row],[Total]]*Table1[[#This Row],[Velocity]]</f>
        <v>5085.0409640329235</v>
      </c>
      <c r="Q82" s="16">
        <f>IF(Table1[[#This Row],[Energy]]&gt;0,Table1[[#This Row],[Energy]],0)</f>
        <v>5085.0409640329235</v>
      </c>
      <c r="R82" s="16">
        <f>(SUM($Q$6:Q82))/1000000</f>
        <v>0.19052182296436207</v>
      </c>
      <c r="S82" s="16">
        <f>IF(Table1[[#This Row],[Energy]]&lt;0,ABS(Table1[[#This Row],[Energy]]),0)</f>
        <v>0</v>
      </c>
      <c r="T82" s="16">
        <f>(SUM($S$6:S82))/1000000</f>
        <v>6.2427106299917712E-2</v>
      </c>
    </row>
    <row r="83" spans="2:20" x14ac:dyDescent="0.3">
      <c r="B83" s="7" t="s">
        <v>19</v>
      </c>
      <c r="C83" s="13">
        <v>77</v>
      </c>
      <c r="D83" s="13">
        <v>77</v>
      </c>
      <c r="E83" s="14">
        <v>38.5</v>
      </c>
      <c r="F83" s="15">
        <f t="shared" si="9"/>
        <v>0.26388888888888867</v>
      </c>
      <c r="G83" s="15">
        <f t="shared" si="10"/>
        <v>0.94999999999999929</v>
      </c>
      <c r="H83" s="16">
        <f t="shared" si="6"/>
        <v>0</v>
      </c>
      <c r="I83" s="16">
        <f t="shared" si="7"/>
        <v>38.5</v>
      </c>
      <c r="J83" s="16">
        <f t="shared" si="8"/>
        <v>10.694444444444445</v>
      </c>
      <c r="K83" s="16">
        <f>(1000*1.15)*Table1[[#This Row],[WLTC class 3, version 5, acceleration]]</f>
        <v>303.472222222222</v>
      </c>
      <c r="L83" s="16">
        <f t="shared" si="11"/>
        <v>112.815</v>
      </c>
      <c r="M83" s="16">
        <f>0.5*1.2*0.32*1.99*(Table1[[#This Row],[Velocity]]^2)</f>
        <v>43.698925925925934</v>
      </c>
      <c r="N83" s="16">
        <f>Table1[[#This Row],[Acceleration Force]]+Table1[[#This Row],[Rolling Resistance]]+Table1[[#This Row],[Aerodynamic Resistance]]</f>
        <v>459.98614814814795</v>
      </c>
      <c r="O83" s="16">
        <f>(Table1[[#This Row],[Acceleration Force]]+Table1[[#This Row],[Rolling Resistance]]+Table1[[#This Row],[Aerodynamic Resistance]])*Table1[[#This Row],[Velocity]]</f>
        <v>4919.2963065843605</v>
      </c>
      <c r="P83" s="16">
        <f>Table1[[#This Row],[Total]]*Table1[[#This Row],[Velocity]]</f>
        <v>4919.2963065843605</v>
      </c>
      <c r="Q83" s="16">
        <f>IF(Table1[[#This Row],[Energy]]&gt;0,Table1[[#This Row],[Energy]],0)</f>
        <v>4919.2963065843605</v>
      </c>
      <c r="R83" s="16">
        <f>(SUM($Q$6:Q83))/1000000</f>
        <v>0.19544111927094643</v>
      </c>
      <c r="S83" s="16">
        <f>IF(Table1[[#This Row],[Energy]]&lt;0,ABS(Table1[[#This Row],[Energy]]),0)</f>
        <v>0</v>
      </c>
      <c r="T83" s="16">
        <f>(SUM($S$6:S83))/1000000</f>
        <v>6.2427106299917712E-2</v>
      </c>
    </row>
    <row r="84" spans="2:20" x14ac:dyDescent="0.3">
      <c r="B84" s="7" t="s">
        <v>19</v>
      </c>
      <c r="C84" s="13">
        <v>78</v>
      </c>
      <c r="D84" s="13">
        <v>78</v>
      </c>
      <c r="E84" s="14">
        <v>39.299999999999997</v>
      </c>
      <c r="F84" s="15">
        <f t="shared" si="9"/>
        <v>0.1388888888888889</v>
      </c>
      <c r="G84" s="15">
        <f t="shared" si="10"/>
        <v>0.5</v>
      </c>
      <c r="H84" s="16">
        <f t="shared" si="6"/>
        <v>0</v>
      </c>
      <c r="I84" s="16">
        <f t="shared" si="7"/>
        <v>39.299999999999997</v>
      </c>
      <c r="J84" s="16">
        <f t="shared" si="8"/>
        <v>10.916666666666666</v>
      </c>
      <c r="K84" s="16">
        <f>(1000*1.15)*Table1[[#This Row],[WLTC class 3, version 5, acceleration]]</f>
        <v>159.72222222222223</v>
      </c>
      <c r="L84" s="16">
        <f t="shared" si="11"/>
        <v>112.815</v>
      </c>
      <c r="M84" s="16">
        <f>0.5*1.2*0.32*1.99*(Table1[[#This Row],[Velocity]]^2)</f>
        <v>45.533853333333333</v>
      </c>
      <c r="N84" s="16">
        <f>Table1[[#This Row],[Acceleration Force]]+Table1[[#This Row],[Rolling Resistance]]+Table1[[#This Row],[Aerodynamic Resistance]]</f>
        <v>318.07107555555558</v>
      </c>
      <c r="O84" s="16">
        <f>(Table1[[#This Row],[Acceleration Force]]+Table1[[#This Row],[Rolling Resistance]]+Table1[[#This Row],[Aerodynamic Resistance]])*Table1[[#This Row],[Velocity]]</f>
        <v>3472.2759081481481</v>
      </c>
      <c r="P84" s="16">
        <f>Table1[[#This Row],[Total]]*Table1[[#This Row],[Velocity]]</f>
        <v>3472.2759081481481</v>
      </c>
      <c r="Q84" s="16">
        <f>IF(Table1[[#This Row],[Energy]]&gt;0,Table1[[#This Row],[Energy]],0)</f>
        <v>3472.2759081481481</v>
      </c>
      <c r="R84" s="16">
        <f>(SUM($Q$6:Q84))/1000000</f>
        <v>0.19891339517909457</v>
      </c>
      <c r="S84" s="16">
        <f>IF(Table1[[#This Row],[Energy]]&lt;0,ABS(Table1[[#This Row],[Energy]]),0)</f>
        <v>0</v>
      </c>
      <c r="T84" s="16">
        <f>(SUM($S$6:S84))/1000000</f>
        <v>6.2427106299917712E-2</v>
      </c>
    </row>
    <row r="85" spans="2:20" x14ac:dyDescent="0.3">
      <c r="B85" s="7" t="s">
        <v>19</v>
      </c>
      <c r="C85" s="13">
        <v>79</v>
      </c>
      <c r="D85" s="13">
        <v>79</v>
      </c>
      <c r="E85" s="14">
        <v>39.5</v>
      </c>
      <c r="F85" s="15">
        <f t="shared" si="9"/>
        <v>-4.1666666666666269E-2</v>
      </c>
      <c r="G85" s="15">
        <f t="shared" si="10"/>
        <v>-0.14999999999999858</v>
      </c>
      <c r="H85" s="16">
        <f t="shared" si="6"/>
        <v>0</v>
      </c>
      <c r="I85" s="16">
        <f t="shared" si="7"/>
        <v>39.5</v>
      </c>
      <c r="J85" s="16">
        <f t="shared" si="8"/>
        <v>10.972222222222221</v>
      </c>
      <c r="K85" s="16">
        <f>(1000*1.15)*Table1[[#This Row],[WLTC class 3, version 5, acceleration]]</f>
        <v>-47.91666666666621</v>
      </c>
      <c r="L85" s="16">
        <f t="shared" si="11"/>
        <v>112.815</v>
      </c>
      <c r="M85" s="16">
        <f>0.5*1.2*0.32*1.99*(Table1[[#This Row],[Velocity]]^2)</f>
        <v>45.998481481481477</v>
      </c>
      <c r="N85" s="16">
        <f>Table1[[#This Row],[Acceleration Force]]+Table1[[#This Row],[Rolling Resistance]]+Table1[[#This Row],[Aerodynamic Resistance]]</f>
        <v>110.89681481481527</v>
      </c>
      <c r="O85" s="16">
        <f>(Table1[[#This Row],[Acceleration Force]]+Table1[[#This Row],[Rolling Resistance]]+Table1[[#This Row],[Aerodynamic Resistance]])*Table1[[#This Row],[Velocity]]</f>
        <v>1216.7844958847786</v>
      </c>
      <c r="P85" s="16">
        <f>Table1[[#This Row],[Total]]*Table1[[#This Row],[Velocity]]</f>
        <v>1216.7844958847786</v>
      </c>
      <c r="Q85" s="16">
        <f>IF(Table1[[#This Row],[Energy]]&gt;0,Table1[[#This Row],[Energy]],0)</f>
        <v>1216.7844958847786</v>
      </c>
      <c r="R85" s="16">
        <f>(SUM($Q$6:Q85))/1000000</f>
        <v>0.20013017967497937</v>
      </c>
      <c r="S85" s="16">
        <f>IF(Table1[[#This Row],[Energy]]&lt;0,ABS(Table1[[#This Row],[Energy]]),0)</f>
        <v>0</v>
      </c>
      <c r="T85" s="16">
        <f>(SUM($S$6:S85))/1000000</f>
        <v>6.2427106299917712E-2</v>
      </c>
    </row>
    <row r="86" spans="2:20" x14ac:dyDescent="0.3">
      <c r="B86" s="7" t="s">
        <v>19</v>
      </c>
      <c r="C86" s="13">
        <v>80</v>
      </c>
      <c r="D86" s="13">
        <v>80</v>
      </c>
      <c r="E86" s="14">
        <v>39</v>
      </c>
      <c r="F86" s="15">
        <f t="shared" si="9"/>
        <v>-0.1388888888888889</v>
      </c>
      <c r="G86" s="15">
        <f t="shared" si="10"/>
        <v>-0.5</v>
      </c>
      <c r="H86" s="16">
        <f t="shared" si="6"/>
        <v>0</v>
      </c>
      <c r="I86" s="16">
        <f t="shared" si="7"/>
        <v>39</v>
      </c>
      <c r="J86" s="16">
        <f t="shared" si="8"/>
        <v>10.833333333333334</v>
      </c>
      <c r="K86" s="16">
        <f>(1000*1.15)*Table1[[#This Row],[WLTC class 3, version 5, acceleration]]</f>
        <v>-159.72222222222223</v>
      </c>
      <c r="L86" s="16">
        <f t="shared" si="11"/>
        <v>112.815</v>
      </c>
      <c r="M86" s="16">
        <f>0.5*1.2*0.32*1.99*(Table1[[#This Row],[Velocity]]^2)</f>
        <v>44.841333333333345</v>
      </c>
      <c r="N86" s="16">
        <f>Table1[[#This Row],[Acceleration Force]]+Table1[[#This Row],[Rolling Resistance]]+Table1[[#This Row],[Aerodynamic Resistance]]</f>
        <v>-2.0658888888888853</v>
      </c>
      <c r="O86" s="16">
        <f>(Table1[[#This Row],[Acceleration Force]]+Table1[[#This Row],[Rolling Resistance]]+Table1[[#This Row],[Aerodynamic Resistance]])*Table1[[#This Row],[Velocity]]</f>
        <v>-22.380462962962927</v>
      </c>
      <c r="P86" s="16">
        <f>Table1[[#This Row],[Total]]*Table1[[#This Row],[Velocity]]</f>
        <v>-22.380462962962927</v>
      </c>
      <c r="Q86" s="16">
        <f>IF(Table1[[#This Row],[Energy]]&gt;0,Table1[[#This Row],[Energy]],0)</f>
        <v>0</v>
      </c>
      <c r="R86" s="16">
        <f>(SUM($Q$6:Q86))/1000000</f>
        <v>0.20013017967497937</v>
      </c>
      <c r="S86" s="16">
        <f>IF(Table1[[#This Row],[Energy]]&lt;0,ABS(Table1[[#This Row],[Energy]]),0)</f>
        <v>22.380462962962927</v>
      </c>
      <c r="T86" s="16">
        <f>(SUM($S$6:S86))/1000000</f>
        <v>6.2449486762880667E-2</v>
      </c>
    </row>
    <row r="87" spans="2:20" x14ac:dyDescent="0.3">
      <c r="B87" s="7" t="s">
        <v>19</v>
      </c>
      <c r="C87" s="13">
        <v>81</v>
      </c>
      <c r="D87" s="13">
        <v>81</v>
      </c>
      <c r="E87" s="14">
        <v>38.5</v>
      </c>
      <c r="F87" s="15">
        <f t="shared" si="9"/>
        <v>-0.23611111111111149</v>
      </c>
      <c r="G87" s="15">
        <f t="shared" si="10"/>
        <v>-0.85000000000000142</v>
      </c>
      <c r="H87" s="16">
        <f t="shared" si="6"/>
        <v>0</v>
      </c>
      <c r="I87" s="16">
        <f t="shared" si="7"/>
        <v>38.5</v>
      </c>
      <c r="J87" s="16">
        <f t="shared" si="8"/>
        <v>10.694444444444445</v>
      </c>
      <c r="K87" s="16">
        <f>(1000*1.15)*Table1[[#This Row],[WLTC class 3, version 5, acceleration]]</f>
        <v>-271.52777777777823</v>
      </c>
      <c r="L87" s="16">
        <f t="shared" si="11"/>
        <v>112.815</v>
      </c>
      <c r="M87" s="16">
        <f>0.5*1.2*0.32*1.99*(Table1[[#This Row],[Velocity]]^2)</f>
        <v>43.698925925925934</v>
      </c>
      <c r="N87" s="16">
        <f>Table1[[#This Row],[Acceleration Force]]+Table1[[#This Row],[Rolling Resistance]]+Table1[[#This Row],[Aerodynamic Resistance]]</f>
        <v>-115.01385185185229</v>
      </c>
      <c r="O87" s="16">
        <f>(Table1[[#This Row],[Acceleration Force]]+Table1[[#This Row],[Rolling Resistance]]+Table1[[#This Row],[Aerodynamic Resistance]])*Table1[[#This Row],[Velocity]]</f>
        <v>-1230.0092489711981</v>
      </c>
      <c r="P87" s="16">
        <f>Table1[[#This Row],[Total]]*Table1[[#This Row],[Velocity]]</f>
        <v>-1230.0092489711981</v>
      </c>
      <c r="Q87" s="16">
        <f>IF(Table1[[#This Row],[Energy]]&gt;0,Table1[[#This Row],[Energy]],0)</f>
        <v>0</v>
      </c>
      <c r="R87" s="16">
        <f>(SUM($Q$6:Q87))/1000000</f>
        <v>0.20013017967497937</v>
      </c>
      <c r="S87" s="16">
        <f>IF(Table1[[#This Row],[Energy]]&lt;0,ABS(Table1[[#This Row],[Energy]]),0)</f>
        <v>1230.0092489711981</v>
      </c>
      <c r="T87" s="16">
        <f>(SUM($S$6:S87))/1000000</f>
        <v>6.3679496011851869E-2</v>
      </c>
    </row>
    <row r="88" spans="2:20" x14ac:dyDescent="0.3">
      <c r="B88" s="7" t="s">
        <v>19</v>
      </c>
      <c r="C88" s="13">
        <v>82</v>
      </c>
      <c r="D88" s="13">
        <v>82</v>
      </c>
      <c r="E88" s="14">
        <v>37.299999999999997</v>
      </c>
      <c r="F88" s="15">
        <f t="shared" si="9"/>
        <v>-0.20833333333333331</v>
      </c>
      <c r="G88" s="15">
        <f t="shared" si="10"/>
        <v>-0.75</v>
      </c>
      <c r="H88" s="16">
        <f t="shared" si="6"/>
        <v>0</v>
      </c>
      <c r="I88" s="16">
        <f t="shared" si="7"/>
        <v>37.299999999999997</v>
      </c>
      <c r="J88" s="16">
        <f t="shared" si="8"/>
        <v>10.361111111111111</v>
      </c>
      <c r="K88" s="16">
        <f>(1000*1.15)*Table1[[#This Row],[WLTC class 3, version 5, acceleration]]</f>
        <v>-239.58333333333331</v>
      </c>
      <c r="L88" s="16">
        <f t="shared" si="11"/>
        <v>112.815</v>
      </c>
      <c r="M88" s="16">
        <f>0.5*1.2*0.32*1.99*(Table1[[#This Row],[Velocity]]^2)</f>
        <v>41.017290370370368</v>
      </c>
      <c r="N88" s="16">
        <f>Table1[[#This Row],[Acceleration Force]]+Table1[[#This Row],[Rolling Resistance]]+Table1[[#This Row],[Aerodynamic Resistance]]</f>
        <v>-85.751042962962941</v>
      </c>
      <c r="O88" s="16">
        <f>(Table1[[#This Row],[Acceleration Force]]+Table1[[#This Row],[Rolling Resistance]]+Table1[[#This Row],[Aerodynamic Resistance]])*Table1[[#This Row],[Velocity]]</f>
        <v>-888.47608403292156</v>
      </c>
      <c r="P88" s="16">
        <f>Table1[[#This Row],[Total]]*Table1[[#This Row],[Velocity]]</f>
        <v>-888.47608403292156</v>
      </c>
      <c r="Q88" s="16">
        <f>IF(Table1[[#This Row],[Energy]]&gt;0,Table1[[#This Row],[Energy]],0)</f>
        <v>0</v>
      </c>
      <c r="R88" s="16">
        <f>(SUM($Q$6:Q88))/1000000</f>
        <v>0.20013017967497937</v>
      </c>
      <c r="S88" s="16">
        <f>IF(Table1[[#This Row],[Energy]]&lt;0,ABS(Table1[[#This Row],[Energy]]),0)</f>
        <v>888.47608403292156</v>
      </c>
      <c r="T88" s="16">
        <f>(SUM($S$6:S88))/1000000</f>
        <v>6.4567972095884787E-2</v>
      </c>
    </row>
    <row r="89" spans="2:20" x14ac:dyDescent="0.3">
      <c r="B89" s="7" t="s">
        <v>19</v>
      </c>
      <c r="C89" s="13">
        <v>83</v>
      </c>
      <c r="D89" s="13">
        <v>83</v>
      </c>
      <c r="E89" s="14">
        <v>37</v>
      </c>
      <c r="F89" s="15">
        <f t="shared" si="9"/>
        <v>-8.3333333333332538E-2</v>
      </c>
      <c r="G89" s="15">
        <f t="shared" si="10"/>
        <v>-0.29999999999999716</v>
      </c>
      <c r="H89" s="16">
        <f t="shared" si="6"/>
        <v>0</v>
      </c>
      <c r="I89" s="16">
        <f t="shared" si="7"/>
        <v>37</v>
      </c>
      <c r="J89" s="16">
        <f t="shared" si="8"/>
        <v>10.277777777777777</v>
      </c>
      <c r="K89" s="16">
        <f>(1000*1.15)*Table1[[#This Row],[WLTC class 3, version 5, acceleration]]</f>
        <v>-95.833333333332419</v>
      </c>
      <c r="L89" s="16">
        <f t="shared" si="11"/>
        <v>112.815</v>
      </c>
      <c r="M89" s="16">
        <f>0.5*1.2*0.32*1.99*(Table1[[#This Row],[Velocity]]^2)</f>
        <v>40.360148148148141</v>
      </c>
      <c r="N89" s="16">
        <f>Table1[[#This Row],[Acceleration Force]]+Table1[[#This Row],[Rolling Resistance]]+Table1[[#This Row],[Aerodynamic Resistance]]</f>
        <v>57.34181481481572</v>
      </c>
      <c r="O89" s="16">
        <f>(Table1[[#This Row],[Acceleration Force]]+Table1[[#This Row],[Rolling Resistance]]+Table1[[#This Row],[Aerodynamic Resistance]])*Table1[[#This Row],[Velocity]]</f>
        <v>589.34643004116151</v>
      </c>
      <c r="P89" s="16">
        <f>Table1[[#This Row],[Total]]*Table1[[#This Row],[Velocity]]</f>
        <v>589.34643004116151</v>
      </c>
      <c r="Q89" s="16">
        <f>IF(Table1[[#This Row],[Energy]]&gt;0,Table1[[#This Row],[Energy]],0)</f>
        <v>589.34643004116151</v>
      </c>
      <c r="R89" s="16">
        <f>(SUM($Q$6:Q89))/1000000</f>
        <v>0.20071952610502053</v>
      </c>
      <c r="S89" s="16">
        <f>IF(Table1[[#This Row],[Energy]]&lt;0,ABS(Table1[[#This Row],[Energy]]),0)</f>
        <v>0</v>
      </c>
      <c r="T89" s="16">
        <f>(SUM($S$6:S89))/1000000</f>
        <v>6.4567972095884787E-2</v>
      </c>
    </row>
    <row r="90" spans="2:20" x14ac:dyDescent="0.3">
      <c r="B90" s="7" t="s">
        <v>19</v>
      </c>
      <c r="C90" s="13">
        <v>84</v>
      </c>
      <c r="D90" s="13">
        <v>84</v>
      </c>
      <c r="E90" s="14">
        <v>36.700000000000003</v>
      </c>
      <c r="F90" s="15">
        <f t="shared" si="9"/>
        <v>-0.15277777777777798</v>
      </c>
      <c r="G90" s="15">
        <f t="shared" si="10"/>
        <v>-0.55000000000000071</v>
      </c>
      <c r="H90" s="16">
        <f t="shared" si="6"/>
        <v>0</v>
      </c>
      <c r="I90" s="16">
        <f t="shared" si="7"/>
        <v>36.700000000000003</v>
      </c>
      <c r="J90" s="16">
        <f t="shared" si="8"/>
        <v>10.194444444444445</v>
      </c>
      <c r="K90" s="16">
        <f>(1000*1.15)*Table1[[#This Row],[WLTC class 3, version 5, acceleration]]</f>
        <v>-175.69444444444468</v>
      </c>
      <c r="L90" s="16">
        <f t="shared" si="11"/>
        <v>112.815</v>
      </c>
      <c r="M90" s="16">
        <f>0.5*1.2*0.32*1.99*(Table1[[#This Row],[Velocity]]^2)</f>
        <v>39.708312592592598</v>
      </c>
      <c r="N90" s="16">
        <f>Table1[[#This Row],[Acceleration Force]]+Table1[[#This Row],[Rolling Resistance]]+Table1[[#This Row],[Aerodynamic Resistance]]</f>
        <v>-23.171131851852088</v>
      </c>
      <c r="O90" s="16">
        <f>(Table1[[#This Row],[Acceleration Force]]+Table1[[#This Row],[Rolling Resistance]]+Table1[[#This Row],[Aerodynamic Resistance]])*Table1[[#This Row],[Velocity]]</f>
        <v>-236.21681637860323</v>
      </c>
      <c r="P90" s="16">
        <f>Table1[[#This Row],[Total]]*Table1[[#This Row],[Velocity]]</f>
        <v>-236.21681637860323</v>
      </c>
      <c r="Q90" s="16">
        <f>IF(Table1[[#This Row],[Energy]]&gt;0,Table1[[#This Row],[Energy]],0)</f>
        <v>0</v>
      </c>
      <c r="R90" s="16">
        <f>(SUM($Q$6:Q90))/1000000</f>
        <v>0.20071952610502053</v>
      </c>
      <c r="S90" s="16">
        <f>IF(Table1[[#This Row],[Energy]]&lt;0,ABS(Table1[[#This Row],[Energy]]),0)</f>
        <v>236.21681637860323</v>
      </c>
      <c r="T90" s="16">
        <f>(SUM($S$6:S90))/1000000</f>
        <v>6.4804188912263389E-2</v>
      </c>
    </row>
    <row r="91" spans="2:20" x14ac:dyDescent="0.3">
      <c r="B91" s="7" t="s">
        <v>19</v>
      </c>
      <c r="C91" s="13">
        <v>85</v>
      </c>
      <c r="D91" s="13">
        <v>85</v>
      </c>
      <c r="E91" s="14">
        <v>35.9</v>
      </c>
      <c r="F91" s="15">
        <f t="shared" si="9"/>
        <v>-0.19444444444444522</v>
      </c>
      <c r="G91" s="15">
        <f t="shared" si="10"/>
        <v>-0.70000000000000284</v>
      </c>
      <c r="H91" s="16">
        <f t="shared" si="6"/>
        <v>0</v>
      </c>
      <c r="I91" s="16">
        <f t="shared" si="7"/>
        <v>35.9</v>
      </c>
      <c r="J91" s="16">
        <f t="shared" si="8"/>
        <v>9.9722222222222214</v>
      </c>
      <c r="K91" s="16">
        <f>(1000*1.15)*Table1[[#This Row],[WLTC class 3, version 5, acceleration]]</f>
        <v>-223.611111111112</v>
      </c>
      <c r="L91" s="16">
        <f t="shared" si="11"/>
        <v>112.815</v>
      </c>
      <c r="M91" s="16">
        <f>0.5*1.2*0.32*1.99*(Table1[[#This Row],[Velocity]]^2)</f>
        <v>37.996028148148142</v>
      </c>
      <c r="N91" s="16">
        <f>Table1[[#This Row],[Acceleration Force]]+Table1[[#This Row],[Rolling Resistance]]+Table1[[#This Row],[Aerodynamic Resistance]]</f>
        <v>-72.800082962963856</v>
      </c>
      <c r="O91" s="16">
        <f>(Table1[[#This Row],[Acceleration Force]]+Table1[[#This Row],[Rolling Resistance]]+Table1[[#This Row],[Aerodynamic Resistance]])*Table1[[#This Row],[Velocity]]</f>
        <v>-725.97860510288956</v>
      </c>
      <c r="P91" s="16">
        <f>Table1[[#This Row],[Total]]*Table1[[#This Row],[Velocity]]</f>
        <v>-725.97860510288956</v>
      </c>
      <c r="Q91" s="16">
        <f>IF(Table1[[#This Row],[Energy]]&gt;0,Table1[[#This Row],[Energy]],0)</f>
        <v>0</v>
      </c>
      <c r="R91" s="16">
        <f>(SUM($Q$6:Q91))/1000000</f>
        <v>0.20071952610502053</v>
      </c>
      <c r="S91" s="16">
        <f>IF(Table1[[#This Row],[Energy]]&lt;0,ABS(Table1[[#This Row],[Energy]]),0)</f>
        <v>725.97860510288956</v>
      </c>
      <c r="T91" s="16">
        <f>(SUM($S$6:S91))/1000000</f>
        <v>6.5530167517366275E-2</v>
      </c>
    </row>
    <row r="92" spans="2:20" x14ac:dyDescent="0.3">
      <c r="B92" s="7" t="s">
        <v>19</v>
      </c>
      <c r="C92" s="13">
        <v>86</v>
      </c>
      <c r="D92" s="13">
        <v>86</v>
      </c>
      <c r="E92" s="14">
        <v>35.299999999999997</v>
      </c>
      <c r="F92" s="15">
        <f t="shared" si="9"/>
        <v>-0.18055555555555516</v>
      </c>
      <c r="G92" s="15">
        <f t="shared" si="10"/>
        <v>-0.64999999999999858</v>
      </c>
      <c r="H92" s="16">
        <f t="shared" si="6"/>
        <v>0</v>
      </c>
      <c r="I92" s="16">
        <f t="shared" si="7"/>
        <v>35.299999999999997</v>
      </c>
      <c r="J92" s="16">
        <f t="shared" si="8"/>
        <v>9.8055555555555554</v>
      </c>
      <c r="K92" s="16">
        <f>(1000*1.15)*Table1[[#This Row],[WLTC class 3, version 5, acceleration]]</f>
        <v>-207.63888888888843</v>
      </c>
      <c r="L92" s="16">
        <f t="shared" si="11"/>
        <v>112.815</v>
      </c>
      <c r="M92" s="16">
        <f>0.5*1.2*0.32*1.99*(Table1[[#This Row],[Velocity]]^2)</f>
        <v>36.736579259259258</v>
      </c>
      <c r="N92" s="16">
        <f>Table1[[#This Row],[Acceleration Force]]+Table1[[#This Row],[Rolling Resistance]]+Table1[[#This Row],[Aerodynamic Resistance]]</f>
        <v>-58.087309629629175</v>
      </c>
      <c r="O92" s="16">
        <f>(Table1[[#This Row],[Acceleration Force]]+Table1[[#This Row],[Rolling Resistance]]+Table1[[#This Row],[Aerodynamic Resistance]])*Table1[[#This Row],[Velocity]]</f>
        <v>-569.57834164608607</v>
      </c>
      <c r="P92" s="16">
        <f>Table1[[#This Row],[Total]]*Table1[[#This Row],[Velocity]]</f>
        <v>-569.57834164608607</v>
      </c>
      <c r="Q92" s="16">
        <f>IF(Table1[[#This Row],[Energy]]&gt;0,Table1[[#This Row],[Energy]],0)</f>
        <v>0</v>
      </c>
      <c r="R92" s="16">
        <f>(SUM($Q$6:Q92))/1000000</f>
        <v>0.20071952610502053</v>
      </c>
      <c r="S92" s="16">
        <f>IF(Table1[[#This Row],[Energy]]&lt;0,ABS(Table1[[#This Row],[Energy]]),0)</f>
        <v>569.57834164608607</v>
      </c>
      <c r="T92" s="16">
        <f>(SUM($S$6:S92))/1000000</f>
        <v>6.6099745859012377E-2</v>
      </c>
    </row>
    <row r="93" spans="2:20" x14ac:dyDescent="0.3">
      <c r="B93" s="7" t="s">
        <v>19</v>
      </c>
      <c r="C93" s="13">
        <v>87</v>
      </c>
      <c r="D93" s="13">
        <v>87</v>
      </c>
      <c r="E93" s="14">
        <v>34.6</v>
      </c>
      <c r="F93" s="15">
        <f t="shared" si="9"/>
        <v>-0.15277777777777699</v>
      </c>
      <c r="G93" s="15">
        <f t="shared" si="10"/>
        <v>-0.54999999999999716</v>
      </c>
      <c r="H93" s="16">
        <f t="shared" si="6"/>
        <v>0</v>
      </c>
      <c r="I93" s="16">
        <f t="shared" si="7"/>
        <v>34.6</v>
      </c>
      <c r="J93" s="16">
        <f t="shared" si="8"/>
        <v>9.6111111111111107</v>
      </c>
      <c r="K93" s="16">
        <f>(1000*1.15)*Table1[[#This Row],[WLTC class 3, version 5, acceleration]]</f>
        <v>-175.69444444444352</v>
      </c>
      <c r="L93" s="16">
        <f t="shared" si="11"/>
        <v>112.815</v>
      </c>
      <c r="M93" s="16">
        <f>0.5*1.2*0.32*1.99*(Table1[[#This Row],[Velocity]]^2)</f>
        <v>35.294050370370371</v>
      </c>
      <c r="N93" s="16">
        <f>Table1[[#This Row],[Acceleration Force]]+Table1[[#This Row],[Rolling Resistance]]+Table1[[#This Row],[Aerodynamic Resistance]]</f>
        <v>-27.58539407407315</v>
      </c>
      <c r="O93" s="16">
        <f>(Table1[[#This Row],[Acceleration Force]]+Table1[[#This Row],[Rolling Resistance]]+Table1[[#This Row],[Aerodynamic Resistance]])*Table1[[#This Row],[Velocity]]</f>
        <v>-265.12628748970303</v>
      </c>
      <c r="P93" s="16">
        <f>Table1[[#This Row],[Total]]*Table1[[#This Row],[Velocity]]</f>
        <v>-265.12628748970303</v>
      </c>
      <c r="Q93" s="16">
        <f>IF(Table1[[#This Row],[Energy]]&gt;0,Table1[[#This Row],[Energy]],0)</f>
        <v>0</v>
      </c>
      <c r="R93" s="16">
        <f>(SUM($Q$6:Q93))/1000000</f>
        <v>0.20071952610502053</v>
      </c>
      <c r="S93" s="16">
        <f>IF(Table1[[#This Row],[Energy]]&lt;0,ABS(Table1[[#This Row],[Energy]]),0)</f>
        <v>265.12628748970303</v>
      </c>
      <c r="T93" s="16">
        <f>(SUM($S$6:S93))/1000000</f>
        <v>6.636487214650208E-2</v>
      </c>
    </row>
    <row r="94" spans="2:20" x14ac:dyDescent="0.3">
      <c r="B94" s="7" t="s">
        <v>19</v>
      </c>
      <c r="C94" s="13">
        <v>88</v>
      </c>
      <c r="D94" s="13">
        <v>88</v>
      </c>
      <c r="E94" s="14">
        <v>34.200000000000003</v>
      </c>
      <c r="F94" s="15">
        <f t="shared" si="9"/>
        <v>-0.37500000000000039</v>
      </c>
      <c r="G94" s="15">
        <f t="shared" si="10"/>
        <v>-1.3500000000000014</v>
      </c>
      <c r="H94" s="16">
        <f t="shared" si="6"/>
        <v>0</v>
      </c>
      <c r="I94" s="16">
        <f t="shared" si="7"/>
        <v>34.200000000000003</v>
      </c>
      <c r="J94" s="16">
        <f t="shared" si="8"/>
        <v>9.5</v>
      </c>
      <c r="K94" s="16">
        <f>(1000*1.15)*Table1[[#This Row],[WLTC class 3, version 5, acceleration]]</f>
        <v>-431.25000000000045</v>
      </c>
      <c r="L94" s="16">
        <f t="shared" si="11"/>
        <v>112.815</v>
      </c>
      <c r="M94" s="16">
        <f>0.5*1.2*0.32*1.99*(Table1[[#This Row],[Velocity]]^2)</f>
        <v>34.48272</v>
      </c>
      <c r="N94" s="16">
        <f>Table1[[#This Row],[Acceleration Force]]+Table1[[#This Row],[Rolling Resistance]]+Table1[[#This Row],[Aerodynamic Resistance]]</f>
        <v>-283.95228000000043</v>
      </c>
      <c r="O94" s="16">
        <f>(Table1[[#This Row],[Acceleration Force]]+Table1[[#This Row],[Rolling Resistance]]+Table1[[#This Row],[Aerodynamic Resistance]])*Table1[[#This Row],[Velocity]]</f>
        <v>-2697.5466600000041</v>
      </c>
      <c r="P94" s="16">
        <f>Table1[[#This Row],[Total]]*Table1[[#This Row],[Velocity]]</f>
        <v>-2697.5466600000041</v>
      </c>
      <c r="Q94" s="16">
        <f>IF(Table1[[#This Row],[Energy]]&gt;0,Table1[[#This Row],[Energy]],0)</f>
        <v>0</v>
      </c>
      <c r="R94" s="16">
        <f>(SUM($Q$6:Q94))/1000000</f>
        <v>0.20071952610502053</v>
      </c>
      <c r="S94" s="16">
        <f>IF(Table1[[#This Row],[Energy]]&lt;0,ABS(Table1[[#This Row],[Energy]]),0)</f>
        <v>2697.5466600000041</v>
      </c>
      <c r="T94" s="16">
        <f>(SUM($S$6:S94))/1000000</f>
        <v>6.9062418806502088E-2</v>
      </c>
    </row>
    <row r="95" spans="2:20" x14ac:dyDescent="0.3">
      <c r="B95" s="7" t="s">
        <v>19</v>
      </c>
      <c r="C95" s="13">
        <v>89</v>
      </c>
      <c r="D95" s="13">
        <v>89</v>
      </c>
      <c r="E95" s="14">
        <v>31.9</v>
      </c>
      <c r="F95" s="15">
        <f t="shared" si="9"/>
        <v>-0.95833333333333359</v>
      </c>
      <c r="G95" s="15">
        <f t="shared" si="10"/>
        <v>-3.4500000000000011</v>
      </c>
      <c r="H95" s="16">
        <f t="shared" si="6"/>
        <v>0</v>
      </c>
      <c r="I95" s="16">
        <f t="shared" si="7"/>
        <v>31.9</v>
      </c>
      <c r="J95" s="16">
        <f t="shared" si="8"/>
        <v>8.8611111111111107</v>
      </c>
      <c r="K95" s="16">
        <f>(1000*1.15)*Table1[[#This Row],[WLTC class 3, version 5, acceleration]]</f>
        <v>-1102.0833333333337</v>
      </c>
      <c r="L95" s="16">
        <f t="shared" si="11"/>
        <v>112.815</v>
      </c>
      <c r="M95" s="16">
        <f>0.5*1.2*0.32*1.99*(Table1[[#This Row],[Velocity]]^2)</f>
        <v>30.000650370370369</v>
      </c>
      <c r="N95" s="16">
        <f>Table1[[#This Row],[Acceleration Force]]+Table1[[#This Row],[Rolling Resistance]]+Table1[[#This Row],[Aerodynamic Resistance]]</f>
        <v>-959.26768296296325</v>
      </c>
      <c r="O95" s="16">
        <f>(Table1[[#This Row],[Acceleration Force]]+Table1[[#This Row],[Rolling Resistance]]+Table1[[#This Row],[Aerodynamic Resistance]])*Table1[[#This Row],[Velocity]]</f>
        <v>-8500.1775240329243</v>
      </c>
      <c r="P95" s="16">
        <f>Table1[[#This Row],[Total]]*Table1[[#This Row],[Velocity]]</f>
        <v>-8500.1775240329243</v>
      </c>
      <c r="Q95" s="16">
        <f>IF(Table1[[#This Row],[Energy]]&gt;0,Table1[[#This Row],[Energy]],0)</f>
        <v>0</v>
      </c>
      <c r="R95" s="16">
        <f>(SUM($Q$6:Q95))/1000000</f>
        <v>0.20071952610502053</v>
      </c>
      <c r="S95" s="16">
        <f>IF(Table1[[#This Row],[Energy]]&lt;0,ABS(Table1[[#This Row],[Energy]]),0)</f>
        <v>8500.1775240329243</v>
      </c>
      <c r="T95" s="16">
        <f>(SUM($S$6:S95))/1000000</f>
        <v>7.7562596330535014E-2</v>
      </c>
    </row>
    <row r="96" spans="2:20" x14ac:dyDescent="0.3">
      <c r="B96" s="7" t="s">
        <v>19</v>
      </c>
      <c r="C96" s="13">
        <v>90</v>
      </c>
      <c r="D96" s="13">
        <v>90</v>
      </c>
      <c r="E96" s="14">
        <v>27.3</v>
      </c>
      <c r="F96" s="15">
        <f t="shared" si="9"/>
        <v>-1.3749999999999998</v>
      </c>
      <c r="G96" s="15">
        <f t="shared" si="10"/>
        <v>-4.9499999999999993</v>
      </c>
      <c r="H96" s="16">
        <f t="shared" si="6"/>
        <v>0</v>
      </c>
      <c r="I96" s="16">
        <f t="shared" si="7"/>
        <v>27.3</v>
      </c>
      <c r="J96" s="16">
        <f t="shared" si="8"/>
        <v>7.583333333333333</v>
      </c>
      <c r="K96" s="16">
        <f>(1000*1.15)*Table1[[#This Row],[WLTC class 3, version 5, acceleration]]</f>
        <v>-1581.2499999999998</v>
      </c>
      <c r="L96" s="16">
        <f t="shared" si="11"/>
        <v>112.815</v>
      </c>
      <c r="M96" s="16">
        <f>0.5*1.2*0.32*1.99*(Table1[[#This Row],[Velocity]]^2)</f>
        <v>21.972253333333335</v>
      </c>
      <c r="N96" s="16">
        <f>Table1[[#This Row],[Acceleration Force]]+Table1[[#This Row],[Rolling Resistance]]+Table1[[#This Row],[Aerodynamic Resistance]]</f>
        <v>-1446.4627466666664</v>
      </c>
      <c r="O96" s="16">
        <f>(Table1[[#This Row],[Acceleration Force]]+Table1[[#This Row],[Rolling Resistance]]+Table1[[#This Row],[Aerodynamic Resistance]])*Table1[[#This Row],[Velocity]]</f>
        <v>-10969.009162222219</v>
      </c>
      <c r="P96" s="16">
        <f>Table1[[#This Row],[Total]]*Table1[[#This Row],[Velocity]]</f>
        <v>-10969.009162222219</v>
      </c>
      <c r="Q96" s="16">
        <f>IF(Table1[[#This Row],[Energy]]&gt;0,Table1[[#This Row],[Energy]],0)</f>
        <v>0</v>
      </c>
      <c r="R96" s="16">
        <f>(SUM($Q$6:Q96))/1000000</f>
        <v>0.20071952610502053</v>
      </c>
      <c r="S96" s="16">
        <f>IF(Table1[[#This Row],[Energy]]&lt;0,ABS(Table1[[#This Row],[Energy]]),0)</f>
        <v>10969.009162222219</v>
      </c>
      <c r="T96" s="16">
        <f>(SUM($S$6:S96))/1000000</f>
        <v>8.8531605492757237E-2</v>
      </c>
    </row>
    <row r="97" spans="2:20" x14ac:dyDescent="0.3">
      <c r="B97" s="7" t="s">
        <v>19</v>
      </c>
      <c r="C97" s="13">
        <v>91</v>
      </c>
      <c r="D97" s="13">
        <v>91</v>
      </c>
      <c r="E97" s="14">
        <v>22</v>
      </c>
      <c r="F97" s="15">
        <f t="shared" si="9"/>
        <v>-1.4305555555555556</v>
      </c>
      <c r="G97" s="15">
        <f t="shared" si="10"/>
        <v>-5.15</v>
      </c>
      <c r="H97" s="16">
        <f t="shared" si="6"/>
        <v>0</v>
      </c>
      <c r="I97" s="16">
        <f t="shared" si="7"/>
        <v>22</v>
      </c>
      <c r="J97" s="16">
        <f t="shared" si="8"/>
        <v>6.1111111111111107</v>
      </c>
      <c r="K97" s="16">
        <f>(1000*1.15)*Table1[[#This Row],[WLTC class 3, version 5, acceleration]]</f>
        <v>-1645.1388888888889</v>
      </c>
      <c r="L97" s="16">
        <f t="shared" si="11"/>
        <v>112.815</v>
      </c>
      <c r="M97" s="16">
        <f>0.5*1.2*0.32*1.99*(Table1[[#This Row],[Velocity]]^2)</f>
        <v>14.269037037037037</v>
      </c>
      <c r="N97" s="16">
        <f>Table1[[#This Row],[Acceleration Force]]+Table1[[#This Row],[Rolling Resistance]]+Table1[[#This Row],[Aerodynamic Resistance]]</f>
        <v>-1518.0548518518517</v>
      </c>
      <c r="O97" s="16">
        <f>(Table1[[#This Row],[Acceleration Force]]+Table1[[#This Row],[Rolling Resistance]]+Table1[[#This Row],[Aerodynamic Resistance]])*Table1[[#This Row],[Velocity]]</f>
        <v>-9277.0018724279817</v>
      </c>
      <c r="P97" s="16">
        <f>Table1[[#This Row],[Total]]*Table1[[#This Row],[Velocity]]</f>
        <v>-9277.0018724279817</v>
      </c>
      <c r="Q97" s="16">
        <f>IF(Table1[[#This Row],[Energy]]&gt;0,Table1[[#This Row],[Energy]],0)</f>
        <v>0</v>
      </c>
      <c r="R97" s="16">
        <f>(SUM($Q$6:Q97))/1000000</f>
        <v>0.20071952610502053</v>
      </c>
      <c r="S97" s="16">
        <f>IF(Table1[[#This Row],[Energy]]&lt;0,ABS(Table1[[#This Row],[Energy]]),0)</f>
        <v>9277.0018724279817</v>
      </c>
      <c r="T97" s="16">
        <f>(SUM($S$6:S97))/1000000</f>
        <v>9.7808607365185221E-2</v>
      </c>
    </row>
    <row r="98" spans="2:20" x14ac:dyDescent="0.3">
      <c r="B98" s="7" t="s">
        <v>19</v>
      </c>
      <c r="C98" s="13">
        <v>92</v>
      </c>
      <c r="D98" s="13">
        <v>92</v>
      </c>
      <c r="E98" s="14">
        <v>17</v>
      </c>
      <c r="F98" s="15">
        <f t="shared" si="9"/>
        <v>-1.0833333333333335</v>
      </c>
      <c r="G98" s="15">
        <f t="shared" si="10"/>
        <v>-3.9000000000000004</v>
      </c>
      <c r="H98" s="16">
        <f t="shared" si="6"/>
        <v>0</v>
      </c>
      <c r="I98" s="16">
        <f t="shared" si="7"/>
        <v>17</v>
      </c>
      <c r="J98" s="16">
        <f t="shared" si="8"/>
        <v>4.7222222222222223</v>
      </c>
      <c r="K98" s="16">
        <f>(1000*1.15)*Table1[[#This Row],[WLTC class 3, version 5, acceleration]]</f>
        <v>-1245.8333333333335</v>
      </c>
      <c r="L98" s="16">
        <f t="shared" si="11"/>
        <v>112.815</v>
      </c>
      <c r="M98" s="16">
        <f>0.5*1.2*0.32*1.99*(Table1[[#This Row],[Velocity]]^2)</f>
        <v>8.5201481481481487</v>
      </c>
      <c r="N98" s="16">
        <f>Table1[[#This Row],[Acceleration Force]]+Table1[[#This Row],[Rolling Resistance]]+Table1[[#This Row],[Aerodynamic Resistance]]</f>
        <v>-1124.4981851851853</v>
      </c>
      <c r="O98" s="16">
        <f>(Table1[[#This Row],[Acceleration Force]]+Table1[[#This Row],[Rolling Resistance]]+Table1[[#This Row],[Aerodynamic Resistance]])*Table1[[#This Row],[Velocity]]</f>
        <v>-5310.1303189300415</v>
      </c>
      <c r="P98" s="16">
        <f>Table1[[#This Row],[Total]]*Table1[[#This Row],[Velocity]]</f>
        <v>-5310.1303189300415</v>
      </c>
      <c r="Q98" s="16">
        <f>IF(Table1[[#This Row],[Energy]]&gt;0,Table1[[#This Row],[Energy]],0)</f>
        <v>0</v>
      </c>
      <c r="R98" s="16">
        <f>(SUM($Q$6:Q98))/1000000</f>
        <v>0.20071952610502053</v>
      </c>
      <c r="S98" s="16">
        <f>IF(Table1[[#This Row],[Energy]]&lt;0,ABS(Table1[[#This Row],[Energy]]),0)</f>
        <v>5310.1303189300415</v>
      </c>
      <c r="T98" s="16">
        <f>(SUM($S$6:S98))/1000000</f>
        <v>0.10311873768411525</v>
      </c>
    </row>
    <row r="99" spans="2:20" x14ac:dyDescent="0.3">
      <c r="B99" s="7" t="s">
        <v>19</v>
      </c>
      <c r="C99" s="13">
        <v>93</v>
      </c>
      <c r="D99" s="13">
        <v>93</v>
      </c>
      <c r="E99" s="14">
        <v>14.2</v>
      </c>
      <c r="F99" s="15">
        <f t="shared" si="9"/>
        <v>-0.69444444444444442</v>
      </c>
      <c r="G99" s="15">
        <f t="shared" si="10"/>
        <v>-2.5</v>
      </c>
      <c r="H99" s="16">
        <f t="shared" si="6"/>
        <v>0</v>
      </c>
      <c r="I99" s="16">
        <f t="shared" si="7"/>
        <v>14.2</v>
      </c>
      <c r="J99" s="16">
        <f t="shared" si="8"/>
        <v>3.9444444444444442</v>
      </c>
      <c r="K99" s="16">
        <f>(1000*1.15)*Table1[[#This Row],[WLTC class 3, version 5, acceleration]]</f>
        <v>-798.61111111111109</v>
      </c>
      <c r="L99" s="16">
        <f t="shared" si="11"/>
        <v>112.815</v>
      </c>
      <c r="M99" s="16">
        <f>0.5*1.2*0.32*1.99*(Table1[[#This Row],[Velocity]]^2)</f>
        <v>5.9446459259259257</v>
      </c>
      <c r="N99" s="16">
        <f>Table1[[#This Row],[Acceleration Force]]+Table1[[#This Row],[Rolling Resistance]]+Table1[[#This Row],[Aerodynamic Resistance]]</f>
        <v>-679.85146518518513</v>
      </c>
      <c r="O99" s="16">
        <f>(Table1[[#This Row],[Acceleration Force]]+Table1[[#This Row],[Rolling Resistance]]+Table1[[#This Row],[Aerodynamic Resistance]])*Table1[[#This Row],[Velocity]]</f>
        <v>-2681.636334897119</v>
      </c>
      <c r="P99" s="16">
        <f>Table1[[#This Row],[Total]]*Table1[[#This Row],[Velocity]]</f>
        <v>-2681.636334897119</v>
      </c>
      <c r="Q99" s="16">
        <f>IF(Table1[[#This Row],[Energy]]&gt;0,Table1[[#This Row],[Energy]],0)</f>
        <v>0</v>
      </c>
      <c r="R99" s="16">
        <f>(SUM($Q$6:Q99))/1000000</f>
        <v>0.20071952610502053</v>
      </c>
      <c r="S99" s="16">
        <f>IF(Table1[[#This Row],[Energy]]&lt;0,ABS(Table1[[#This Row],[Energy]]),0)</f>
        <v>2681.636334897119</v>
      </c>
      <c r="T99" s="16">
        <f>(SUM($S$6:S99))/1000000</f>
        <v>0.10580037401901238</v>
      </c>
    </row>
    <row r="100" spans="2:20" x14ac:dyDescent="0.3">
      <c r="B100" s="7" t="s">
        <v>19</v>
      </c>
      <c r="C100" s="13">
        <v>94</v>
      </c>
      <c r="D100" s="13">
        <v>94</v>
      </c>
      <c r="E100" s="14">
        <v>12</v>
      </c>
      <c r="F100" s="15">
        <f t="shared" si="9"/>
        <v>-0.70833333333333326</v>
      </c>
      <c r="G100" s="15">
        <f t="shared" si="10"/>
        <v>-2.5499999999999998</v>
      </c>
      <c r="H100" s="16">
        <f t="shared" si="6"/>
        <v>0</v>
      </c>
      <c r="I100" s="16">
        <f t="shared" si="7"/>
        <v>12</v>
      </c>
      <c r="J100" s="16">
        <f t="shared" si="8"/>
        <v>3.333333333333333</v>
      </c>
      <c r="K100" s="16">
        <f>(1000*1.15)*Table1[[#This Row],[WLTC class 3, version 5, acceleration]]</f>
        <v>-814.58333333333326</v>
      </c>
      <c r="L100" s="16">
        <f t="shared" si="11"/>
        <v>112.815</v>
      </c>
      <c r="M100" s="16">
        <f>0.5*1.2*0.32*1.99*(Table1[[#This Row],[Velocity]]^2)</f>
        <v>4.245333333333333</v>
      </c>
      <c r="N100" s="16">
        <f>Table1[[#This Row],[Acceleration Force]]+Table1[[#This Row],[Rolling Resistance]]+Table1[[#This Row],[Aerodynamic Resistance]]</f>
        <v>-697.52299999999991</v>
      </c>
      <c r="O100" s="16">
        <f>(Table1[[#This Row],[Acceleration Force]]+Table1[[#This Row],[Rolling Resistance]]+Table1[[#This Row],[Aerodynamic Resistance]])*Table1[[#This Row],[Velocity]]</f>
        <v>-2325.0766666666664</v>
      </c>
      <c r="P100" s="16">
        <f>Table1[[#This Row],[Total]]*Table1[[#This Row],[Velocity]]</f>
        <v>-2325.0766666666664</v>
      </c>
      <c r="Q100" s="16">
        <f>IF(Table1[[#This Row],[Energy]]&gt;0,Table1[[#This Row],[Energy]],0)</f>
        <v>0</v>
      </c>
      <c r="R100" s="16">
        <f>(SUM($Q$6:Q100))/1000000</f>
        <v>0.20071952610502053</v>
      </c>
      <c r="S100" s="16">
        <f>IF(Table1[[#This Row],[Energy]]&lt;0,ABS(Table1[[#This Row],[Energy]]),0)</f>
        <v>2325.0766666666664</v>
      </c>
      <c r="T100" s="16">
        <f>(SUM($S$6:S100))/1000000</f>
        <v>0.10812545068567904</v>
      </c>
    </row>
    <row r="101" spans="2:20" x14ac:dyDescent="0.3">
      <c r="B101" s="7" t="s">
        <v>19</v>
      </c>
      <c r="C101" s="13">
        <v>95</v>
      </c>
      <c r="D101" s="13">
        <v>95</v>
      </c>
      <c r="E101" s="14">
        <v>9.1</v>
      </c>
      <c r="F101" s="15">
        <f t="shared" si="9"/>
        <v>-0.86111111111111116</v>
      </c>
      <c r="G101" s="15">
        <f t="shared" si="10"/>
        <v>-3.1</v>
      </c>
      <c r="H101" s="16">
        <f t="shared" si="6"/>
        <v>0</v>
      </c>
      <c r="I101" s="16">
        <f t="shared" si="7"/>
        <v>9.1</v>
      </c>
      <c r="J101" s="16">
        <f t="shared" si="8"/>
        <v>2.5277777777777777</v>
      </c>
      <c r="K101" s="16">
        <f>(1000*1.15)*Table1[[#This Row],[WLTC class 3, version 5, acceleration]]</f>
        <v>-990.27777777777783</v>
      </c>
      <c r="L101" s="16">
        <f t="shared" si="11"/>
        <v>112.815</v>
      </c>
      <c r="M101" s="16">
        <f>0.5*1.2*0.32*1.99*(Table1[[#This Row],[Velocity]]^2)</f>
        <v>2.4413614814814815</v>
      </c>
      <c r="N101" s="16">
        <f>Table1[[#This Row],[Acceleration Force]]+Table1[[#This Row],[Rolling Resistance]]+Table1[[#This Row],[Aerodynamic Resistance]]</f>
        <v>-875.02141629629625</v>
      </c>
      <c r="O101" s="16">
        <f>(Table1[[#This Row],[Acceleration Force]]+Table1[[#This Row],[Rolling Resistance]]+Table1[[#This Row],[Aerodynamic Resistance]])*Table1[[#This Row],[Velocity]]</f>
        <v>-2211.8596911934155</v>
      </c>
      <c r="P101" s="16">
        <f>Table1[[#This Row],[Total]]*Table1[[#This Row],[Velocity]]</f>
        <v>-2211.8596911934155</v>
      </c>
      <c r="Q101" s="16">
        <f>IF(Table1[[#This Row],[Energy]]&gt;0,Table1[[#This Row],[Energy]],0)</f>
        <v>0</v>
      </c>
      <c r="R101" s="16">
        <f>(SUM($Q$6:Q101))/1000000</f>
        <v>0.20071952610502053</v>
      </c>
      <c r="S101" s="16">
        <f>IF(Table1[[#This Row],[Energy]]&lt;0,ABS(Table1[[#This Row],[Energy]]),0)</f>
        <v>2211.8596911934155</v>
      </c>
      <c r="T101" s="16">
        <f>(SUM($S$6:S101))/1000000</f>
        <v>0.11033731037687246</v>
      </c>
    </row>
    <row r="102" spans="2:20" x14ac:dyDescent="0.3">
      <c r="B102" s="7" t="s">
        <v>19</v>
      </c>
      <c r="C102" s="13">
        <v>96</v>
      </c>
      <c r="D102" s="13">
        <v>96</v>
      </c>
      <c r="E102" s="14">
        <v>5.8</v>
      </c>
      <c r="F102" s="15">
        <f t="shared" si="9"/>
        <v>-0.76388888888888884</v>
      </c>
      <c r="G102" s="15">
        <f t="shared" si="10"/>
        <v>-2.75</v>
      </c>
      <c r="H102" s="16">
        <f t="shared" si="6"/>
        <v>0</v>
      </c>
      <c r="I102" s="16">
        <f t="shared" si="7"/>
        <v>5.8</v>
      </c>
      <c r="J102" s="16">
        <f t="shared" si="8"/>
        <v>1.6111111111111109</v>
      </c>
      <c r="K102" s="16">
        <f>(1000*1.15)*Table1[[#This Row],[WLTC class 3, version 5, acceleration]]</f>
        <v>-878.47222222222217</v>
      </c>
      <c r="L102" s="16">
        <f t="shared" si="11"/>
        <v>112.815</v>
      </c>
      <c r="M102" s="16">
        <f>0.5*1.2*0.32*1.99*(Table1[[#This Row],[Velocity]]^2)</f>
        <v>0.99175703703703688</v>
      </c>
      <c r="N102" s="16">
        <f>Table1[[#This Row],[Acceleration Force]]+Table1[[#This Row],[Rolling Resistance]]+Table1[[#This Row],[Aerodynamic Resistance]]</f>
        <v>-764.6654651851851</v>
      </c>
      <c r="O102" s="16">
        <f>(Table1[[#This Row],[Acceleration Force]]+Table1[[#This Row],[Rolling Resistance]]+Table1[[#This Row],[Aerodynamic Resistance]])*Table1[[#This Row],[Velocity]]</f>
        <v>-1231.9610272427981</v>
      </c>
      <c r="P102" s="16">
        <f>Table1[[#This Row],[Total]]*Table1[[#This Row],[Velocity]]</f>
        <v>-1231.9610272427981</v>
      </c>
      <c r="Q102" s="16">
        <f>IF(Table1[[#This Row],[Energy]]&gt;0,Table1[[#This Row],[Energy]],0)</f>
        <v>0</v>
      </c>
      <c r="R102" s="16">
        <f>(SUM($Q$6:Q102))/1000000</f>
        <v>0.20071952610502053</v>
      </c>
      <c r="S102" s="16">
        <f>IF(Table1[[#This Row],[Energy]]&lt;0,ABS(Table1[[#This Row],[Energy]]),0)</f>
        <v>1231.9610272427981</v>
      </c>
      <c r="T102" s="16">
        <f>(SUM($S$6:S102))/1000000</f>
        <v>0.11156927140411525</v>
      </c>
    </row>
    <row r="103" spans="2:20" x14ac:dyDescent="0.3">
      <c r="B103" s="7" t="s">
        <v>19</v>
      </c>
      <c r="C103" s="13">
        <v>97</v>
      </c>
      <c r="D103" s="13">
        <v>97</v>
      </c>
      <c r="E103" s="14">
        <v>3.6</v>
      </c>
      <c r="F103" s="15">
        <f t="shared" si="9"/>
        <v>-0.49999999999999994</v>
      </c>
      <c r="G103" s="15">
        <f t="shared" si="10"/>
        <v>-1.7999999999999998</v>
      </c>
      <c r="H103" s="16">
        <f t="shared" si="6"/>
        <v>0</v>
      </c>
      <c r="I103" s="16">
        <f t="shared" si="7"/>
        <v>3.6</v>
      </c>
      <c r="J103" s="16">
        <f t="shared" si="8"/>
        <v>1</v>
      </c>
      <c r="K103" s="16">
        <f>(1000*1.15)*Table1[[#This Row],[WLTC class 3, version 5, acceleration]]</f>
        <v>-574.99999999999989</v>
      </c>
      <c r="L103" s="16">
        <f t="shared" si="11"/>
        <v>112.815</v>
      </c>
      <c r="M103" s="16">
        <f>0.5*1.2*0.32*1.99*(Table1[[#This Row],[Velocity]]^2)</f>
        <v>0.38208000000000003</v>
      </c>
      <c r="N103" s="16">
        <f>Table1[[#This Row],[Acceleration Force]]+Table1[[#This Row],[Rolling Resistance]]+Table1[[#This Row],[Aerodynamic Resistance]]</f>
        <v>-461.80291999999992</v>
      </c>
      <c r="O103" s="16">
        <f>(Table1[[#This Row],[Acceleration Force]]+Table1[[#This Row],[Rolling Resistance]]+Table1[[#This Row],[Aerodynamic Resistance]])*Table1[[#This Row],[Velocity]]</f>
        <v>-461.80291999999992</v>
      </c>
      <c r="P103" s="16">
        <f>Table1[[#This Row],[Total]]*Table1[[#This Row],[Velocity]]</f>
        <v>-461.80291999999992</v>
      </c>
      <c r="Q103" s="16">
        <f>IF(Table1[[#This Row],[Energy]]&gt;0,Table1[[#This Row],[Energy]],0)</f>
        <v>0</v>
      </c>
      <c r="R103" s="16">
        <f>(SUM($Q$6:Q103))/1000000</f>
        <v>0.20071952610502053</v>
      </c>
      <c r="S103" s="16">
        <f>IF(Table1[[#This Row],[Energy]]&lt;0,ABS(Table1[[#This Row],[Energy]]),0)</f>
        <v>461.80291999999992</v>
      </c>
      <c r="T103" s="16">
        <f>(SUM($S$6:S103))/1000000</f>
        <v>0.11203107432411526</v>
      </c>
    </row>
    <row r="104" spans="2:20" x14ac:dyDescent="0.3">
      <c r="B104" s="7" t="s">
        <v>19</v>
      </c>
      <c r="C104" s="13">
        <v>98</v>
      </c>
      <c r="D104" s="13">
        <v>98</v>
      </c>
      <c r="E104" s="14">
        <v>2.2000000000000002</v>
      </c>
      <c r="F104" s="15">
        <f t="shared" si="9"/>
        <v>-0.5</v>
      </c>
      <c r="G104" s="15">
        <f t="shared" si="10"/>
        <v>-1.8</v>
      </c>
      <c r="H104" s="16">
        <f t="shared" si="6"/>
        <v>0</v>
      </c>
      <c r="I104" s="16">
        <f t="shared" si="7"/>
        <v>2.2000000000000002</v>
      </c>
      <c r="J104" s="16">
        <f t="shared" si="8"/>
        <v>0.61111111111111116</v>
      </c>
      <c r="K104" s="16">
        <f>(1000*1.15)*Table1[[#This Row],[WLTC class 3, version 5, acceleration]]</f>
        <v>-575</v>
      </c>
      <c r="L104" s="16">
        <f t="shared" si="11"/>
        <v>112.815</v>
      </c>
      <c r="M104" s="16">
        <f>0.5*1.2*0.32*1.99*(Table1[[#This Row],[Velocity]]^2)</f>
        <v>0.14269037037037041</v>
      </c>
      <c r="N104" s="16">
        <f>Table1[[#This Row],[Acceleration Force]]+Table1[[#This Row],[Rolling Resistance]]+Table1[[#This Row],[Aerodynamic Resistance]]</f>
        <v>-462.04230962962964</v>
      </c>
      <c r="O104" s="16">
        <f>(Table1[[#This Row],[Acceleration Force]]+Table1[[#This Row],[Rolling Resistance]]+Table1[[#This Row],[Aerodynamic Resistance]])*Table1[[#This Row],[Velocity]]</f>
        <v>-282.35918921810702</v>
      </c>
      <c r="P104" s="16">
        <f>Table1[[#This Row],[Total]]*Table1[[#This Row],[Velocity]]</f>
        <v>-282.35918921810702</v>
      </c>
      <c r="Q104" s="16">
        <f>IF(Table1[[#This Row],[Energy]]&gt;0,Table1[[#This Row],[Energy]],0)</f>
        <v>0</v>
      </c>
      <c r="R104" s="16">
        <f>(SUM($Q$6:Q104))/1000000</f>
        <v>0.20071952610502053</v>
      </c>
      <c r="S104" s="16">
        <f>IF(Table1[[#This Row],[Energy]]&lt;0,ABS(Table1[[#This Row],[Energy]]),0)</f>
        <v>282.35918921810702</v>
      </c>
      <c r="T104" s="16">
        <f>(SUM($S$6:S104))/1000000</f>
        <v>0.11231343351333337</v>
      </c>
    </row>
    <row r="105" spans="2:20" x14ac:dyDescent="0.3">
      <c r="B105" s="7" t="s">
        <v>19</v>
      </c>
      <c r="C105" s="13">
        <v>99</v>
      </c>
      <c r="D105" s="13">
        <v>99</v>
      </c>
      <c r="E105" s="14">
        <v>0</v>
      </c>
      <c r="F105" s="15">
        <f t="shared" si="9"/>
        <v>-0.30555555555555558</v>
      </c>
      <c r="G105" s="15">
        <f t="shared" si="10"/>
        <v>-1.1000000000000001</v>
      </c>
      <c r="H105" s="16">
        <f t="shared" si="6"/>
        <v>1</v>
      </c>
      <c r="I105" s="16" t="str">
        <f t="shared" si="7"/>
        <v/>
      </c>
      <c r="J105" s="16">
        <f t="shared" si="8"/>
        <v>0</v>
      </c>
      <c r="K105" s="16">
        <f>(1000*1.15)*Table1[[#This Row],[WLTC class 3, version 5, acceleration]]</f>
        <v>-351.38888888888891</v>
      </c>
      <c r="L105" s="16">
        <f t="shared" si="11"/>
        <v>112.815</v>
      </c>
      <c r="M105" s="16">
        <f>0.5*1.2*0.32*1.99*(Table1[[#This Row],[Velocity]]^2)</f>
        <v>0</v>
      </c>
      <c r="N105" s="16">
        <f>Table1[[#This Row],[Acceleration Force]]+Table1[[#This Row],[Rolling Resistance]]+Table1[[#This Row],[Aerodynamic Resistance]]</f>
        <v>-238.57388888888892</v>
      </c>
      <c r="O105" s="16">
        <f>(Table1[[#This Row],[Acceleration Force]]+Table1[[#This Row],[Rolling Resistance]]+Table1[[#This Row],[Aerodynamic Resistance]])*Table1[[#This Row],[Velocity]]</f>
        <v>0</v>
      </c>
      <c r="P105" s="16">
        <f>Table1[[#This Row],[Total]]*Table1[[#This Row],[Velocity]]</f>
        <v>0</v>
      </c>
      <c r="Q105" s="16">
        <f>IF(Table1[[#This Row],[Energy]]&gt;0,Table1[[#This Row],[Energy]],0)</f>
        <v>0</v>
      </c>
      <c r="R105" s="16">
        <f>(SUM($Q$6:Q105))/1000000</f>
        <v>0.20071952610502053</v>
      </c>
      <c r="S105" s="16">
        <f>IF(Table1[[#This Row],[Energy]]&lt;0,ABS(Table1[[#This Row],[Energy]]),0)</f>
        <v>0</v>
      </c>
      <c r="T105" s="16">
        <f>(SUM($S$6:S105))/1000000</f>
        <v>0.11231343351333337</v>
      </c>
    </row>
    <row r="106" spans="2:20" x14ac:dyDescent="0.3">
      <c r="B106" s="7" t="s">
        <v>19</v>
      </c>
      <c r="C106" s="13">
        <v>100</v>
      </c>
      <c r="D106" s="13">
        <v>100</v>
      </c>
      <c r="E106" s="14">
        <v>0</v>
      </c>
      <c r="F106" s="15">
        <f t="shared" si="9"/>
        <v>0</v>
      </c>
      <c r="G106" s="15">
        <f t="shared" si="10"/>
        <v>0</v>
      </c>
      <c r="H106" s="16">
        <f t="shared" si="6"/>
        <v>1</v>
      </c>
      <c r="I106" s="16" t="str">
        <f t="shared" si="7"/>
        <v/>
      </c>
      <c r="J106" s="16">
        <f t="shared" si="8"/>
        <v>0</v>
      </c>
      <c r="K106" s="16">
        <f>(1000*1.15)*Table1[[#This Row],[WLTC class 3, version 5, acceleration]]</f>
        <v>0</v>
      </c>
      <c r="L106" s="16">
        <f t="shared" si="11"/>
        <v>112.815</v>
      </c>
      <c r="M106" s="16">
        <f>0.5*1.2*0.32*1.99*(Table1[[#This Row],[Velocity]]^2)</f>
        <v>0</v>
      </c>
      <c r="N106" s="16">
        <f>Table1[[#This Row],[Acceleration Force]]+Table1[[#This Row],[Rolling Resistance]]+Table1[[#This Row],[Aerodynamic Resistance]]</f>
        <v>112.815</v>
      </c>
      <c r="O106" s="16">
        <f>(Table1[[#This Row],[Acceleration Force]]+Table1[[#This Row],[Rolling Resistance]]+Table1[[#This Row],[Aerodynamic Resistance]])*Table1[[#This Row],[Velocity]]</f>
        <v>0</v>
      </c>
      <c r="P106" s="16">
        <f>Table1[[#This Row],[Total]]*Table1[[#This Row],[Velocity]]</f>
        <v>0</v>
      </c>
      <c r="Q106" s="16">
        <f>IF(Table1[[#This Row],[Energy]]&gt;0,Table1[[#This Row],[Energy]],0)</f>
        <v>0</v>
      </c>
      <c r="R106" s="16">
        <f>(SUM($Q$6:Q106))/1000000</f>
        <v>0.20071952610502053</v>
      </c>
      <c r="S106" s="16">
        <f>IF(Table1[[#This Row],[Energy]]&lt;0,ABS(Table1[[#This Row],[Energy]]),0)</f>
        <v>0</v>
      </c>
      <c r="T106" s="16">
        <f>(SUM($S$6:S106))/1000000</f>
        <v>0.11231343351333337</v>
      </c>
    </row>
    <row r="107" spans="2:20" x14ac:dyDescent="0.3">
      <c r="B107" s="7" t="s">
        <v>19</v>
      </c>
      <c r="C107" s="13">
        <v>101</v>
      </c>
      <c r="D107" s="13">
        <v>101</v>
      </c>
      <c r="E107" s="14">
        <v>0</v>
      </c>
      <c r="F107" s="15">
        <f t="shared" si="9"/>
        <v>0</v>
      </c>
      <c r="G107" s="15">
        <f t="shared" si="10"/>
        <v>0</v>
      </c>
      <c r="H107" s="16">
        <f t="shared" si="6"/>
        <v>1</v>
      </c>
      <c r="I107" s="16" t="str">
        <f t="shared" si="7"/>
        <v/>
      </c>
      <c r="J107" s="16">
        <f t="shared" si="8"/>
        <v>0</v>
      </c>
      <c r="K107" s="16">
        <f>(1000*1.15)*Table1[[#This Row],[WLTC class 3, version 5, acceleration]]</f>
        <v>0</v>
      </c>
      <c r="L107" s="16">
        <f t="shared" si="11"/>
        <v>112.815</v>
      </c>
      <c r="M107" s="16">
        <f>0.5*1.2*0.32*1.99*(Table1[[#This Row],[Velocity]]^2)</f>
        <v>0</v>
      </c>
      <c r="N107" s="16">
        <f>Table1[[#This Row],[Acceleration Force]]+Table1[[#This Row],[Rolling Resistance]]+Table1[[#This Row],[Aerodynamic Resistance]]</f>
        <v>112.815</v>
      </c>
      <c r="O107" s="16">
        <f>(Table1[[#This Row],[Acceleration Force]]+Table1[[#This Row],[Rolling Resistance]]+Table1[[#This Row],[Aerodynamic Resistance]])*Table1[[#This Row],[Velocity]]</f>
        <v>0</v>
      </c>
      <c r="P107" s="16">
        <f>Table1[[#This Row],[Total]]*Table1[[#This Row],[Velocity]]</f>
        <v>0</v>
      </c>
      <c r="Q107" s="16">
        <f>IF(Table1[[#This Row],[Energy]]&gt;0,Table1[[#This Row],[Energy]],0)</f>
        <v>0</v>
      </c>
      <c r="R107" s="16">
        <f>(SUM($Q$6:Q107))/1000000</f>
        <v>0.20071952610502053</v>
      </c>
      <c r="S107" s="16">
        <f>IF(Table1[[#This Row],[Energy]]&lt;0,ABS(Table1[[#This Row],[Energy]]),0)</f>
        <v>0</v>
      </c>
      <c r="T107" s="16">
        <f>(SUM($S$6:S107))/1000000</f>
        <v>0.11231343351333337</v>
      </c>
    </row>
    <row r="108" spans="2:20" x14ac:dyDescent="0.3">
      <c r="B108" s="7" t="s">
        <v>19</v>
      </c>
      <c r="C108" s="13">
        <v>102</v>
      </c>
      <c r="D108" s="13">
        <v>102</v>
      </c>
      <c r="E108" s="14">
        <v>0</v>
      </c>
      <c r="F108" s="15">
        <f t="shared" si="9"/>
        <v>0</v>
      </c>
      <c r="G108" s="15">
        <f t="shared" si="10"/>
        <v>0</v>
      </c>
      <c r="H108" s="16">
        <f t="shared" si="6"/>
        <v>1</v>
      </c>
      <c r="I108" s="16" t="str">
        <f t="shared" si="7"/>
        <v/>
      </c>
      <c r="J108" s="16">
        <f t="shared" si="8"/>
        <v>0</v>
      </c>
      <c r="K108" s="16">
        <f>(1000*1.15)*Table1[[#This Row],[WLTC class 3, version 5, acceleration]]</f>
        <v>0</v>
      </c>
      <c r="L108" s="16">
        <f t="shared" si="11"/>
        <v>112.815</v>
      </c>
      <c r="M108" s="16">
        <f>0.5*1.2*0.32*1.99*(Table1[[#This Row],[Velocity]]^2)</f>
        <v>0</v>
      </c>
      <c r="N108" s="16">
        <f>Table1[[#This Row],[Acceleration Force]]+Table1[[#This Row],[Rolling Resistance]]+Table1[[#This Row],[Aerodynamic Resistance]]</f>
        <v>112.815</v>
      </c>
      <c r="O108" s="16">
        <f>(Table1[[#This Row],[Acceleration Force]]+Table1[[#This Row],[Rolling Resistance]]+Table1[[#This Row],[Aerodynamic Resistance]])*Table1[[#This Row],[Velocity]]</f>
        <v>0</v>
      </c>
      <c r="P108" s="16">
        <f>Table1[[#This Row],[Total]]*Table1[[#This Row],[Velocity]]</f>
        <v>0</v>
      </c>
      <c r="Q108" s="16">
        <f>IF(Table1[[#This Row],[Energy]]&gt;0,Table1[[#This Row],[Energy]],0)</f>
        <v>0</v>
      </c>
      <c r="R108" s="16">
        <f>(SUM($Q$6:Q108))/1000000</f>
        <v>0.20071952610502053</v>
      </c>
      <c r="S108" s="16">
        <f>IF(Table1[[#This Row],[Energy]]&lt;0,ABS(Table1[[#This Row],[Energy]]),0)</f>
        <v>0</v>
      </c>
      <c r="T108" s="16">
        <f>(SUM($S$6:S108))/1000000</f>
        <v>0.11231343351333337</v>
      </c>
    </row>
    <row r="109" spans="2:20" x14ac:dyDescent="0.3">
      <c r="B109" s="7" t="s">
        <v>19</v>
      </c>
      <c r="C109" s="13">
        <v>103</v>
      </c>
      <c r="D109" s="13">
        <v>103</v>
      </c>
      <c r="E109" s="14">
        <v>0</v>
      </c>
      <c r="F109" s="15">
        <f t="shared" si="9"/>
        <v>0</v>
      </c>
      <c r="G109" s="15">
        <f t="shared" si="10"/>
        <v>0</v>
      </c>
      <c r="H109" s="16">
        <f t="shared" si="6"/>
        <v>1</v>
      </c>
      <c r="I109" s="16" t="str">
        <f t="shared" si="7"/>
        <v/>
      </c>
      <c r="J109" s="16">
        <f t="shared" si="8"/>
        <v>0</v>
      </c>
      <c r="K109" s="16">
        <f>(1000*1.15)*Table1[[#This Row],[WLTC class 3, version 5, acceleration]]</f>
        <v>0</v>
      </c>
      <c r="L109" s="16">
        <f t="shared" si="11"/>
        <v>112.815</v>
      </c>
      <c r="M109" s="16">
        <f>0.5*1.2*0.32*1.99*(Table1[[#This Row],[Velocity]]^2)</f>
        <v>0</v>
      </c>
      <c r="N109" s="16">
        <f>Table1[[#This Row],[Acceleration Force]]+Table1[[#This Row],[Rolling Resistance]]+Table1[[#This Row],[Aerodynamic Resistance]]</f>
        <v>112.815</v>
      </c>
      <c r="O109" s="16">
        <f>(Table1[[#This Row],[Acceleration Force]]+Table1[[#This Row],[Rolling Resistance]]+Table1[[#This Row],[Aerodynamic Resistance]])*Table1[[#This Row],[Velocity]]</f>
        <v>0</v>
      </c>
      <c r="P109" s="16">
        <f>Table1[[#This Row],[Total]]*Table1[[#This Row],[Velocity]]</f>
        <v>0</v>
      </c>
      <c r="Q109" s="16">
        <f>IF(Table1[[#This Row],[Energy]]&gt;0,Table1[[#This Row],[Energy]],0)</f>
        <v>0</v>
      </c>
      <c r="R109" s="16">
        <f>(SUM($Q$6:Q109))/1000000</f>
        <v>0.20071952610502053</v>
      </c>
      <c r="S109" s="16">
        <f>IF(Table1[[#This Row],[Energy]]&lt;0,ABS(Table1[[#This Row],[Energy]]),0)</f>
        <v>0</v>
      </c>
      <c r="T109" s="16">
        <f>(SUM($S$6:S109))/1000000</f>
        <v>0.11231343351333337</v>
      </c>
    </row>
    <row r="110" spans="2:20" x14ac:dyDescent="0.3">
      <c r="B110" s="7" t="s">
        <v>19</v>
      </c>
      <c r="C110" s="13">
        <v>104</v>
      </c>
      <c r="D110" s="13">
        <v>104</v>
      </c>
      <c r="E110" s="14">
        <v>0</v>
      </c>
      <c r="F110" s="15">
        <f t="shared" si="9"/>
        <v>0</v>
      </c>
      <c r="G110" s="15">
        <f t="shared" si="10"/>
        <v>0</v>
      </c>
      <c r="H110" s="16">
        <f t="shared" si="6"/>
        <v>1</v>
      </c>
      <c r="I110" s="16" t="str">
        <f t="shared" si="7"/>
        <v/>
      </c>
      <c r="J110" s="16">
        <f t="shared" si="8"/>
        <v>0</v>
      </c>
      <c r="K110" s="16">
        <f>(1000*1.15)*Table1[[#This Row],[WLTC class 3, version 5, acceleration]]</f>
        <v>0</v>
      </c>
      <c r="L110" s="16">
        <f t="shared" si="11"/>
        <v>112.815</v>
      </c>
      <c r="M110" s="16">
        <f>0.5*1.2*0.32*1.99*(Table1[[#This Row],[Velocity]]^2)</f>
        <v>0</v>
      </c>
      <c r="N110" s="16">
        <f>Table1[[#This Row],[Acceleration Force]]+Table1[[#This Row],[Rolling Resistance]]+Table1[[#This Row],[Aerodynamic Resistance]]</f>
        <v>112.815</v>
      </c>
      <c r="O110" s="16">
        <f>(Table1[[#This Row],[Acceleration Force]]+Table1[[#This Row],[Rolling Resistance]]+Table1[[#This Row],[Aerodynamic Resistance]])*Table1[[#This Row],[Velocity]]</f>
        <v>0</v>
      </c>
      <c r="P110" s="16">
        <f>Table1[[#This Row],[Total]]*Table1[[#This Row],[Velocity]]</f>
        <v>0</v>
      </c>
      <c r="Q110" s="16">
        <f>IF(Table1[[#This Row],[Energy]]&gt;0,Table1[[#This Row],[Energy]],0)</f>
        <v>0</v>
      </c>
      <c r="R110" s="16">
        <f>(SUM($Q$6:Q110))/1000000</f>
        <v>0.20071952610502053</v>
      </c>
      <c r="S110" s="16">
        <f>IF(Table1[[#This Row],[Energy]]&lt;0,ABS(Table1[[#This Row],[Energy]]),0)</f>
        <v>0</v>
      </c>
      <c r="T110" s="16">
        <f>(SUM($S$6:S110))/1000000</f>
        <v>0.11231343351333337</v>
      </c>
    </row>
    <row r="111" spans="2:20" x14ac:dyDescent="0.3">
      <c r="B111" s="7" t="s">
        <v>19</v>
      </c>
      <c r="C111" s="13">
        <v>105</v>
      </c>
      <c r="D111" s="13">
        <v>105</v>
      </c>
      <c r="E111" s="14">
        <v>0</v>
      </c>
      <c r="F111" s="15">
        <f t="shared" si="9"/>
        <v>0</v>
      </c>
      <c r="G111" s="15">
        <f t="shared" si="10"/>
        <v>0</v>
      </c>
      <c r="H111" s="16">
        <f t="shared" si="6"/>
        <v>1</v>
      </c>
      <c r="I111" s="16" t="str">
        <f t="shared" si="7"/>
        <v/>
      </c>
      <c r="J111" s="16">
        <f t="shared" si="8"/>
        <v>0</v>
      </c>
      <c r="K111" s="16">
        <f>(1000*1.15)*Table1[[#This Row],[WLTC class 3, version 5, acceleration]]</f>
        <v>0</v>
      </c>
      <c r="L111" s="16">
        <f t="shared" si="11"/>
        <v>112.815</v>
      </c>
      <c r="M111" s="16">
        <f>0.5*1.2*0.32*1.99*(Table1[[#This Row],[Velocity]]^2)</f>
        <v>0</v>
      </c>
      <c r="N111" s="16">
        <f>Table1[[#This Row],[Acceleration Force]]+Table1[[#This Row],[Rolling Resistance]]+Table1[[#This Row],[Aerodynamic Resistance]]</f>
        <v>112.815</v>
      </c>
      <c r="O111" s="16">
        <f>(Table1[[#This Row],[Acceleration Force]]+Table1[[#This Row],[Rolling Resistance]]+Table1[[#This Row],[Aerodynamic Resistance]])*Table1[[#This Row],[Velocity]]</f>
        <v>0</v>
      </c>
      <c r="P111" s="16">
        <f>Table1[[#This Row],[Total]]*Table1[[#This Row],[Velocity]]</f>
        <v>0</v>
      </c>
      <c r="Q111" s="16">
        <f>IF(Table1[[#This Row],[Energy]]&gt;0,Table1[[#This Row],[Energy]],0)</f>
        <v>0</v>
      </c>
      <c r="R111" s="16">
        <f>(SUM($Q$6:Q111))/1000000</f>
        <v>0.20071952610502053</v>
      </c>
      <c r="S111" s="16">
        <f>IF(Table1[[#This Row],[Energy]]&lt;0,ABS(Table1[[#This Row],[Energy]]),0)</f>
        <v>0</v>
      </c>
      <c r="T111" s="16">
        <f>(SUM($S$6:S111))/1000000</f>
        <v>0.11231343351333337</v>
      </c>
    </row>
    <row r="112" spans="2:20" x14ac:dyDescent="0.3">
      <c r="B112" s="7" t="s">
        <v>19</v>
      </c>
      <c r="C112" s="13">
        <v>106</v>
      </c>
      <c r="D112" s="13">
        <v>106</v>
      </c>
      <c r="E112" s="14">
        <v>0</v>
      </c>
      <c r="F112" s="15">
        <f t="shared" si="9"/>
        <v>0</v>
      </c>
      <c r="G112" s="15">
        <f t="shared" si="10"/>
        <v>0</v>
      </c>
      <c r="H112" s="16">
        <f t="shared" si="6"/>
        <v>1</v>
      </c>
      <c r="I112" s="16" t="str">
        <f t="shared" si="7"/>
        <v/>
      </c>
      <c r="J112" s="16">
        <f t="shared" si="8"/>
        <v>0</v>
      </c>
      <c r="K112" s="16">
        <f>(1000*1.15)*Table1[[#This Row],[WLTC class 3, version 5, acceleration]]</f>
        <v>0</v>
      </c>
      <c r="L112" s="16">
        <f t="shared" si="11"/>
        <v>112.815</v>
      </c>
      <c r="M112" s="16">
        <f>0.5*1.2*0.32*1.99*(Table1[[#This Row],[Velocity]]^2)</f>
        <v>0</v>
      </c>
      <c r="N112" s="16">
        <f>Table1[[#This Row],[Acceleration Force]]+Table1[[#This Row],[Rolling Resistance]]+Table1[[#This Row],[Aerodynamic Resistance]]</f>
        <v>112.815</v>
      </c>
      <c r="O112" s="16">
        <f>(Table1[[#This Row],[Acceleration Force]]+Table1[[#This Row],[Rolling Resistance]]+Table1[[#This Row],[Aerodynamic Resistance]])*Table1[[#This Row],[Velocity]]</f>
        <v>0</v>
      </c>
      <c r="P112" s="16">
        <f>Table1[[#This Row],[Total]]*Table1[[#This Row],[Velocity]]</f>
        <v>0</v>
      </c>
      <c r="Q112" s="16">
        <f>IF(Table1[[#This Row],[Energy]]&gt;0,Table1[[#This Row],[Energy]],0)</f>
        <v>0</v>
      </c>
      <c r="R112" s="16">
        <f>(SUM($Q$6:Q112))/1000000</f>
        <v>0.20071952610502053</v>
      </c>
      <c r="S112" s="16">
        <f>IF(Table1[[#This Row],[Energy]]&lt;0,ABS(Table1[[#This Row],[Energy]]),0)</f>
        <v>0</v>
      </c>
      <c r="T112" s="16">
        <f>(SUM($S$6:S112))/1000000</f>
        <v>0.11231343351333337</v>
      </c>
    </row>
    <row r="113" spans="2:20" x14ac:dyDescent="0.3">
      <c r="B113" s="7" t="s">
        <v>19</v>
      </c>
      <c r="C113" s="13">
        <v>107</v>
      </c>
      <c r="D113" s="13">
        <v>107</v>
      </c>
      <c r="E113" s="14">
        <v>0</v>
      </c>
      <c r="F113" s="15">
        <f t="shared" si="9"/>
        <v>0</v>
      </c>
      <c r="G113" s="15">
        <f t="shared" si="10"/>
        <v>0</v>
      </c>
      <c r="H113" s="16">
        <f t="shared" si="6"/>
        <v>1</v>
      </c>
      <c r="I113" s="16" t="str">
        <f t="shared" si="7"/>
        <v/>
      </c>
      <c r="J113" s="16">
        <f t="shared" si="8"/>
        <v>0</v>
      </c>
      <c r="K113" s="16">
        <f>(1000*1.15)*Table1[[#This Row],[WLTC class 3, version 5, acceleration]]</f>
        <v>0</v>
      </c>
      <c r="L113" s="16">
        <f t="shared" si="11"/>
        <v>112.815</v>
      </c>
      <c r="M113" s="16">
        <f>0.5*1.2*0.32*1.99*(Table1[[#This Row],[Velocity]]^2)</f>
        <v>0</v>
      </c>
      <c r="N113" s="16">
        <f>Table1[[#This Row],[Acceleration Force]]+Table1[[#This Row],[Rolling Resistance]]+Table1[[#This Row],[Aerodynamic Resistance]]</f>
        <v>112.815</v>
      </c>
      <c r="O113" s="16">
        <f>(Table1[[#This Row],[Acceleration Force]]+Table1[[#This Row],[Rolling Resistance]]+Table1[[#This Row],[Aerodynamic Resistance]])*Table1[[#This Row],[Velocity]]</f>
        <v>0</v>
      </c>
      <c r="P113" s="16">
        <f>Table1[[#This Row],[Total]]*Table1[[#This Row],[Velocity]]</f>
        <v>0</v>
      </c>
      <c r="Q113" s="16">
        <f>IF(Table1[[#This Row],[Energy]]&gt;0,Table1[[#This Row],[Energy]],0)</f>
        <v>0</v>
      </c>
      <c r="R113" s="16">
        <f>(SUM($Q$6:Q113))/1000000</f>
        <v>0.20071952610502053</v>
      </c>
      <c r="S113" s="16">
        <f>IF(Table1[[#This Row],[Energy]]&lt;0,ABS(Table1[[#This Row],[Energy]]),0)</f>
        <v>0</v>
      </c>
      <c r="T113" s="16">
        <f>(SUM($S$6:S113))/1000000</f>
        <v>0.11231343351333337</v>
      </c>
    </row>
    <row r="114" spans="2:20" x14ac:dyDescent="0.3">
      <c r="B114" s="7" t="s">
        <v>19</v>
      </c>
      <c r="C114" s="13">
        <v>108</v>
      </c>
      <c r="D114" s="13">
        <v>108</v>
      </c>
      <c r="E114" s="14">
        <v>0</v>
      </c>
      <c r="F114" s="15">
        <f t="shared" si="9"/>
        <v>0</v>
      </c>
      <c r="G114" s="15">
        <f t="shared" si="10"/>
        <v>0</v>
      </c>
      <c r="H114" s="16">
        <f t="shared" si="6"/>
        <v>1</v>
      </c>
      <c r="I114" s="16" t="str">
        <f t="shared" si="7"/>
        <v/>
      </c>
      <c r="J114" s="16">
        <f t="shared" si="8"/>
        <v>0</v>
      </c>
      <c r="K114" s="16">
        <f>(1000*1.15)*Table1[[#This Row],[WLTC class 3, version 5, acceleration]]</f>
        <v>0</v>
      </c>
      <c r="L114" s="16">
        <f t="shared" si="11"/>
        <v>112.815</v>
      </c>
      <c r="M114" s="16">
        <f>0.5*1.2*0.32*1.99*(Table1[[#This Row],[Velocity]]^2)</f>
        <v>0</v>
      </c>
      <c r="N114" s="16">
        <f>Table1[[#This Row],[Acceleration Force]]+Table1[[#This Row],[Rolling Resistance]]+Table1[[#This Row],[Aerodynamic Resistance]]</f>
        <v>112.815</v>
      </c>
      <c r="O114" s="16">
        <f>(Table1[[#This Row],[Acceleration Force]]+Table1[[#This Row],[Rolling Resistance]]+Table1[[#This Row],[Aerodynamic Resistance]])*Table1[[#This Row],[Velocity]]</f>
        <v>0</v>
      </c>
      <c r="P114" s="16">
        <f>Table1[[#This Row],[Total]]*Table1[[#This Row],[Velocity]]</f>
        <v>0</v>
      </c>
      <c r="Q114" s="16">
        <f>IF(Table1[[#This Row],[Energy]]&gt;0,Table1[[#This Row],[Energy]],0)</f>
        <v>0</v>
      </c>
      <c r="R114" s="16">
        <f>(SUM($Q$6:Q114))/1000000</f>
        <v>0.20071952610502053</v>
      </c>
      <c r="S114" s="16">
        <f>IF(Table1[[#This Row],[Energy]]&lt;0,ABS(Table1[[#This Row],[Energy]]),0)</f>
        <v>0</v>
      </c>
      <c r="T114" s="16">
        <f>(SUM($S$6:S114))/1000000</f>
        <v>0.11231343351333337</v>
      </c>
    </row>
    <row r="115" spans="2:20" x14ac:dyDescent="0.3">
      <c r="B115" s="7" t="s">
        <v>19</v>
      </c>
      <c r="C115" s="13">
        <v>109</v>
      </c>
      <c r="D115" s="13">
        <v>109</v>
      </c>
      <c r="E115" s="14">
        <v>0</v>
      </c>
      <c r="F115" s="15">
        <f t="shared" si="9"/>
        <v>0</v>
      </c>
      <c r="G115" s="15">
        <f t="shared" si="10"/>
        <v>0</v>
      </c>
      <c r="H115" s="16">
        <f t="shared" si="6"/>
        <v>1</v>
      </c>
      <c r="I115" s="16" t="str">
        <f t="shared" si="7"/>
        <v/>
      </c>
      <c r="J115" s="16">
        <f t="shared" si="8"/>
        <v>0</v>
      </c>
      <c r="K115" s="16">
        <f>(1000*1.15)*Table1[[#This Row],[WLTC class 3, version 5, acceleration]]</f>
        <v>0</v>
      </c>
      <c r="L115" s="16">
        <f t="shared" si="11"/>
        <v>112.815</v>
      </c>
      <c r="M115" s="16">
        <f>0.5*1.2*0.32*1.99*(Table1[[#This Row],[Velocity]]^2)</f>
        <v>0</v>
      </c>
      <c r="N115" s="16">
        <f>Table1[[#This Row],[Acceleration Force]]+Table1[[#This Row],[Rolling Resistance]]+Table1[[#This Row],[Aerodynamic Resistance]]</f>
        <v>112.815</v>
      </c>
      <c r="O115" s="16">
        <f>(Table1[[#This Row],[Acceleration Force]]+Table1[[#This Row],[Rolling Resistance]]+Table1[[#This Row],[Aerodynamic Resistance]])*Table1[[#This Row],[Velocity]]</f>
        <v>0</v>
      </c>
      <c r="P115" s="16">
        <f>Table1[[#This Row],[Total]]*Table1[[#This Row],[Velocity]]</f>
        <v>0</v>
      </c>
      <c r="Q115" s="16">
        <f>IF(Table1[[#This Row],[Energy]]&gt;0,Table1[[#This Row],[Energy]],0)</f>
        <v>0</v>
      </c>
      <c r="R115" s="16">
        <f>(SUM($Q$6:Q115))/1000000</f>
        <v>0.20071952610502053</v>
      </c>
      <c r="S115" s="16">
        <f>IF(Table1[[#This Row],[Energy]]&lt;0,ABS(Table1[[#This Row],[Energy]]),0)</f>
        <v>0</v>
      </c>
      <c r="T115" s="16">
        <f>(SUM($S$6:S115))/1000000</f>
        <v>0.11231343351333337</v>
      </c>
    </row>
    <row r="116" spans="2:20" x14ac:dyDescent="0.3">
      <c r="B116" s="7" t="s">
        <v>19</v>
      </c>
      <c r="C116" s="13">
        <v>110</v>
      </c>
      <c r="D116" s="13">
        <v>110</v>
      </c>
      <c r="E116" s="14">
        <v>0</v>
      </c>
      <c r="F116" s="15">
        <f t="shared" si="9"/>
        <v>0</v>
      </c>
      <c r="G116" s="15">
        <f t="shared" si="10"/>
        <v>0</v>
      </c>
      <c r="H116" s="16">
        <f t="shared" si="6"/>
        <v>1</v>
      </c>
      <c r="I116" s="16" t="str">
        <f t="shared" si="7"/>
        <v/>
      </c>
      <c r="J116" s="16">
        <f t="shared" si="8"/>
        <v>0</v>
      </c>
      <c r="K116" s="16">
        <f>(1000*1.15)*Table1[[#This Row],[WLTC class 3, version 5, acceleration]]</f>
        <v>0</v>
      </c>
      <c r="L116" s="16">
        <f t="shared" si="11"/>
        <v>112.815</v>
      </c>
      <c r="M116" s="16">
        <f>0.5*1.2*0.32*1.99*(Table1[[#This Row],[Velocity]]^2)</f>
        <v>0</v>
      </c>
      <c r="N116" s="16">
        <f>Table1[[#This Row],[Acceleration Force]]+Table1[[#This Row],[Rolling Resistance]]+Table1[[#This Row],[Aerodynamic Resistance]]</f>
        <v>112.815</v>
      </c>
      <c r="O116" s="16">
        <f>(Table1[[#This Row],[Acceleration Force]]+Table1[[#This Row],[Rolling Resistance]]+Table1[[#This Row],[Aerodynamic Resistance]])*Table1[[#This Row],[Velocity]]</f>
        <v>0</v>
      </c>
      <c r="P116" s="16">
        <f>Table1[[#This Row],[Total]]*Table1[[#This Row],[Velocity]]</f>
        <v>0</v>
      </c>
      <c r="Q116" s="16">
        <f>IF(Table1[[#This Row],[Energy]]&gt;0,Table1[[#This Row],[Energy]],0)</f>
        <v>0</v>
      </c>
      <c r="R116" s="16">
        <f>(SUM($Q$6:Q116))/1000000</f>
        <v>0.20071952610502053</v>
      </c>
      <c r="S116" s="16">
        <f>IF(Table1[[#This Row],[Energy]]&lt;0,ABS(Table1[[#This Row],[Energy]]),0)</f>
        <v>0</v>
      </c>
      <c r="T116" s="16">
        <f>(SUM($S$6:S116))/1000000</f>
        <v>0.11231343351333337</v>
      </c>
    </row>
    <row r="117" spans="2:20" x14ac:dyDescent="0.3">
      <c r="B117" s="7" t="s">
        <v>19</v>
      </c>
      <c r="C117" s="13">
        <v>111</v>
      </c>
      <c r="D117" s="13">
        <v>111</v>
      </c>
      <c r="E117" s="14">
        <v>0</v>
      </c>
      <c r="F117" s="15">
        <f t="shared" si="9"/>
        <v>0</v>
      </c>
      <c r="G117" s="15">
        <f t="shared" si="10"/>
        <v>0</v>
      </c>
      <c r="H117" s="16">
        <f t="shared" si="6"/>
        <v>1</v>
      </c>
      <c r="I117" s="16" t="str">
        <f t="shared" si="7"/>
        <v/>
      </c>
      <c r="J117" s="16">
        <f t="shared" si="8"/>
        <v>0</v>
      </c>
      <c r="K117" s="16">
        <f>(1000*1.15)*Table1[[#This Row],[WLTC class 3, version 5, acceleration]]</f>
        <v>0</v>
      </c>
      <c r="L117" s="16">
        <f t="shared" si="11"/>
        <v>112.815</v>
      </c>
      <c r="M117" s="16">
        <f>0.5*1.2*0.32*1.99*(Table1[[#This Row],[Velocity]]^2)</f>
        <v>0</v>
      </c>
      <c r="N117" s="16">
        <f>Table1[[#This Row],[Acceleration Force]]+Table1[[#This Row],[Rolling Resistance]]+Table1[[#This Row],[Aerodynamic Resistance]]</f>
        <v>112.815</v>
      </c>
      <c r="O117" s="16">
        <f>(Table1[[#This Row],[Acceleration Force]]+Table1[[#This Row],[Rolling Resistance]]+Table1[[#This Row],[Aerodynamic Resistance]])*Table1[[#This Row],[Velocity]]</f>
        <v>0</v>
      </c>
      <c r="P117" s="16">
        <f>Table1[[#This Row],[Total]]*Table1[[#This Row],[Velocity]]</f>
        <v>0</v>
      </c>
      <c r="Q117" s="16">
        <f>IF(Table1[[#This Row],[Energy]]&gt;0,Table1[[#This Row],[Energy]],0)</f>
        <v>0</v>
      </c>
      <c r="R117" s="16">
        <f>(SUM($Q$6:Q117))/1000000</f>
        <v>0.20071952610502053</v>
      </c>
      <c r="S117" s="16">
        <f>IF(Table1[[#This Row],[Energy]]&lt;0,ABS(Table1[[#This Row],[Energy]]),0)</f>
        <v>0</v>
      </c>
      <c r="T117" s="16">
        <f>(SUM($S$6:S117))/1000000</f>
        <v>0.11231343351333337</v>
      </c>
    </row>
    <row r="118" spans="2:20" x14ac:dyDescent="0.3">
      <c r="B118" s="7" t="s">
        <v>19</v>
      </c>
      <c r="C118" s="13">
        <v>112</v>
      </c>
      <c r="D118" s="13">
        <v>112</v>
      </c>
      <c r="E118" s="14">
        <v>0</v>
      </c>
      <c r="F118" s="15">
        <f t="shared" si="9"/>
        <v>0</v>
      </c>
      <c r="G118" s="15">
        <f t="shared" si="10"/>
        <v>0</v>
      </c>
      <c r="H118" s="16">
        <f t="shared" si="6"/>
        <v>1</v>
      </c>
      <c r="I118" s="16" t="str">
        <f t="shared" si="7"/>
        <v/>
      </c>
      <c r="J118" s="16">
        <f t="shared" si="8"/>
        <v>0</v>
      </c>
      <c r="K118" s="16">
        <f>(1000*1.15)*Table1[[#This Row],[WLTC class 3, version 5, acceleration]]</f>
        <v>0</v>
      </c>
      <c r="L118" s="16">
        <f t="shared" si="11"/>
        <v>112.815</v>
      </c>
      <c r="M118" s="16">
        <f>0.5*1.2*0.32*1.99*(Table1[[#This Row],[Velocity]]^2)</f>
        <v>0</v>
      </c>
      <c r="N118" s="16">
        <f>Table1[[#This Row],[Acceleration Force]]+Table1[[#This Row],[Rolling Resistance]]+Table1[[#This Row],[Aerodynamic Resistance]]</f>
        <v>112.815</v>
      </c>
      <c r="O118" s="16">
        <f>(Table1[[#This Row],[Acceleration Force]]+Table1[[#This Row],[Rolling Resistance]]+Table1[[#This Row],[Aerodynamic Resistance]])*Table1[[#This Row],[Velocity]]</f>
        <v>0</v>
      </c>
      <c r="P118" s="16">
        <f>Table1[[#This Row],[Total]]*Table1[[#This Row],[Velocity]]</f>
        <v>0</v>
      </c>
      <c r="Q118" s="16">
        <f>IF(Table1[[#This Row],[Energy]]&gt;0,Table1[[#This Row],[Energy]],0)</f>
        <v>0</v>
      </c>
      <c r="R118" s="16">
        <f>(SUM($Q$6:Q118))/1000000</f>
        <v>0.20071952610502053</v>
      </c>
      <c r="S118" s="16">
        <f>IF(Table1[[#This Row],[Energy]]&lt;0,ABS(Table1[[#This Row],[Energy]]),0)</f>
        <v>0</v>
      </c>
      <c r="T118" s="16">
        <f>(SUM($S$6:S118))/1000000</f>
        <v>0.11231343351333337</v>
      </c>
    </row>
    <row r="119" spans="2:20" x14ac:dyDescent="0.3">
      <c r="B119" s="7" t="s">
        <v>19</v>
      </c>
      <c r="C119" s="13">
        <v>113</v>
      </c>
      <c r="D119" s="13">
        <v>113</v>
      </c>
      <c r="E119" s="14">
        <v>0</v>
      </c>
      <c r="F119" s="15">
        <f t="shared" si="9"/>
        <v>0</v>
      </c>
      <c r="G119" s="15">
        <f t="shared" si="10"/>
        <v>0</v>
      </c>
      <c r="H119" s="16">
        <f t="shared" si="6"/>
        <v>1</v>
      </c>
      <c r="I119" s="16" t="str">
        <f t="shared" si="7"/>
        <v/>
      </c>
      <c r="J119" s="16">
        <f t="shared" si="8"/>
        <v>0</v>
      </c>
      <c r="K119" s="16">
        <f>(1000*1.15)*Table1[[#This Row],[WLTC class 3, version 5, acceleration]]</f>
        <v>0</v>
      </c>
      <c r="L119" s="16">
        <f t="shared" si="11"/>
        <v>112.815</v>
      </c>
      <c r="M119" s="16">
        <f>0.5*1.2*0.32*1.99*(Table1[[#This Row],[Velocity]]^2)</f>
        <v>0</v>
      </c>
      <c r="N119" s="16">
        <f>Table1[[#This Row],[Acceleration Force]]+Table1[[#This Row],[Rolling Resistance]]+Table1[[#This Row],[Aerodynamic Resistance]]</f>
        <v>112.815</v>
      </c>
      <c r="O119" s="16">
        <f>(Table1[[#This Row],[Acceleration Force]]+Table1[[#This Row],[Rolling Resistance]]+Table1[[#This Row],[Aerodynamic Resistance]])*Table1[[#This Row],[Velocity]]</f>
        <v>0</v>
      </c>
      <c r="P119" s="16">
        <f>Table1[[#This Row],[Total]]*Table1[[#This Row],[Velocity]]</f>
        <v>0</v>
      </c>
      <c r="Q119" s="16">
        <f>IF(Table1[[#This Row],[Energy]]&gt;0,Table1[[#This Row],[Energy]],0)</f>
        <v>0</v>
      </c>
      <c r="R119" s="16">
        <f>(SUM($Q$6:Q119))/1000000</f>
        <v>0.20071952610502053</v>
      </c>
      <c r="S119" s="16">
        <f>IF(Table1[[#This Row],[Energy]]&lt;0,ABS(Table1[[#This Row],[Energy]]),0)</f>
        <v>0</v>
      </c>
      <c r="T119" s="16">
        <f>(SUM($S$6:S119))/1000000</f>
        <v>0.11231343351333337</v>
      </c>
    </row>
    <row r="120" spans="2:20" x14ac:dyDescent="0.3">
      <c r="B120" s="7" t="s">
        <v>19</v>
      </c>
      <c r="C120" s="13">
        <v>114</v>
      </c>
      <c r="D120" s="13">
        <v>114</v>
      </c>
      <c r="E120" s="14">
        <v>0</v>
      </c>
      <c r="F120" s="15">
        <f t="shared" si="9"/>
        <v>0</v>
      </c>
      <c r="G120" s="15">
        <f t="shared" si="10"/>
        <v>0</v>
      </c>
      <c r="H120" s="16">
        <f t="shared" si="6"/>
        <v>1</v>
      </c>
      <c r="I120" s="16" t="str">
        <f t="shared" si="7"/>
        <v/>
      </c>
      <c r="J120" s="16">
        <f t="shared" si="8"/>
        <v>0</v>
      </c>
      <c r="K120" s="16">
        <f>(1000*1.15)*Table1[[#This Row],[WLTC class 3, version 5, acceleration]]</f>
        <v>0</v>
      </c>
      <c r="L120" s="16">
        <f t="shared" si="11"/>
        <v>112.815</v>
      </c>
      <c r="M120" s="16">
        <f>0.5*1.2*0.32*1.99*(Table1[[#This Row],[Velocity]]^2)</f>
        <v>0</v>
      </c>
      <c r="N120" s="16">
        <f>Table1[[#This Row],[Acceleration Force]]+Table1[[#This Row],[Rolling Resistance]]+Table1[[#This Row],[Aerodynamic Resistance]]</f>
        <v>112.815</v>
      </c>
      <c r="O120" s="16">
        <f>(Table1[[#This Row],[Acceleration Force]]+Table1[[#This Row],[Rolling Resistance]]+Table1[[#This Row],[Aerodynamic Resistance]])*Table1[[#This Row],[Velocity]]</f>
        <v>0</v>
      </c>
      <c r="P120" s="16">
        <f>Table1[[#This Row],[Total]]*Table1[[#This Row],[Velocity]]</f>
        <v>0</v>
      </c>
      <c r="Q120" s="16">
        <f>IF(Table1[[#This Row],[Energy]]&gt;0,Table1[[#This Row],[Energy]],0)</f>
        <v>0</v>
      </c>
      <c r="R120" s="16">
        <f>(SUM($Q$6:Q120))/1000000</f>
        <v>0.20071952610502053</v>
      </c>
      <c r="S120" s="16">
        <f>IF(Table1[[#This Row],[Energy]]&lt;0,ABS(Table1[[#This Row],[Energy]]),0)</f>
        <v>0</v>
      </c>
      <c r="T120" s="16">
        <f>(SUM($S$6:S120))/1000000</f>
        <v>0.11231343351333337</v>
      </c>
    </row>
    <row r="121" spans="2:20" x14ac:dyDescent="0.3">
      <c r="B121" s="7" t="s">
        <v>19</v>
      </c>
      <c r="C121" s="13">
        <v>115</v>
      </c>
      <c r="D121" s="13">
        <v>115</v>
      </c>
      <c r="E121" s="14">
        <v>0</v>
      </c>
      <c r="F121" s="15">
        <f t="shared" si="9"/>
        <v>0</v>
      </c>
      <c r="G121" s="15">
        <f t="shared" si="10"/>
        <v>0</v>
      </c>
      <c r="H121" s="16">
        <f t="shared" si="6"/>
        <v>1</v>
      </c>
      <c r="I121" s="16" t="str">
        <f t="shared" si="7"/>
        <v/>
      </c>
      <c r="J121" s="16">
        <f t="shared" si="8"/>
        <v>0</v>
      </c>
      <c r="K121" s="16">
        <f>(1000*1.15)*Table1[[#This Row],[WLTC class 3, version 5, acceleration]]</f>
        <v>0</v>
      </c>
      <c r="L121" s="16">
        <f t="shared" si="11"/>
        <v>112.815</v>
      </c>
      <c r="M121" s="16">
        <f>0.5*1.2*0.32*1.99*(Table1[[#This Row],[Velocity]]^2)</f>
        <v>0</v>
      </c>
      <c r="N121" s="16">
        <f>Table1[[#This Row],[Acceleration Force]]+Table1[[#This Row],[Rolling Resistance]]+Table1[[#This Row],[Aerodynamic Resistance]]</f>
        <v>112.815</v>
      </c>
      <c r="O121" s="16">
        <f>(Table1[[#This Row],[Acceleration Force]]+Table1[[#This Row],[Rolling Resistance]]+Table1[[#This Row],[Aerodynamic Resistance]])*Table1[[#This Row],[Velocity]]</f>
        <v>0</v>
      </c>
      <c r="P121" s="16">
        <f>Table1[[#This Row],[Total]]*Table1[[#This Row],[Velocity]]</f>
        <v>0</v>
      </c>
      <c r="Q121" s="16">
        <f>IF(Table1[[#This Row],[Energy]]&gt;0,Table1[[#This Row],[Energy]],0)</f>
        <v>0</v>
      </c>
      <c r="R121" s="16">
        <f>(SUM($Q$6:Q121))/1000000</f>
        <v>0.20071952610502053</v>
      </c>
      <c r="S121" s="16">
        <f>IF(Table1[[#This Row],[Energy]]&lt;0,ABS(Table1[[#This Row],[Energy]]),0)</f>
        <v>0</v>
      </c>
      <c r="T121" s="16">
        <f>(SUM($S$6:S121))/1000000</f>
        <v>0.11231343351333337</v>
      </c>
    </row>
    <row r="122" spans="2:20" x14ac:dyDescent="0.3">
      <c r="B122" s="7" t="s">
        <v>19</v>
      </c>
      <c r="C122" s="13">
        <v>116</v>
      </c>
      <c r="D122" s="13">
        <v>116</v>
      </c>
      <c r="E122" s="14">
        <v>0</v>
      </c>
      <c r="F122" s="15">
        <f t="shared" si="9"/>
        <v>0</v>
      </c>
      <c r="G122" s="15">
        <f t="shared" si="10"/>
        <v>0</v>
      </c>
      <c r="H122" s="16">
        <f t="shared" si="6"/>
        <v>1</v>
      </c>
      <c r="I122" s="16" t="str">
        <f t="shared" si="7"/>
        <v/>
      </c>
      <c r="J122" s="16">
        <f t="shared" si="8"/>
        <v>0</v>
      </c>
      <c r="K122" s="16">
        <f>(1000*1.15)*Table1[[#This Row],[WLTC class 3, version 5, acceleration]]</f>
        <v>0</v>
      </c>
      <c r="L122" s="16">
        <f t="shared" si="11"/>
        <v>112.815</v>
      </c>
      <c r="M122" s="16">
        <f>0.5*1.2*0.32*1.99*(Table1[[#This Row],[Velocity]]^2)</f>
        <v>0</v>
      </c>
      <c r="N122" s="16">
        <f>Table1[[#This Row],[Acceleration Force]]+Table1[[#This Row],[Rolling Resistance]]+Table1[[#This Row],[Aerodynamic Resistance]]</f>
        <v>112.815</v>
      </c>
      <c r="O122" s="16">
        <f>(Table1[[#This Row],[Acceleration Force]]+Table1[[#This Row],[Rolling Resistance]]+Table1[[#This Row],[Aerodynamic Resistance]])*Table1[[#This Row],[Velocity]]</f>
        <v>0</v>
      </c>
      <c r="P122" s="16">
        <f>Table1[[#This Row],[Total]]*Table1[[#This Row],[Velocity]]</f>
        <v>0</v>
      </c>
      <c r="Q122" s="16">
        <f>IF(Table1[[#This Row],[Energy]]&gt;0,Table1[[#This Row],[Energy]],0)</f>
        <v>0</v>
      </c>
      <c r="R122" s="16">
        <f>(SUM($Q$6:Q122))/1000000</f>
        <v>0.20071952610502053</v>
      </c>
      <c r="S122" s="16">
        <f>IF(Table1[[#This Row],[Energy]]&lt;0,ABS(Table1[[#This Row],[Energy]]),0)</f>
        <v>0</v>
      </c>
      <c r="T122" s="16">
        <f>(SUM($S$6:S122))/1000000</f>
        <v>0.11231343351333337</v>
      </c>
    </row>
    <row r="123" spans="2:20" x14ac:dyDescent="0.3">
      <c r="B123" s="7" t="s">
        <v>19</v>
      </c>
      <c r="C123" s="13">
        <v>117</v>
      </c>
      <c r="D123" s="13">
        <v>117</v>
      </c>
      <c r="E123" s="14">
        <v>0</v>
      </c>
      <c r="F123" s="15">
        <f t="shared" si="9"/>
        <v>0</v>
      </c>
      <c r="G123" s="15">
        <f t="shared" si="10"/>
        <v>0</v>
      </c>
      <c r="H123" s="16">
        <f t="shared" si="6"/>
        <v>1</v>
      </c>
      <c r="I123" s="16" t="str">
        <f t="shared" si="7"/>
        <v/>
      </c>
      <c r="J123" s="16">
        <f t="shared" si="8"/>
        <v>0</v>
      </c>
      <c r="K123" s="16">
        <f>(1000*1.15)*Table1[[#This Row],[WLTC class 3, version 5, acceleration]]</f>
        <v>0</v>
      </c>
      <c r="L123" s="16">
        <f t="shared" si="11"/>
        <v>112.815</v>
      </c>
      <c r="M123" s="16">
        <f>0.5*1.2*0.32*1.99*(Table1[[#This Row],[Velocity]]^2)</f>
        <v>0</v>
      </c>
      <c r="N123" s="16">
        <f>Table1[[#This Row],[Acceleration Force]]+Table1[[#This Row],[Rolling Resistance]]+Table1[[#This Row],[Aerodynamic Resistance]]</f>
        <v>112.815</v>
      </c>
      <c r="O123" s="16">
        <f>(Table1[[#This Row],[Acceleration Force]]+Table1[[#This Row],[Rolling Resistance]]+Table1[[#This Row],[Aerodynamic Resistance]])*Table1[[#This Row],[Velocity]]</f>
        <v>0</v>
      </c>
      <c r="P123" s="16">
        <f>Table1[[#This Row],[Total]]*Table1[[#This Row],[Velocity]]</f>
        <v>0</v>
      </c>
      <c r="Q123" s="16">
        <f>IF(Table1[[#This Row],[Energy]]&gt;0,Table1[[#This Row],[Energy]],0)</f>
        <v>0</v>
      </c>
      <c r="R123" s="16">
        <f>(SUM($Q$6:Q123))/1000000</f>
        <v>0.20071952610502053</v>
      </c>
      <c r="S123" s="16">
        <f>IF(Table1[[#This Row],[Energy]]&lt;0,ABS(Table1[[#This Row],[Energy]]),0)</f>
        <v>0</v>
      </c>
      <c r="T123" s="16">
        <f>(SUM($S$6:S123))/1000000</f>
        <v>0.11231343351333337</v>
      </c>
    </row>
    <row r="124" spans="2:20" x14ac:dyDescent="0.3">
      <c r="B124" s="7" t="s">
        <v>19</v>
      </c>
      <c r="C124" s="13">
        <v>118</v>
      </c>
      <c r="D124" s="13">
        <v>118</v>
      </c>
      <c r="E124" s="14">
        <v>0</v>
      </c>
      <c r="F124" s="15">
        <f t="shared" si="9"/>
        <v>0</v>
      </c>
      <c r="G124" s="15">
        <f t="shared" si="10"/>
        <v>0</v>
      </c>
      <c r="H124" s="16">
        <f t="shared" si="6"/>
        <v>1</v>
      </c>
      <c r="I124" s="16" t="str">
        <f t="shared" si="7"/>
        <v/>
      </c>
      <c r="J124" s="16">
        <f t="shared" si="8"/>
        <v>0</v>
      </c>
      <c r="K124" s="16">
        <f>(1000*1.15)*Table1[[#This Row],[WLTC class 3, version 5, acceleration]]</f>
        <v>0</v>
      </c>
      <c r="L124" s="16">
        <f t="shared" si="11"/>
        <v>112.815</v>
      </c>
      <c r="M124" s="16">
        <f>0.5*1.2*0.32*1.99*(Table1[[#This Row],[Velocity]]^2)</f>
        <v>0</v>
      </c>
      <c r="N124" s="16">
        <f>Table1[[#This Row],[Acceleration Force]]+Table1[[#This Row],[Rolling Resistance]]+Table1[[#This Row],[Aerodynamic Resistance]]</f>
        <v>112.815</v>
      </c>
      <c r="O124" s="16">
        <f>(Table1[[#This Row],[Acceleration Force]]+Table1[[#This Row],[Rolling Resistance]]+Table1[[#This Row],[Aerodynamic Resistance]])*Table1[[#This Row],[Velocity]]</f>
        <v>0</v>
      </c>
      <c r="P124" s="16">
        <f>Table1[[#This Row],[Total]]*Table1[[#This Row],[Velocity]]</f>
        <v>0</v>
      </c>
      <c r="Q124" s="16">
        <f>IF(Table1[[#This Row],[Energy]]&gt;0,Table1[[#This Row],[Energy]],0)</f>
        <v>0</v>
      </c>
      <c r="R124" s="16">
        <f>(SUM($Q$6:Q124))/1000000</f>
        <v>0.20071952610502053</v>
      </c>
      <c r="S124" s="16">
        <f>IF(Table1[[#This Row],[Energy]]&lt;0,ABS(Table1[[#This Row],[Energy]]),0)</f>
        <v>0</v>
      </c>
      <c r="T124" s="16">
        <f>(SUM($S$6:S124))/1000000</f>
        <v>0.11231343351333337</v>
      </c>
    </row>
    <row r="125" spans="2:20" x14ac:dyDescent="0.3">
      <c r="B125" s="7" t="s">
        <v>19</v>
      </c>
      <c r="C125" s="13">
        <v>119</v>
      </c>
      <c r="D125" s="13">
        <v>119</v>
      </c>
      <c r="E125" s="14">
        <v>0</v>
      </c>
      <c r="F125" s="15">
        <f t="shared" si="9"/>
        <v>0</v>
      </c>
      <c r="G125" s="15">
        <f t="shared" si="10"/>
        <v>0</v>
      </c>
      <c r="H125" s="16">
        <f t="shared" si="6"/>
        <v>1</v>
      </c>
      <c r="I125" s="16" t="str">
        <f t="shared" si="7"/>
        <v/>
      </c>
      <c r="J125" s="16">
        <f t="shared" si="8"/>
        <v>0</v>
      </c>
      <c r="K125" s="16">
        <f>(1000*1.15)*Table1[[#This Row],[WLTC class 3, version 5, acceleration]]</f>
        <v>0</v>
      </c>
      <c r="L125" s="16">
        <f t="shared" si="11"/>
        <v>112.815</v>
      </c>
      <c r="M125" s="16">
        <f>0.5*1.2*0.32*1.99*(Table1[[#This Row],[Velocity]]^2)</f>
        <v>0</v>
      </c>
      <c r="N125" s="16">
        <f>Table1[[#This Row],[Acceleration Force]]+Table1[[#This Row],[Rolling Resistance]]+Table1[[#This Row],[Aerodynamic Resistance]]</f>
        <v>112.815</v>
      </c>
      <c r="O125" s="16">
        <f>(Table1[[#This Row],[Acceleration Force]]+Table1[[#This Row],[Rolling Resistance]]+Table1[[#This Row],[Aerodynamic Resistance]])*Table1[[#This Row],[Velocity]]</f>
        <v>0</v>
      </c>
      <c r="P125" s="16">
        <f>Table1[[#This Row],[Total]]*Table1[[#This Row],[Velocity]]</f>
        <v>0</v>
      </c>
      <c r="Q125" s="16">
        <f>IF(Table1[[#This Row],[Energy]]&gt;0,Table1[[#This Row],[Energy]],0)</f>
        <v>0</v>
      </c>
      <c r="R125" s="16">
        <f>(SUM($Q$6:Q125))/1000000</f>
        <v>0.20071952610502053</v>
      </c>
      <c r="S125" s="16">
        <f>IF(Table1[[#This Row],[Energy]]&lt;0,ABS(Table1[[#This Row],[Energy]]),0)</f>
        <v>0</v>
      </c>
      <c r="T125" s="16">
        <f>(SUM($S$6:S125))/1000000</f>
        <v>0.11231343351333337</v>
      </c>
    </row>
    <row r="126" spans="2:20" x14ac:dyDescent="0.3">
      <c r="B126" s="7" t="s">
        <v>19</v>
      </c>
      <c r="C126" s="13">
        <v>120</v>
      </c>
      <c r="D126" s="13">
        <v>120</v>
      </c>
      <c r="E126" s="14">
        <v>0</v>
      </c>
      <c r="F126" s="15">
        <f t="shared" si="9"/>
        <v>0</v>
      </c>
      <c r="G126" s="15">
        <f t="shared" si="10"/>
        <v>0</v>
      </c>
      <c r="H126" s="16">
        <f t="shared" si="6"/>
        <v>1</v>
      </c>
      <c r="I126" s="16" t="str">
        <f t="shared" si="7"/>
        <v/>
      </c>
      <c r="J126" s="16">
        <f t="shared" si="8"/>
        <v>0</v>
      </c>
      <c r="K126" s="16">
        <f>(1000*1.15)*Table1[[#This Row],[WLTC class 3, version 5, acceleration]]</f>
        <v>0</v>
      </c>
      <c r="L126" s="16">
        <f t="shared" si="11"/>
        <v>112.815</v>
      </c>
      <c r="M126" s="16">
        <f>0.5*1.2*0.32*1.99*(Table1[[#This Row],[Velocity]]^2)</f>
        <v>0</v>
      </c>
      <c r="N126" s="16">
        <f>Table1[[#This Row],[Acceleration Force]]+Table1[[#This Row],[Rolling Resistance]]+Table1[[#This Row],[Aerodynamic Resistance]]</f>
        <v>112.815</v>
      </c>
      <c r="O126" s="16">
        <f>(Table1[[#This Row],[Acceleration Force]]+Table1[[#This Row],[Rolling Resistance]]+Table1[[#This Row],[Aerodynamic Resistance]])*Table1[[#This Row],[Velocity]]</f>
        <v>0</v>
      </c>
      <c r="P126" s="16">
        <f>Table1[[#This Row],[Total]]*Table1[[#This Row],[Velocity]]</f>
        <v>0</v>
      </c>
      <c r="Q126" s="16">
        <f>IF(Table1[[#This Row],[Energy]]&gt;0,Table1[[#This Row],[Energy]],0)</f>
        <v>0</v>
      </c>
      <c r="R126" s="16">
        <f>(SUM($Q$6:Q126))/1000000</f>
        <v>0.20071952610502053</v>
      </c>
      <c r="S126" s="16">
        <f>IF(Table1[[#This Row],[Energy]]&lt;0,ABS(Table1[[#This Row],[Energy]]),0)</f>
        <v>0</v>
      </c>
      <c r="T126" s="16">
        <f>(SUM($S$6:S126))/1000000</f>
        <v>0.11231343351333337</v>
      </c>
    </row>
    <row r="127" spans="2:20" x14ac:dyDescent="0.3">
      <c r="B127" s="7" t="s">
        <v>19</v>
      </c>
      <c r="C127" s="13">
        <v>121</v>
      </c>
      <c r="D127" s="13">
        <v>121</v>
      </c>
      <c r="E127" s="14">
        <v>0</v>
      </c>
      <c r="F127" s="15">
        <f t="shared" si="9"/>
        <v>0</v>
      </c>
      <c r="G127" s="15">
        <f t="shared" si="10"/>
        <v>0</v>
      </c>
      <c r="H127" s="16">
        <f t="shared" si="6"/>
        <v>1</v>
      </c>
      <c r="I127" s="16" t="str">
        <f t="shared" si="7"/>
        <v/>
      </c>
      <c r="J127" s="16">
        <f t="shared" si="8"/>
        <v>0</v>
      </c>
      <c r="K127" s="16">
        <f>(1000*1.15)*Table1[[#This Row],[WLTC class 3, version 5, acceleration]]</f>
        <v>0</v>
      </c>
      <c r="L127" s="16">
        <f t="shared" si="11"/>
        <v>112.815</v>
      </c>
      <c r="M127" s="16">
        <f>0.5*1.2*0.32*1.99*(Table1[[#This Row],[Velocity]]^2)</f>
        <v>0</v>
      </c>
      <c r="N127" s="16">
        <f>Table1[[#This Row],[Acceleration Force]]+Table1[[#This Row],[Rolling Resistance]]+Table1[[#This Row],[Aerodynamic Resistance]]</f>
        <v>112.815</v>
      </c>
      <c r="O127" s="16">
        <f>(Table1[[#This Row],[Acceleration Force]]+Table1[[#This Row],[Rolling Resistance]]+Table1[[#This Row],[Aerodynamic Resistance]])*Table1[[#This Row],[Velocity]]</f>
        <v>0</v>
      </c>
      <c r="P127" s="16">
        <f>Table1[[#This Row],[Total]]*Table1[[#This Row],[Velocity]]</f>
        <v>0</v>
      </c>
      <c r="Q127" s="16">
        <f>IF(Table1[[#This Row],[Energy]]&gt;0,Table1[[#This Row],[Energy]],0)</f>
        <v>0</v>
      </c>
      <c r="R127" s="16">
        <f>(SUM($Q$6:Q127))/1000000</f>
        <v>0.20071952610502053</v>
      </c>
      <c r="S127" s="16">
        <f>IF(Table1[[#This Row],[Energy]]&lt;0,ABS(Table1[[#This Row],[Energy]]),0)</f>
        <v>0</v>
      </c>
      <c r="T127" s="16">
        <f>(SUM($S$6:S127))/1000000</f>
        <v>0.11231343351333337</v>
      </c>
    </row>
    <row r="128" spans="2:20" x14ac:dyDescent="0.3">
      <c r="B128" s="7" t="s">
        <v>19</v>
      </c>
      <c r="C128" s="13">
        <v>122</v>
      </c>
      <c r="D128" s="13">
        <v>122</v>
      </c>
      <c r="E128" s="14">
        <v>0</v>
      </c>
      <c r="F128" s="15">
        <f t="shared" si="9"/>
        <v>0</v>
      </c>
      <c r="G128" s="15">
        <f t="shared" si="10"/>
        <v>0</v>
      </c>
      <c r="H128" s="16">
        <f t="shared" si="6"/>
        <v>1</v>
      </c>
      <c r="I128" s="16" t="str">
        <f t="shared" si="7"/>
        <v/>
      </c>
      <c r="J128" s="16">
        <f t="shared" si="8"/>
        <v>0</v>
      </c>
      <c r="K128" s="16">
        <f>(1000*1.15)*Table1[[#This Row],[WLTC class 3, version 5, acceleration]]</f>
        <v>0</v>
      </c>
      <c r="L128" s="16">
        <f t="shared" si="11"/>
        <v>112.815</v>
      </c>
      <c r="M128" s="16">
        <f>0.5*1.2*0.32*1.99*(Table1[[#This Row],[Velocity]]^2)</f>
        <v>0</v>
      </c>
      <c r="N128" s="16">
        <f>Table1[[#This Row],[Acceleration Force]]+Table1[[#This Row],[Rolling Resistance]]+Table1[[#This Row],[Aerodynamic Resistance]]</f>
        <v>112.815</v>
      </c>
      <c r="O128" s="16">
        <f>(Table1[[#This Row],[Acceleration Force]]+Table1[[#This Row],[Rolling Resistance]]+Table1[[#This Row],[Aerodynamic Resistance]])*Table1[[#This Row],[Velocity]]</f>
        <v>0</v>
      </c>
      <c r="P128" s="16">
        <f>Table1[[#This Row],[Total]]*Table1[[#This Row],[Velocity]]</f>
        <v>0</v>
      </c>
      <c r="Q128" s="16">
        <f>IF(Table1[[#This Row],[Energy]]&gt;0,Table1[[#This Row],[Energy]],0)</f>
        <v>0</v>
      </c>
      <c r="R128" s="16">
        <f>(SUM($Q$6:Q128))/1000000</f>
        <v>0.20071952610502053</v>
      </c>
      <c r="S128" s="16">
        <f>IF(Table1[[#This Row],[Energy]]&lt;0,ABS(Table1[[#This Row],[Energy]]),0)</f>
        <v>0</v>
      </c>
      <c r="T128" s="16">
        <f>(SUM($S$6:S128))/1000000</f>
        <v>0.11231343351333337</v>
      </c>
    </row>
    <row r="129" spans="2:20" x14ac:dyDescent="0.3">
      <c r="B129" s="7" t="s">
        <v>19</v>
      </c>
      <c r="C129" s="13">
        <v>123</v>
      </c>
      <c r="D129" s="13">
        <v>123</v>
      </c>
      <c r="E129" s="14">
        <v>0</v>
      </c>
      <c r="F129" s="15">
        <f t="shared" si="9"/>
        <v>0</v>
      </c>
      <c r="G129" s="15">
        <f t="shared" si="10"/>
        <v>0</v>
      </c>
      <c r="H129" s="16">
        <f t="shared" si="6"/>
        <v>1</v>
      </c>
      <c r="I129" s="16" t="str">
        <f t="shared" si="7"/>
        <v/>
      </c>
      <c r="J129" s="16">
        <f t="shared" si="8"/>
        <v>0</v>
      </c>
      <c r="K129" s="16">
        <f>(1000*1.15)*Table1[[#This Row],[WLTC class 3, version 5, acceleration]]</f>
        <v>0</v>
      </c>
      <c r="L129" s="16">
        <f t="shared" si="11"/>
        <v>112.815</v>
      </c>
      <c r="M129" s="16">
        <f>0.5*1.2*0.32*1.99*(Table1[[#This Row],[Velocity]]^2)</f>
        <v>0</v>
      </c>
      <c r="N129" s="16">
        <f>Table1[[#This Row],[Acceleration Force]]+Table1[[#This Row],[Rolling Resistance]]+Table1[[#This Row],[Aerodynamic Resistance]]</f>
        <v>112.815</v>
      </c>
      <c r="O129" s="16">
        <f>(Table1[[#This Row],[Acceleration Force]]+Table1[[#This Row],[Rolling Resistance]]+Table1[[#This Row],[Aerodynamic Resistance]])*Table1[[#This Row],[Velocity]]</f>
        <v>0</v>
      </c>
      <c r="P129" s="16">
        <f>Table1[[#This Row],[Total]]*Table1[[#This Row],[Velocity]]</f>
        <v>0</v>
      </c>
      <c r="Q129" s="16">
        <f>IF(Table1[[#This Row],[Energy]]&gt;0,Table1[[#This Row],[Energy]],0)</f>
        <v>0</v>
      </c>
      <c r="R129" s="16">
        <f>(SUM($Q$6:Q129))/1000000</f>
        <v>0.20071952610502053</v>
      </c>
      <c r="S129" s="16">
        <f>IF(Table1[[#This Row],[Energy]]&lt;0,ABS(Table1[[#This Row],[Energy]]),0)</f>
        <v>0</v>
      </c>
      <c r="T129" s="16">
        <f>(SUM($S$6:S129))/1000000</f>
        <v>0.11231343351333337</v>
      </c>
    </row>
    <row r="130" spans="2:20" x14ac:dyDescent="0.3">
      <c r="B130" s="7" t="s">
        <v>19</v>
      </c>
      <c r="C130" s="13">
        <v>124</v>
      </c>
      <c r="D130" s="13">
        <v>124</v>
      </c>
      <c r="E130" s="14">
        <v>0</v>
      </c>
      <c r="F130" s="15">
        <f t="shared" si="9"/>
        <v>0</v>
      </c>
      <c r="G130" s="15">
        <f t="shared" si="10"/>
        <v>0</v>
      </c>
      <c r="H130" s="16">
        <f t="shared" si="6"/>
        <v>1</v>
      </c>
      <c r="I130" s="16" t="str">
        <f t="shared" si="7"/>
        <v/>
      </c>
      <c r="J130" s="16">
        <f t="shared" si="8"/>
        <v>0</v>
      </c>
      <c r="K130" s="16">
        <f>(1000*1.15)*Table1[[#This Row],[WLTC class 3, version 5, acceleration]]</f>
        <v>0</v>
      </c>
      <c r="L130" s="16">
        <f t="shared" si="11"/>
        <v>112.815</v>
      </c>
      <c r="M130" s="16">
        <f>0.5*1.2*0.32*1.99*(Table1[[#This Row],[Velocity]]^2)</f>
        <v>0</v>
      </c>
      <c r="N130" s="16">
        <f>Table1[[#This Row],[Acceleration Force]]+Table1[[#This Row],[Rolling Resistance]]+Table1[[#This Row],[Aerodynamic Resistance]]</f>
        <v>112.815</v>
      </c>
      <c r="O130" s="16">
        <f>(Table1[[#This Row],[Acceleration Force]]+Table1[[#This Row],[Rolling Resistance]]+Table1[[#This Row],[Aerodynamic Resistance]])*Table1[[#This Row],[Velocity]]</f>
        <v>0</v>
      </c>
      <c r="P130" s="16">
        <f>Table1[[#This Row],[Total]]*Table1[[#This Row],[Velocity]]</f>
        <v>0</v>
      </c>
      <c r="Q130" s="16">
        <f>IF(Table1[[#This Row],[Energy]]&gt;0,Table1[[#This Row],[Energy]],0)</f>
        <v>0</v>
      </c>
      <c r="R130" s="16">
        <f>(SUM($Q$6:Q130))/1000000</f>
        <v>0.20071952610502053</v>
      </c>
      <c r="S130" s="16">
        <f>IF(Table1[[#This Row],[Energy]]&lt;0,ABS(Table1[[#This Row],[Energy]]),0)</f>
        <v>0</v>
      </c>
      <c r="T130" s="16">
        <f>(SUM($S$6:S130))/1000000</f>
        <v>0.11231343351333337</v>
      </c>
    </row>
    <row r="131" spans="2:20" x14ac:dyDescent="0.3">
      <c r="B131" s="7" t="s">
        <v>19</v>
      </c>
      <c r="C131" s="13">
        <v>125</v>
      </c>
      <c r="D131" s="13">
        <v>125</v>
      </c>
      <c r="E131" s="14">
        <v>0</v>
      </c>
      <c r="F131" s="15">
        <f t="shared" si="9"/>
        <v>0</v>
      </c>
      <c r="G131" s="15">
        <f t="shared" si="10"/>
        <v>0</v>
      </c>
      <c r="H131" s="16">
        <f t="shared" si="6"/>
        <v>1</v>
      </c>
      <c r="I131" s="16" t="str">
        <f t="shared" si="7"/>
        <v/>
      </c>
      <c r="J131" s="16">
        <f t="shared" si="8"/>
        <v>0</v>
      </c>
      <c r="K131" s="16">
        <f>(1000*1.15)*Table1[[#This Row],[WLTC class 3, version 5, acceleration]]</f>
        <v>0</v>
      </c>
      <c r="L131" s="16">
        <f t="shared" si="11"/>
        <v>112.815</v>
      </c>
      <c r="M131" s="16">
        <f>0.5*1.2*0.32*1.99*(Table1[[#This Row],[Velocity]]^2)</f>
        <v>0</v>
      </c>
      <c r="N131" s="16">
        <f>Table1[[#This Row],[Acceleration Force]]+Table1[[#This Row],[Rolling Resistance]]+Table1[[#This Row],[Aerodynamic Resistance]]</f>
        <v>112.815</v>
      </c>
      <c r="O131" s="16">
        <f>(Table1[[#This Row],[Acceleration Force]]+Table1[[#This Row],[Rolling Resistance]]+Table1[[#This Row],[Aerodynamic Resistance]])*Table1[[#This Row],[Velocity]]</f>
        <v>0</v>
      </c>
      <c r="P131" s="16">
        <f>Table1[[#This Row],[Total]]*Table1[[#This Row],[Velocity]]</f>
        <v>0</v>
      </c>
      <c r="Q131" s="16">
        <f>IF(Table1[[#This Row],[Energy]]&gt;0,Table1[[#This Row],[Energy]],0)</f>
        <v>0</v>
      </c>
      <c r="R131" s="16">
        <f>(SUM($Q$6:Q131))/1000000</f>
        <v>0.20071952610502053</v>
      </c>
      <c r="S131" s="16">
        <f>IF(Table1[[#This Row],[Energy]]&lt;0,ABS(Table1[[#This Row],[Energy]]),0)</f>
        <v>0</v>
      </c>
      <c r="T131" s="16">
        <f>(SUM($S$6:S131))/1000000</f>
        <v>0.11231343351333337</v>
      </c>
    </row>
    <row r="132" spans="2:20" x14ac:dyDescent="0.3">
      <c r="B132" s="7" t="s">
        <v>19</v>
      </c>
      <c r="C132" s="13">
        <v>126</v>
      </c>
      <c r="D132" s="13">
        <v>126</v>
      </c>
      <c r="E132" s="14">
        <v>0</v>
      </c>
      <c r="F132" s="15">
        <f t="shared" si="9"/>
        <v>0</v>
      </c>
      <c r="G132" s="15">
        <f t="shared" si="10"/>
        <v>0</v>
      </c>
      <c r="H132" s="16">
        <f t="shared" si="6"/>
        <v>1</v>
      </c>
      <c r="I132" s="16" t="str">
        <f t="shared" si="7"/>
        <v/>
      </c>
      <c r="J132" s="16">
        <f t="shared" si="8"/>
        <v>0</v>
      </c>
      <c r="K132" s="16">
        <f>(1000*1.15)*Table1[[#This Row],[WLTC class 3, version 5, acceleration]]</f>
        <v>0</v>
      </c>
      <c r="L132" s="16">
        <f t="shared" si="11"/>
        <v>112.815</v>
      </c>
      <c r="M132" s="16">
        <f>0.5*1.2*0.32*1.99*(Table1[[#This Row],[Velocity]]^2)</f>
        <v>0</v>
      </c>
      <c r="N132" s="16">
        <f>Table1[[#This Row],[Acceleration Force]]+Table1[[#This Row],[Rolling Resistance]]+Table1[[#This Row],[Aerodynamic Resistance]]</f>
        <v>112.815</v>
      </c>
      <c r="O132" s="16">
        <f>(Table1[[#This Row],[Acceleration Force]]+Table1[[#This Row],[Rolling Resistance]]+Table1[[#This Row],[Aerodynamic Resistance]])*Table1[[#This Row],[Velocity]]</f>
        <v>0</v>
      </c>
      <c r="P132" s="16">
        <f>Table1[[#This Row],[Total]]*Table1[[#This Row],[Velocity]]</f>
        <v>0</v>
      </c>
      <c r="Q132" s="16">
        <f>IF(Table1[[#This Row],[Energy]]&gt;0,Table1[[#This Row],[Energy]],0)</f>
        <v>0</v>
      </c>
      <c r="R132" s="16">
        <f>(SUM($Q$6:Q132))/1000000</f>
        <v>0.20071952610502053</v>
      </c>
      <c r="S132" s="16">
        <f>IF(Table1[[#This Row],[Energy]]&lt;0,ABS(Table1[[#This Row],[Energy]]),0)</f>
        <v>0</v>
      </c>
      <c r="T132" s="16">
        <f>(SUM($S$6:S132))/1000000</f>
        <v>0.11231343351333337</v>
      </c>
    </row>
    <row r="133" spans="2:20" x14ac:dyDescent="0.3">
      <c r="B133" s="7" t="s">
        <v>19</v>
      </c>
      <c r="C133" s="13">
        <v>127</v>
      </c>
      <c r="D133" s="13">
        <v>127</v>
      </c>
      <c r="E133" s="14">
        <v>0</v>
      </c>
      <c r="F133" s="15">
        <f t="shared" si="9"/>
        <v>0</v>
      </c>
      <c r="G133" s="15">
        <f t="shared" si="10"/>
        <v>0</v>
      </c>
      <c r="H133" s="16">
        <f t="shared" si="6"/>
        <v>1</v>
      </c>
      <c r="I133" s="16" t="str">
        <f t="shared" si="7"/>
        <v/>
      </c>
      <c r="J133" s="16">
        <f t="shared" si="8"/>
        <v>0</v>
      </c>
      <c r="K133" s="16">
        <f>(1000*1.15)*Table1[[#This Row],[WLTC class 3, version 5, acceleration]]</f>
        <v>0</v>
      </c>
      <c r="L133" s="16">
        <f t="shared" si="11"/>
        <v>112.815</v>
      </c>
      <c r="M133" s="16">
        <f>0.5*1.2*0.32*1.99*(Table1[[#This Row],[Velocity]]^2)</f>
        <v>0</v>
      </c>
      <c r="N133" s="16">
        <f>Table1[[#This Row],[Acceleration Force]]+Table1[[#This Row],[Rolling Resistance]]+Table1[[#This Row],[Aerodynamic Resistance]]</f>
        <v>112.815</v>
      </c>
      <c r="O133" s="16">
        <f>(Table1[[#This Row],[Acceleration Force]]+Table1[[#This Row],[Rolling Resistance]]+Table1[[#This Row],[Aerodynamic Resistance]])*Table1[[#This Row],[Velocity]]</f>
        <v>0</v>
      </c>
      <c r="P133" s="16">
        <f>Table1[[#This Row],[Total]]*Table1[[#This Row],[Velocity]]</f>
        <v>0</v>
      </c>
      <c r="Q133" s="16">
        <f>IF(Table1[[#This Row],[Energy]]&gt;0,Table1[[#This Row],[Energy]],0)</f>
        <v>0</v>
      </c>
      <c r="R133" s="16">
        <f>(SUM($Q$6:Q133))/1000000</f>
        <v>0.20071952610502053</v>
      </c>
      <c r="S133" s="16">
        <f>IF(Table1[[#This Row],[Energy]]&lt;0,ABS(Table1[[#This Row],[Energy]]),0)</f>
        <v>0</v>
      </c>
      <c r="T133" s="16">
        <f>(SUM($S$6:S133))/1000000</f>
        <v>0.11231343351333337</v>
      </c>
    </row>
    <row r="134" spans="2:20" x14ac:dyDescent="0.3">
      <c r="B134" s="7" t="s">
        <v>19</v>
      </c>
      <c r="C134" s="13">
        <v>128</v>
      </c>
      <c r="D134" s="13">
        <v>128</v>
      </c>
      <c r="E134" s="14">
        <v>0</v>
      </c>
      <c r="F134" s="15">
        <f t="shared" si="9"/>
        <v>0</v>
      </c>
      <c r="G134" s="15">
        <f t="shared" si="10"/>
        <v>0</v>
      </c>
      <c r="H134" s="16">
        <f t="shared" ref="H134:H197" si="12">IF(E134&lt;1,1,0)</f>
        <v>1</v>
      </c>
      <c r="I134" s="16" t="str">
        <f t="shared" ref="I134:I197" si="13">IF(H134=1,"",E134)</f>
        <v/>
      </c>
      <c r="J134" s="16">
        <f t="shared" ref="J134:J197" si="14">E134/3.6</f>
        <v>0</v>
      </c>
      <c r="K134" s="16">
        <f>(1000*1.15)*Table1[[#This Row],[WLTC class 3, version 5, acceleration]]</f>
        <v>0</v>
      </c>
      <c r="L134" s="16">
        <f t="shared" si="11"/>
        <v>112.815</v>
      </c>
      <c r="M134" s="16">
        <f>0.5*1.2*0.32*1.99*(Table1[[#This Row],[Velocity]]^2)</f>
        <v>0</v>
      </c>
      <c r="N134" s="16">
        <f>Table1[[#This Row],[Acceleration Force]]+Table1[[#This Row],[Rolling Resistance]]+Table1[[#This Row],[Aerodynamic Resistance]]</f>
        <v>112.815</v>
      </c>
      <c r="O134" s="16">
        <f>(Table1[[#This Row],[Acceleration Force]]+Table1[[#This Row],[Rolling Resistance]]+Table1[[#This Row],[Aerodynamic Resistance]])*Table1[[#This Row],[Velocity]]</f>
        <v>0</v>
      </c>
      <c r="P134" s="16">
        <f>Table1[[#This Row],[Total]]*Table1[[#This Row],[Velocity]]</f>
        <v>0</v>
      </c>
      <c r="Q134" s="16">
        <f>IF(Table1[[#This Row],[Energy]]&gt;0,Table1[[#This Row],[Energy]],0)</f>
        <v>0</v>
      </c>
      <c r="R134" s="16">
        <f>(SUM($Q$6:Q134))/1000000</f>
        <v>0.20071952610502053</v>
      </c>
      <c r="S134" s="16">
        <f>IF(Table1[[#This Row],[Energy]]&lt;0,ABS(Table1[[#This Row],[Energy]]),0)</f>
        <v>0</v>
      </c>
      <c r="T134" s="16">
        <f>(SUM($S$6:S134))/1000000</f>
        <v>0.11231343351333337</v>
      </c>
    </row>
    <row r="135" spans="2:20" x14ac:dyDescent="0.3">
      <c r="B135" s="7" t="s">
        <v>19</v>
      </c>
      <c r="C135" s="13">
        <v>129</v>
      </c>
      <c r="D135" s="13">
        <v>129</v>
      </c>
      <c r="E135" s="14">
        <v>0</v>
      </c>
      <c r="F135" s="15">
        <f t="shared" ref="F135:F198" si="15">($E136-$E134)/2/3.6</f>
        <v>0</v>
      </c>
      <c r="G135" s="15">
        <f t="shared" ref="G135:G198" si="16">($E136-$E134)/2</f>
        <v>0</v>
      </c>
      <c r="H135" s="16">
        <f t="shared" si="12"/>
        <v>1</v>
      </c>
      <c r="I135" s="16" t="str">
        <f t="shared" si="13"/>
        <v/>
      </c>
      <c r="J135" s="16">
        <f t="shared" si="14"/>
        <v>0</v>
      </c>
      <c r="K135" s="16">
        <f>(1000*1.15)*Table1[[#This Row],[WLTC class 3, version 5, acceleration]]</f>
        <v>0</v>
      </c>
      <c r="L135" s="16">
        <f t="shared" ref="L135:L198" si="17">1150*9.81*0.01</f>
        <v>112.815</v>
      </c>
      <c r="M135" s="16">
        <f>0.5*1.2*0.32*1.99*(Table1[[#This Row],[Velocity]]^2)</f>
        <v>0</v>
      </c>
      <c r="N135" s="16">
        <f>Table1[[#This Row],[Acceleration Force]]+Table1[[#This Row],[Rolling Resistance]]+Table1[[#This Row],[Aerodynamic Resistance]]</f>
        <v>112.815</v>
      </c>
      <c r="O135" s="16">
        <f>(Table1[[#This Row],[Acceleration Force]]+Table1[[#This Row],[Rolling Resistance]]+Table1[[#This Row],[Aerodynamic Resistance]])*Table1[[#This Row],[Velocity]]</f>
        <v>0</v>
      </c>
      <c r="P135" s="16">
        <f>Table1[[#This Row],[Total]]*Table1[[#This Row],[Velocity]]</f>
        <v>0</v>
      </c>
      <c r="Q135" s="16">
        <f>IF(Table1[[#This Row],[Energy]]&gt;0,Table1[[#This Row],[Energy]],0)</f>
        <v>0</v>
      </c>
      <c r="R135" s="16">
        <f>(SUM($Q$6:Q135))/1000000</f>
        <v>0.20071952610502053</v>
      </c>
      <c r="S135" s="16">
        <f>IF(Table1[[#This Row],[Energy]]&lt;0,ABS(Table1[[#This Row],[Energy]]),0)</f>
        <v>0</v>
      </c>
      <c r="T135" s="16">
        <f>(SUM($S$6:S135))/1000000</f>
        <v>0.11231343351333337</v>
      </c>
    </row>
    <row r="136" spans="2:20" x14ac:dyDescent="0.3">
      <c r="B136" s="7" t="s">
        <v>19</v>
      </c>
      <c r="C136" s="13">
        <v>130</v>
      </c>
      <c r="D136" s="13">
        <v>130</v>
      </c>
      <c r="E136" s="14">
        <v>0</v>
      </c>
      <c r="F136" s="15">
        <f t="shared" si="15"/>
        <v>0</v>
      </c>
      <c r="G136" s="15">
        <f t="shared" si="16"/>
        <v>0</v>
      </c>
      <c r="H136" s="16">
        <f t="shared" si="12"/>
        <v>1</v>
      </c>
      <c r="I136" s="16" t="str">
        <f t="shared" si="13"/>
        <v/>
      </c>
      <c r="J136" s="16">
        <f t="shared" si="14"/>
        <v>0</v>
      </c>
      <c r="K136" s="16">
        <f>(1000*1.15)*Table1[[#This Row],[WLTC class 3, version 5, acceleration]]</f>
        <v>0</v>
      </c>
      <c r="L136" s="16">
        <f t="shared" si="17"/>
        <v>112.815</v>
      </c>
      <c r="M136" s="16">
        <f>0.5*1.2*0.32*1.99*(Table1[[#This Row],[Velocity]]^2)</f>
        <v>0</v>
      </c>
      <c r="N136" s="16">
        <f>Table1[[#This Row],[Acceleration Force]]+Table1[[#This Row],[Rolling Resistance]]+Table1[[#This Row],[Aerodynamic Resistance]]</f>
        <v>112.815</v>
      </c>
      <c r="O136" s="16">
        <f>(Table1[[#This Row],[Acceleration Force]]+Table1[[#This Row],[Rolling Resistance]]+Table1[[#This Row],[Aerodynamic Resistance]])*Table1[[#This Row],[Velocity]]</f>
        <v>0</v>
      </c>
      <c r="P136" s="16">
        <f>Table1[[#This Row],[Total]]*Table1[[#This Row],[Velocity]]</f>
        <v>0</v>
      </c>
      <c r="Q136" s="16">
        <f>IF(Table1[[#This Row],[Energy]]&gt;0,Table1[[#This Row],[Energy]],0)</f>
        <v>0</v>
      </c>
      <c r="R136" s="16">
        <f>(SUM($Q$6:Q136))/1000000</f>
        <v>0.20071952610502053</v>
      </c>
      <c r="S136" s="16">
        <f>IF(Table1[[#This Row],[Energy]]&lt;0,ABS(Table1[[#This Row],[Energy]]),0)</f>
        <v>0</v>
      </c>
      <c r="T136" s="16">
        <f>(SUM($S$6:S136))/1000000</f>
        <v>0.11231343351333337</v>
      </c>
    </row>
    <row r="137" spans="2:20" x14ac:dyDescent="0.3">
      <c r="B137" s="7" t="s">
        <v>19</v>
      </c>
      <c r="C137" s="13">
        <v>131</v>
      </c>
      <c r="D137" s="13">
        <v>131</v>
      </c>
      <c r="E137" s="14">
        <v>0</v>
      </c>
      <c r="F137" s="15">
        <f t="shared" si="15"/>
        <v>0</v>
      </c>
      <c r="G137" s="15">
        <f t="shared" si="16"/>
        <v>0</v>
      </c>
      <c r="H137" s="16">
        <f t="shared" si="12"/>
        <v>1</v>
      </c>
      <c r="I137" s="16" t="str">
        <f t="shared" si="13"/>
        <v/>
      </c>
      <c r="J137" s="16">
        <f t="shared" si="14"/>
        <v>0</v>
      </c>
      <c r="K137" s="16">
        <f>(1000*1.15)*Table1[[#This Row],[WLTC class 3, version 5, acceleration]]</f>
        <v>0</v>
      </c>
      <c r="L137" s="16">
        <f t="shared" si="17"/>
        <v>112.815</v>
      </c>
      <c r="M137" s="16">
        <f>0.5*1.2*0.32*1.99*(Table1[[#This Row],[Velocity]]^2)</f>
        <v>0</v>
      </c>
      <c r="N137" s="16">
        <f>Table1[[#This Row],[Acceleration Force]]+Table1[[#This Row],[Rolling Resistance]]+Table1[[#This Row],[Aerodynamic Resistance]]</f>
        <v>112.815</v>
      </c>
      <c r="O137" s="16">
        <f>(Table1[[#This Row],[Acceleration Force]]+Table1[[#This Row],[Rolling Resistance]]+Table1[[#This Row],[Aerodynamic Resistance]])*Table1[[#This Row],[Velocity]]</f>
        <v>0</v>
      </c>
      <c r="P137" s="16">
        <f>Table1[[#This Row],[Total]]*Table1[[#This Row],[Velocity]]</f>
        <v>0</v>
      </c>
      <c r="Q137" s="16">
        <f>IF(Table1[[#This Row],[Energy]]&gt;0,Table1[[#This Row],[Energy]],0)</f>
        <v>0</v>
      </c>
      <c r="R137" s="16">
        <f>(SUM($Q$6:Q137))/1000000</f>
        <v>0.20071952610502053</v>
      </c>
      <c r="S137" s="16">
        <f>IF(Table1[[#This Row],[Energy]]&lt;0,ABS(Table1[[#This Row],[Energy]]),0)</f>
        <v>0</v>
      </c>
      <c r="T137" s="16">
        <f>(SUM($S$6:S137))/1000000</f>
        <v>0.11231343351333337</v>
      </c>
    </row>
    <row r="138" spans="2:20" x14ac:dyDescent="0.3">
      <c r="B138" s="7" t="s">
        <v>19</v>
      </c>
      <c r="C138" s="13">
        <v>132</v>
      </c>
      <c r="D138" s="13">
        <v>132</v>
      </c>
      <c r="E138" s="14">
        <v>0</v>
      </c>
      <c r="F138" s="15">
        <f t="shared" si="15"/>
        <v>0</v>
      </c>
      <c r="G138" s="15">
        <f t="shared" si="16"/>
        <v>0</v>
      </c>
      <c r="H138" s="16">
        <f t="shared" si="12"/>
        <v>1</v>
      </c>
      <c r="I138" s="16" t="str">
        <f t="shared" si="13"/>
        <v/>
      </c>
      <c r="J138" s="16">
        <f t="shared" si="14"/>
        <v>0</v>
      </c>
      <c r="K138" s="16">
        <f>(1000*1.15)*Table1[[#This Row],[WLTC class 3, version 5, acceleration]]</f>
        <v>0</v>
      </c>
      <c r="L138" s="16">
        <f t="shared" si="17"/>
        <v>112.815</v>
      </c>
      <c r="M138" s="16">
        <f>0.5*1.2*0.32*1.99*(Table1[[#This Row],[Velocity]]^2)</f>
        <v>0</v>
      </c>
      <c r="N138" s="16">
        <f>Table1[[#This Row],[Acceleration Force]]+Table1[[#This Row],[Rolling Resistance]]+Table1[[#This Row],[Aerodynamic Resistance]]</f>
        <v>112.815</v>
      </c>
      <c r="O138" s="16">
        <f>(Table1[[#This Row],[Acceleration Force]]+Table1[[#This Row],[Rolling Resistance]]+Table1[[#This Row],[Aerodynamic Resistance]])*Table1[[#This Row],[Velocity]]</f>
        <v>0</v>
      </c>
      <c r="P138" s="16">
        <f>Table1[[#This Row],[Total]]*Table1[[#This Row],[Velocity]]</f>
        <v>0</v>
      </c>
      <c r="Q138" s="16">
        <f>IF(Table1[[#This Row],[Energy]]&gt;0,Table1[[#This Row],[Energy]],0)</f>
        <v>0</v>
      </c>
      <c r="R138" s="16">
        <f>(SUM($Q$6:Q138))/1000000</f>
        <v>0.20071952610502053</v>
      </c>
      <c r="S138" s="16">
        <f>IF(Table1[[#This Row],[Energy]]&lt;0,ABS(Table1[[#This Row],[Energy]]),0)</f>
        <v>0</v>
      </c>
      <c r="T138" s="16">
        <f>(SUM($S$6:S138))/1000000</f>
        <v>0.11231343351333337</v>
      </c>
    </row>
    <row r="139" spans="2:20" x14ac:dyDescent="0.3">
      <c r="B139" s="7" t="s">
        <v>19</v>
      </c>
      <c r="C139" s="13">
        <v>133</v>
      </c>
      <c r="D139" s="13">
        <v>133</v>
      </c>
      <c r="E139" s="14">
        <v>0</v>
      </c>
      <c r="F139" s="15">
        <f t="shared" si="15"/>
        <v>0</v>
      </c>
      <c r="G139" s="15">
        <f t="shared" si="16"/>
        <v>0</v>
      </c>
      <c r="H139" s="16">
        <f t="shared" si="12"/>
        <v>1</v>
      </c>
      <c r="I139" s="16" t="str">
        <f t="shared" si="13"/>
        <v/>
      </c>
      <c r="J139" s="16">
        <f t="shared" si="14"/>
        <v>0</v>
      </c>
      <c r="K139" s="16">
        <f>(1000*1.15)*Table1[[#This Row],[WLTC class 3, version 5, acceleration]]</f>
        <v>0</v>
      </c>
      <c r="L139" s="16">
        <f t="shared" si="17"/>
        <v>112.815</v>
      </c>
      <c r="M139" s="16">
        <f>0.5*1.2*0.32*1.99*(Table1[[#This Row],[Velocity]]^2)</f>
        <v>0</v>
      </c>
      <c r="N139" s="16">
        <f>Table1[[#This Row],[Acceleration Force]]+Table1[[#This Row],[Rolling Resistance]]+Table1[[#This Row],[Aerodynamic Resistance]]</f>
        <v>112.815</v>
      </c>
      <c r="O139" s="16">
        <f>(Table1[[#This Row],[Acceleration Force]]+Table1[[#This Row],[Rolling Resistance]]+Table1[[#This Row],[Aerodynamic Resistance]])*Table1[[#This Row],[Velocity]]</f>
        <v>0</v>
      </c>
      <c r="P139" s="16">
        <f>Table1[[#This Row],[Total]]*Table1[[#This Row],[Velocity]]</f>
        <v>0</v>
      </c>
      <c r="Q139" s="16">
        <f>IF(Table1[[#This Row],[Energy]]&gt;0,Table1[[#This Row],[Energy]],0)</f>
        <v>0</v>
      </c>
      <c r="R139" s="16">
        <f>(SUM($Q$6:Q139))/1000000</f>
        <v>0.20071952610502053</v>
      </c>
      <c r="S139" s="16">
        <f>IF(Table1[[#This Row],[Energy]]&lt;0,ABS(Table1[[#This Row],[Energy]]),0)</f>
        <v>0</v>
      </c>
      <c r="T139" s="16">
        <f>(SUM($S$6:S139))/1000000</f>
        <v>0.11231343351333337</v>
      </c>
    </row>
    <row r="140" spans="2:20" x14ac:dyDescent="0.3">
      <c r="B140" s="7" t="s">
        <v>19</v>
      </c>
      <c r="C140" s="13">
        <v>134</v>
      </c>
      <c r="D140" s="13">
        <v>134</v>
      </c>
      <c r="E140" s="14">
        <v>0</v>
      </c>
      <c r="F140" s="15">
        <f t="shared" si="15"/>
        <v>0</v>
      </c>
      <c r="G140" s="15">
        <f t="shared" si="16"/>
        <v>0</v>
      </c>
      <c r="H140" s="16">
        <f t="shared" si="12"/>
        <v>1</v>
      </c>
      <c r="I140" s="16" t="str">
        <f t="shared" si="13"/>
        <v/>
      </c>
      <c r="J140" s="16">
        <f t="shared" si="14"/>
        <v>0</v>
      </c>
      <c r="K140" s="16">
        <f>(1000*1.15)*Table1[[#This Row],[WLTC class 3, version 5, acceleration]]</f>
        <v>0</v>
      </c>
      <c r="L140" s="16">
        <f t="shared" si="17"/>
        <v>112.815</v>
      </c>
      <c r="M140" s="16">
        <f>0.5*1.2*0.32*1.99*(Table1[[#This Row],[Velocity]]^2)</f>
        <v>0</v>
      </c>
      <c r="N140" s="16">
        <f>Table1[[#This Row],[Acceleration Force]]+Table1[[#This Row],[Rolling Resistance]]+Table1[[#This Row],[Aerodynamic Resistance]]</f>
        <v>112.815</v>
      </c>
      <c r="O140" s="16">
        <f>(Table1[[#This Row],[Acceleration Force]]+Table1[[#This Row],[Rolling Resistance]]+Table1[[#This Row],[Aerodynamic Resistance]])*Table1[[#This Row],[Velocity]]</f>
        <v>0</v>
      </c>
      <c r="P140" s="16">
        <f>Table1[[#This Row],[Total]]*Table1[[#This Row],[Velocity]]</f>
        <v>0</v>
      </c>
      <c r="Q140" s="16">
        <f>IF(Table1[[#This Row],[Energy]]&gt;0,Table1[[#This Row],[Energy]],0)</f>
        <v>0</v>
      </c>
      <c r="R140" s="16">
        <f>(SUM($Q$6:Q140))/1000000</f>
        <v>0.20071952610502053</v>
      </c>
      <c r="S140" s="16">
        <f>IF(Table1[[#This Row],[Energy]]&lt;0,ABS(Table1[[#This Row],[Energy]]),0)</f>
        <v>0</v>
      </c>
      <c r="T140" s="16">
        <f>(SUM($S$6:S140))/1000000</f>
        <v>0.11231343351333337</v>
      </c>
    </row>
    <row r="141" spans="2:20" x14ac:dyDescent="0.3">
      <c r="B141" s="7" t="s">
        <v>19</v>
      </c>
      <c r="C141" s="13">
        <v>135</v>
      </c>
      <c r="D141" s="13">
        <v>135</v>
      </c>
      <c r="E141" s="14">
        <v>0</v>
      </c>
      <c r="F141" s="15">
        <f t="shared" si="15"/>
        <v>0</v>
      </c>
      <c r="G141" s="15">
        <f t="shared" si="16"/>
        <v>0</v>
      </c>
      <c r="H141" s="16">
        <f t="shared" si="12"/>
        <v>1</v>
      </c>
      <c r="I141" s="16" t="str">
        <f t="shared" si="13"/>
        <v/>
      </c>
      <c r="J141" s="16">
        <f t="shared" si="14"/>
        <v>0</v>
      </c>
      <c r="K141" s="16">
        <f>(1000*1.15)*Table1[[#This Row],[WLTC class 3, version 5, acceleration]]</f>
        <v>0</v>
      </c>
      <c r="L141" s="16">
        <f t="shared" si="17"/>
        <v>112.815</v>
      </c>
      <c r="M141" s="16">
        <f>0.5*1.2*0.32*1.99*(Table1[[#This Row],[Velocity]]^2)</f>
        <v>0</v>
      </c>
      <c r="N141" s="16">
        <f>Table1[[#This Row],[Acceleration Force]]+Table1[[#This Row],[Rolling Resistance]]+Table1[[#This Row],[Aerodynamic Resistance]]</f>
        <v>112.815</v>
      </c>
      <c r="O141" s="16">
        <f>(Table1[[#This Row],[Acceleration Force]]+Table1[[#This Row],[Rolling Resistance]]+Table1[[#This Row],[Aerodynamic Resistance]])*Table1[[#This Row],[Velocity]]</f>
        <v>0</v>
      </c>
      <c r="P141" s="16">
        <f>Table1[[#This Row],[Total]]*Table1[[#This Row],[Velocity]]</f>
        <v>0</v>
      </c>
      <c r="Q141" s="16">
        <f>IF(Table1[[#This Row],[Energy]]&gt;0,Table1[[#This Row],[Energy]],0)</f>
        <v>0</v>
      </c>
      <c r="R141" s="16">
        <f>(SUM($Q$6:Q141))/1000000</f>
        <v>0.20071952610502053</v>
      </c>
      <c r="S141" s="16">
        <f>IF(Table1[[#This Row],[Energy]]&lt;0,ABS(Table1[[#This Row],[Energy]]),0)</f>
        <v>0</v>
      </c>
      <c r="T141" s="16">
        <f>(SUM($S$6:S141))/1000000</f>
        <v>0.11231343351333337</v>
      </c>
    </row>
    <row r="142" spans="2:20" x14ac:dyDescent="0.3">
      <c r="B142" s="7" t="s">
        <v>19</v>
      </c>
      <c r="C142" s="13">
        <v>136</v>
      </c>
      <c r="D142" s="13">
        <v>136</v>
      </c>
      <c r="E142" s="14">
        <v>0</v>
      </c>
      <c r="F142" s="15">
        <f t="shared" si="15"/>
        <v>0</v>
      </c>
      <c r="G142" s="15">
        <f t="shared" si="16"/>
        <v>0</v>
      </c>
      <c r="H142" s="16">
        <f t="shared" si="12"/>
        <v>1</v>
      </c>
      <c r="I142" s="16" t="str">
        <f t="shared" si="13"/>
        <v/>
      </c>
      <c r="J142" s="16">
        <f t="shared" si="14"/>
        <v>0</v>
      </c>
      <c r="K142" s="16">
        <f>(1000*1.15)*Table1[[#This Row],[WLTC class 3, version 5, acceleration]]</f>
        <v>0</v>
      </c>
      <c r="L142" s="16">
        <f t="shared" si="17"/>
        <v>112.815</v>
      </c>
      <c r="M142" s="16">
        <f>0.5*1.2*0.32*1.99*(Table1[[#This Row],[Velocity]]^2)</f>
        <v>0</v>
      </c>
      <c r="N142" s="16">
        <f>Table1[[#This Row],[Acceleration Force]]+Table1[[#This Row],[Rolling Resistance]]+Table1[[#This Row],[Aerodynamic Resistance]]</f>
        <v>112.815</v>
      </c>
      <c r="O142" s="16">
        <f>(Table1[[#This Row],[Acceleration Force]]+Table1[[#This Row],[Rolling Resistance]]+Table1[[#This Row],[Aerodynamic Resistance]])*Table1[[#This Row],[Velocity]]</f>
        <v>0</v>
      </c>
      <c r="P142" s="16">
        <f>Table1[[#This Row],[Total]]*Table1[[#This Row],[Velocity]]</f>
        <v>0</v>
      </c>
      <c r="Q142" s="16">
        <f>IF(Table1[[#This Row],[Energy]]&gt;0,Table1[[#This Row],[Energy]],0)</f>
        <v>0</v>
      </c>
      <c r="R142" s="16">
        <f>(SUM($Q$6:Q142))/1000000</f>
        <v>0.20071952610502053</v>
      </c>
      <c r="S142" s="16">
        <f>IF(Table1[[#This Row],[Energy]]&lt;0,ABS(Table1[[#This Row],[Energy]]),0)</f>
        <v>0</v>
      </c>
      <c r="T142" s="16">
        <f>(SUM($S$6:S142))/1000000</f>
        <v>0.11231343351333337</v>
      </c>
    </row>
    <row r="143" spans="2:20" x14ac:dyDescent="0.3">
      <c r="B143" s="7" t="s">
        <v>19</v>
      </c>
      <c r="C143" s="13">
        <v>137</v>
      </c>
      <c r="D143" s="13">
        <v>137</v>
      </c>
      <c r="E143" s="14">
        <v>0</v>
      </c>
      <c r="F143" s="15">
        <f t="shared" si="15"/>
        <v>2.777777777777778E-2</v>
      </c>
      <c r="G143" s="15">
        <f t="shared" si="16"/>
        <v>0.1</v>
      </c>
      <c r="H143" s="16">
        <f t="shared" si="12"/>
        <v>1</v>
      </c>
      <c r="I143" s="16" t="str">
        <f t="shared" si="13"/>
        <v/>
      </c>
      <c r="J143" s="16">
        <f t="shared" si="14"/>
        <v>0</v>
      </c>
      <c r="K143" s="16">
        <f>(1000*1.15)*Table1[[#This Row],[WLTC class 3, version 5, acceleration]]</f>
        <v>31.944444444444446</v>
      </c>
      <c r="L143" s="16">
        <f t="shared" si="17"/>
        <v>112.815</v>
      </c>
      <c r="M143" s="16">
        <f>0.5*1.2*0.32*1.99*(Table1[[#This Row],[Velocity]]^2)</f>
        <v>0</v>
      </c>
      <c r="N143" s="16">
        <f>Table1[[#This Row],[Acceleration Force]]+Table1[[#This Row],[Rolling Resistance]]+Table1[[#This Row],[Aerodynamic Resistance]]</f>
        <v>144.75944444444445</v>
      </c>
      <c r="O143" s="16">
        <f>(Table1[[#This Row],[Acceleration Force]]+Table1[[#This Row],[Rolling Resistance]]+Table1[[#This Row],[Aerodynamic Resistance]])*Table1[[#This Row],[Velocity]]</f>
        <v>0</v>
      </c>
      <c r="P143" s="16">
        <f>Table1[[#This Row],[Total]]*Table1[[#This Row],[Velocity]]</f>
        <v>0</v>
      </c>
      <c r="Q143" s="16">
        <f>IF(Table1[[#This Row],[Energy]]&gt;0,Table1[[#This Row],[Energy]],0)</f>
        <v>0</v>
      </c>
      <c r="R143" s="16">
        <f>(SUM($Q$6:Q143))/1000000</f>
        <v>0.20071952610502053</v>
      </c>
      <c r="S143" s="16">
        <f>IF(Table1[[#This Row],[Energy]]&lt;0,ABS(Table1[[#This Row],[Energy]]),0)</f>
        <v>0</v>
      </c>
      <c r="T143" s="16">
        <f>(SUM($S$6:S143))/1000000</f>
        <v>0.11231343351333337</v>
      </c>
    </row>
    <row r="144" spans="2:20" x14ac:dyDescent="0.3">
      <c r="B144" s="7" t="s">
        <v>19</v>
      </c>
      <c r="C144" s="13">
        <v>138</v>
      </c>
      <c r="D144" s="13">
        <v>138</v>
      </c>
      <c r="E144" s="14">
        <v>0.2</v>
      </c>
      <c r="F144" s="15">
        <f t="shared" si="15"/>
        <v>0.2638888888888889</v>
      </c>
      <c r="G144" s="15">
        <f t="shared" si="16"/>
        <v>0.95</v>
      </c>
      <c r="H144" s="16">
        <f t="shared" si="12"/>
        <v>1</v>
      </c>
      <c r="I144" s="16" t="str">
        <f t="shared" si="13"/>
        <v/>
      </c>
      <c r="J144" s="16">
        <f t="shared" si="14"/>
        <v>5.5555555555555559E-2</v>
      </c>
      <c r="K144" s="16">
        <f>(1000*1.15)*Table1[[#This Row],[WLTC class 3, version 5, acceleration]]</f>
        <v>303.47222222222223</v>
      </c>
      <c r="L144" s="16">
        <f t="shared" si="17"/>
        <v>112.815</v>
      </c>
      <c r="M144" s="16">
        <f>0.5*1.2*0.32*1.99*(Table1[[#This Row],[Velocity]]^2)</f>
        <v>1.1792592592592595E-3</v>
      </c>
      <c r="N144" s="16">
        <f>Table1[[#This Row],[Acceleration Force]]+Table1[[#This Row],[Rolling Resistance]]+Table1[[#This Row],[Aerodynamic Resistance]]</f>
        <v>416.28840148148146</v>
      </c>
      <c r="O144" s="16">
        <f>(Table1[[#This Row],[Acceleration Force]]+Table1[[#This Row],[Rolling Resistance]]+Table1[[#This Row],[Aerodynamic Resistance]])*Table1[[#This Row],[Velocity]]</f>
        <v>23.127133415637861</v>
      </c>
      <c r="P144" s="16">
        <f>Table1[[#This Row],[Total]]*Table1[[#This Row],[Velocity]]</f>
        <v>23.127133415637861</v>
      </c>
      <c r="Q144" s="16">
        <f>IF(Table1[[#This Row],[Energy]]&gt;0,Table1[[#This Row],[Energy]],0)</f>
        <v>23.127133415637861</v>
      </c>
      <c r="R144" s="16">
        <f>(SUM($Q$6:Q144))/1000000</f>
        <v>0.20074265323843615</v>
      </c>
      <c r="S144" s="16">
        <f>IF(Table1[[#This Row],[Energy]]&lt;0,ABS(Table1[[#This Row],[Energy]]),0)</f>
        <v>0</v>
      </c>
      <c r="T144" s="16">
        <f>(SUM($S$6:S144))/1000000</f>
        <v>0.11231343351333337</v>
      </c>
    </row>
    <row r="145" spans="2:20" x14ac:dyDescent="0.3">
      <c r="B145" s="7" t="s">
        <v>19</v>
      </c>
      <c r="C145" s="13">
        <v>139</v>
      </c>
      <c r="D145" s="13">
        <v>139</v>
      </c>
      <c r="E145" s="14">
        <v>1.9</v>
      </c>
      <c r="F145" s="15">
        <f t="shared" si="15"/>
        <v>0.81944444444444431</v>
      </c>
      <c r="G145" s="15">
        <f t="shared" si="16"/>
        <v>2.9499999999999997</v>
      </c>
      <c r="H145" s="16">
        <f t="shared" si="12"/>
        <v>0</v>
      </c>
      <c r="I145" s="16">
        <f t="shared" si="13"/>
        <v>1.9</v>
      </c>
      <c r="J145" s="16">
        <f t="shared" si="14"/>
        <v>0.52777777777777779</v>
      </c>
      <c r="K145" s="16">
        <f>(1000*1.15)*Table1[[#This Row],[WLTC class 3, version 5, acceleration]]</f>
        <v>942.36111111111097</v>
      </c>
      <c r="L145" s="16">
        <f t="shared" si="17"/>
        <v>112.815</v>
      </c>
      <c r="M145" s="16">
        <f>0.5*1.2*0.32*1.99*(Table1[[#This Row],[Velocity]]^2)</f>
        <v>0.10642814814814816</v>
      </c>
      <c r="N145" s="16">
        <f>Table1[[#This Row],[Acceleration Force]]+Table1[[#This Row],[Rolling Resistance]]+Table1[[#This Row],[Aerodynamic Resistance]]</f>
        <v>1055.282539259259</v>
      </c>
      <c r="O145" s="16">
        <f>(Table1[[#This Row],[Acceleration Force]]+Table1[[#This Row],[Rolling Resistance]]+Table1[[#This Row],[Aerodynamic Resistance]])*Table1[[#This Row],[Velocity]]</f>
        <v>556.95467349794228</v>
      </c>
      <c r="P145" s="16">
        <f>Table1[[#This Row],[Total]]*Table1[[#This Row],[Velocity]]</f>
        <v>556.95467349794228</v>
      </c>
      <c r="Q145" s="16">
        <f>IF(Table1[[#This Row],[Energy]]&gt;0,Table1[[#This Row],[Energy]],0)</f>
        <v>556.95467349794228</v>
      </c>
      <c r="R145" s="16">
        <f>(SUM($Q$6:Q145))/1000000</f>
        <v>0.20129960791193408</v>
      </c>
      <c r="S145" s="16">
        <f>IF(Table1[[#This Row],[Energy]]&lt;0,ABS(Table1[[#This Row],[Energy]]),0)</f>
        <v>0</v>
      </c>
      <c r="T145" s="16">
        <f>(SUM($S$6:S145))/1000000</f>
        <v>0.11231343351333337</v>
      </c>
    </row>
    <row r="146" spans="2:20" x14ac:dyDescent="0.3">
      <c r="B146" s="7" t="s">
        <v>19</v>
      </c>
      <c r="C146" s="13">
        <v>140</v>
      </c>
      <c r="D146" s="13">
        <v>140</v>
      </c>
      <c r="E146" s="14">
        <v>6.1</v>
      </c>
      <c r="F146" s="15">
        <f t="shared" si="15"/>
        <v>1.3611111111111109</v>
      </c>
      <c r="G146" s="15">
        <f t="shared" si="16"/>
        <v>4.8999999999999995</v>
      </c>
      <c r="H146" s="16">
        <f t="shared" si="12"/>
        <v>0</v>
      </c>
      <c r="I146" s="16">
        <f t="shared" si="13"/>
        <v>6.1</v>
      </c>
      <c r="J146" s="16">
        <f t="shared" si="14"/>
        <v>1.6944444444444442</v>
      </c>
      <c r="K146" s="16">
        <f>(1000*1.15)*Table1[[#This Row],[WLTC class 3, version 5, acceleration]]</f>
        <v>1565.2777777777776</v>
      </c>
      <c r="L146" s="16">
        <f t="shared" si="17"/>
        <v>112.815</v>
      </c>
      <c r="M146" s="16">
        <f>0.5*1.2*0.32*1.99*(Table1[[#This Row],[Velocity]]^2)</f>
        <v>1.0970059259259257</v>
      </c>
      <c r="N146" s="16">
        <f>Table1[[#This Row],[Acceleration Force]]+Table1[[#This Row],[Rolling Resistance]]+Table1[[#This Row],[Aerodynamic Resistance]]</f>
        <v>1679.1897837037036</v>
      </c>
      <c r="O146" s="16">
        <f>(Table1[[#This Row],[Acceleration Force]]+Table1[[#This Row],[Rolling Resistance]]+Table1[[#This Row],[Aerodynamic Resistance]])*Table1[[#This Row],[Velocity]]</f>
        <v>2845.2938001646085</v>
      </c>
      <c r="P146" s="16">
        <f>Table1[[#This Row],[Total]]*Table1[[#This Row],[Velocity]]</f>
        <v>2845.2938001646085</v>
      </c>
      <c r="Q146" s="16">
        <f>IF(Table1[[#This Row],[Energy]]&gt;0,Table1[[#This Row],[Energy]],0)</f>
        <v>2845.2938001646085</v>
      </c>
      <c r="R146" s="16">
        <f>(SUM($Q$6:Q146))/1000000</f>
        <v>0.20414490171209868</v>
      </c>
      <c r="S146" s="16">
        <f>IF(Table1[[#This Row],[Energy]]&lt;0,ABS(Table1[[#This Row],[Energy]]),0)</f>
        <v>0</v>
      </c>
      <c r="T146" s="16">
        <f>(SUM($S$6:S146))/1000000</f>
        <v>0.11231343351333337</v>
      </c>
    </row>
    <row r="147" spans="2:20" x14ac:dyDescent="0.3">
      <c r="B147" s="7" t="s">
        <v>19</v>
      </c>
      <c r="C147" s="13">
        <v>141</v>
      </c>
      <c r="D147" s="13">
        <v>141</v>
      </c>
      <c r="E147" s="14">
        <v>11.7</v>
      </c>
      <c r="F147" s="15">
        <f t="shared" si="15"/>
        <v>1.4305555555555554</v>
      </c>
      <c r="G147" s="15">
        <f t="shared" si="16"/>
        <v>5.1499999999999995</v>
      </c>
      <c r="H147" s="16">
        <f t="shared" si="12"/>
        <v>0</v>
      </c>
      <c r="I147" s="16">
        <f t="shared" si="13"/>
        <v>11.7</v>
      </c>
      <c r="J147" s="16">
        <f t="shared" si="14"/>
        <v>3.2499999999999996</v>
      </c>
      <c r="K147" s="16">
        <f>(1000*1.15)*Table1[[#This Row],[WLTC class 3, version 5, acceleration]]</f>
        <v>1645.1388888888887</v>
      </c>
      <c r="L147" s="16">
        <f t="shared" si="17"/>
        <v>112.815</v>
      </c>
      <c r="M147" s="16">
        <f>0.5*1.2*0.32*1.99*(Table1[[#This Row],[Velocity]]^2)</f>
        <v>4.0357199999999986</v>
      </c>
      <c r="N147" s="16">
        <f>Table1[[#This Row],[Acceleration Force]]+Table1[[#This Row],[Rolling Resistance]]+Table1[[#This Row],[Aerodynamic Resistance]]</f>
        <v>1761.9896088888888</v>
      </c>
      <c r="O147" s="16">
        <f>(Table1[[#This Row],[Acceleration Force]]+Table1[[#This Row],[Rolling Resistance]]+Table1[[#This Row],[Aerodynamic Resistance]])*Table1[[#This Row],[Velocity]]</f>
        <v>5726.4662288888876</v>
      </c>
      <c r="P147" s="16">
        <f>Table1[[#This Row],[Total]]*Table1[[#This Row],[Velocity]]</f>
        <v>5726.4662288888876</v>
      </c>
      <c r="Q147" s="16">
        <f>IF(Table1[[#This Row],[Energy]]&gt;0,Table1[[#This Row],[Energy]],0)</f>
        <v>5726.4662288888876</v>
      </c>
      <c r="R147" s="16">
        <f>(SUM($Q$6:Q147))/1000000</f>
        <v>0.20987136794098757</v>
      </c>
      <c r="S147" s="16">
        <f>IF(Table1[[#This Row],[Energy]]&lt;0,ABS(Table1[[#This Row],[Energy]]),0)</f>
        <v>0</v>
      </c>
      <c r="T147" s="16">
        <f>(SUM($S$6:S147))/1000000</f>
        <v>0.11231343351333337</v>
      </c>
    </row>
    <row r="148" spans="2:20" x14ac:dyDescent="0.3">
      <c r="B148" s="7" t="s">
        <v>19</v>
      </c>
      <c r="C148" s="13">
        <v>142</v>
      </c>
      <c r="D148" s="13">
        <v>142</v>
      </c>
      <c r="E148" s="14">
        <v>16.399999999999999</v>
      </c>
      <c r="F148" s="15">
        <f t="shared" si="15"/>
        <v>0.99999999999999989</v>
      </c>
      <c r="G148" s="15">
        <f t="shared" si="16"/>
        <v>3.5999999999999996</v>
      </c>
      <c r="H148" s="16">
        <f t="shared" si="12"/>
        <v>0</v>
      </c>
      <c r="I148" s="16">
        <f t="shared" si="13"/>
        <v>16.399999999999999</v>
      </c>
      <c r="J148" s="16">
        <f t="shared" si="14"/>
        <v>4.5555555555555554</v>
      </c>
      <c r="K148" s="16">
        <f>(1000*1.15)*Table1[[#This Row],[WLTC class 3, version 5, acceleration]]</f>
        <v>1149.9999999999998</v>
      </c>
      <c r="L148" s="16">
        <f t="shared" si="17"/>
        <v>112.815</v>
      </c>
      <c r="M148" s="16">
        <f>0.5*1.2*0.32*1.99*(Table1[[#This Row],[Velocity]]^2)</f>
        <v>7.9293392592592591</v>
      </c>
      <c r="N148" s="16">
        <f>Table1[[#This Row],[Acceleration Force]]+Table1[[#This Row],[Rolling Resistance]]+Table1[[#This Row],[Aerodynamic Resistance]]</f>
        <v>1270.744339259259</v>
      </c>
      <c r="O148" s="16">
        <f>(Table1[[#This Row],[Acceleration Force]]+Table1[[#This Row],[Rolling Resistance]]+Table1[[#This Row],[Aerodynamic Resistance]])*Table1[[#This Row],[Velocity]]</f>
        <v>5788.9464344032913</v>
      </c>
      <c r="P148" s="16">
        <f>Table1[[#This Row],[Total]]*Table1[[#This Row],[Velocity]]</f>
        <v>5788.9464344032913</v>
      </c>
      <c r="Q148" s="16">
        <f>IF(Table1[[#This Row],[Energy]]&gt;0,Table1[[#This Row],[Energy]],0)</f>
        <v>5788.9464344032913</v>
      </c>
      <c r="R148" s="16">
        <f>(SUM($Q$6:Q148))/1000000</f>
        <v>0.21566031437539088</v>
      </c>
      <c r="S148" s="16">
        <f>IF(Table1[[#This Row],[Energy]]&lt;0,ABS(Table1[[#This Row],[Energy]]),0)</f>
        <v>0</v>
      </c>
      <c r="T148" s="16">
        <f>(SUM($S$6:S148))/1000000</f>
        <v>0.11231343351333337</v>
      </c>
    </row>
    <row r="149" spans="2:20" x14ac:dyDescent="0.3">
      <c r="B149" s="7" t="s">
        <v>19</v>
      </c>
      <c r="C149" s="13">
        <v>143</v>
      </c>
      <c r="D149" s="13">
        <v>143</v>
      </c>
      <c r="E149" s="14">
        <v>18.899999999999999</v>
      </c>
      <c r="F149" s="15">
        <f t="shared" si="15"/>
        <v>0.4861111111111111</v>
      </c>
      <c r="G149" s="15">
        <f t="shared" si="16"/>
        <v>1.75</v>
      </c>
      <c r="H149" s="16">
        <f t="shared" si="12"/>
        <v>0</v>
      </c>
      <c r="I149" s="16">
        <f t="shared" si="13"/>
        <v>18.899999999999999</v>
      </c>
      <c r="J149" s="16">
        <f t="shared" si="14"/>
        <v>5.2499999999999991</v>
      </c>
      <c r="K149" s="16">
        <f>(1000*1.15)*Table1[[#This Row],[WLTC class 3, version 5, acceleration]]</f>
        <v>559.02777777777771</v>
      </c>
      <c r="L149" s="16">
        <f t="shared" si="17"/>
        <v>112.815</v>
      </c>
      <c r="M149" s="16">
        <f>0.5*1.2*0.32*1.99*(Table1[[#This Row],[Velocity]]^2)</f>
        <v>10.531079999999998</v>
      </c>
      <c r="N149" s="16">
        <f>Table1[[#This Row],[Acceleration Force]]+Table1[[#This Row],[Rolling Resistance]]+Table1[[#This Row],[Aerodynamic Resistance]]</f>
        <v>682.37385777777763</v>
      </c>
      <c r="O149" s="16">
        <f>(Table1[[#This Row],[Acceleration Force]]+Table1[[#This Row],[Rolling Resistance]]+Table1[[#This Row],[Aerodynamic Resistance]])*Table1[[#This Row],[Velocity]]</f>
        <v>3582.4627533333319</v>
      </c>
      <c r="P149" s="16">
        <f>Table1[[#This Row],[Total]]*Table1[[#This Row],[Velocity]]</f>
        <v>3582.4627533333319</v>
      </c>
      <c r="Q149" s="16">
        <f>IF(Table1[[#This Row],[Energy]]&gt;0,Table1[[#This Row],[Energy]],0)</f>
        <v>3582.4627533333319</v>
      </c>
      <c r="R149" s="16">
        <f>(SUM($Q$6:Q149))/1000000</f>
        <v>0.2192427771287242</v>
      </c>
      <c r="S149" s="16">
        <f>IF(Table1[[#This Row],[Energy]]&lt;0,ABS(Table1[[#This Row],[Energy]]),0)</f>
        <v>0</v>
      </c>
      <c r="T149" s="16">
        <f>(SUM($S$6:S149))/1000000</f>
        <v>0.11231343351333337</v>
      </c>
    </row>
    <row r="150" spans="2:20" x14ac:dyDescent="0.3">
      <c r="B150" s="7" t="s">
        <v>19</v>
      </c>
      <c r="C150" s="13">
        <v>144</v>
      </c>
      <c r="D150" s="13">
        <v>144</v>
      </c>
      <c r="E150" s="14">
        <v>19.899999999999999</v>
      </c>
      <c r="F150" s="15">
        <f t="shared" si="15"/>
        <v>0.26388888888888917</v>
      </c>
      <c r="G150" s="15">
        <f t="shared" si="16"/>
        <v>0.95000000000000107</v>
      </c>
      <c r="H150" s="16">
        <f t="shared" si="12"/>
        <v>0</v>
      </c>
      <c r="I150" s="16">
        <f t="shared" si="13"/>
        <v>19.899999999999999</v>
      </c>
      <c r="J150" s="16">
        <f t="shared" si="14"/>
        <v>5.5277777777777777</v>
      </c>
      <c r="K150" s="16">
        <f>(1000*1.15)*Table1[[#This Row],[WLTC class 3, version 5, acceleration]]</f>
        <v>303.47222222222257</v>
      </c>
      <c r="L150" s="16">
        <f t="shared" si="17"/>
        <v>112.815</v>
      </c>
      <c r="M150" s="16">
        <f>0.5*1.2*0.32*1.99*(Table1[[#This Row],[Velocity]]^2)</f>
        <v>11.674961481481482</v>
      </c>
      <c r="N150" s="16">
        <f>Table1[[#This Row],[Acceleration Force]]+Table1[[#This Row],[Rolling Resistance]]+Table1[[#This Row],[Aerodynamic Resistance]]</f>
        <v>427.96218370370406</v>
      </c>
      <c r="O150" s="16">
        <f>(Table1[[#This Row],[Acceleration Force]]+Table1[[#This Row],[Rolling Resistance]]+Table1[[#This Row],[Aerodynamic Resistance]])*Table1[[#This Row],[Velocity]]</f>
        <v>2365.6798488065861</v>
      </c>
      <c r="P150" s="16">
        <f>Table1[[#This Row],[Total]]*Table1[[#This Row],[Velocity]]</f>
        <v>2365.6798488065861</v>
      </c>
      <c r="Q150" s="16">
        <f>IF(Table1[[#This Row],[Energy]]&gt;0,Table1[[#This Row],[Energy]],0)</f>
        <v>2365.6798488065861</v>
      </c>
      <c r="R150" s="16">
        <f>(SUM($Q$6:Q150))/1000000</f>
        <v>0.22160845697753079</v>
      </c>
      <c r="S150" s="16">
        <f>IF(Table1[[#This Row],[Energy]]&lt;0,ABS(Table1[[#This Row],[Energy]]),0)</f>
        <v>0</v>
      </c>
      <c r="T150" s="16">
        <f>(SUM($S$6:S150))/1000000</f>
        <v>0.11231343351333337</v>
      </c>
    </row>
    <row r="151" spans="2:20" x14ac:dyDescent="0.3">
      <c r="B151" s="7" t="s">
        <v>19</v>
      </c>
      <c r="C151" s="13">
        <v>145</v>
      </c>
      <c r="D151" s="13">
        <v>145</v>
      </c>
      <c r="E151" s="14">
        <v>20.8</v>
      </c>
      <c r="F151" s="15">
        <f t="shared" si="15"/>
        <v>0.40277777777777807</v>
      </c>
      <c r="G151" s="15">
        <f t="shared" si="16"/>
        <v>1.4500000000000011</v>
      </c>
      <c r="H151" s="16">
        <f t="shared" si="12"/>
        <v>0</v>
      </c>
      <c r="I151" s="16">
        <f t="shared" si="13"/>
        <v>20.8</v>
      </c>
      <c r="J151" s="16">
        <f t="shared" si="14"/>
        <v>5.7777777777777777</v>
      </c>
      <c r="K151" s="16">
        <f>(1000*1.15)*Table1[[#This Row],[WLTC class 3, version 5, acceleration]]</f>
        <v>463.1944444444448</v>
      </c>
      <c r="L151" s="16">
        <f t="shared" si="17"/>
        <v>112.815</v>
      </c>
      <c r="M151" s="16">
        <f>0.5*1.2*0.32*1.99*(Table1[[#This Row],[Velocity]]^2)</f>
        <v>12.754868148148148</v>
      </c>
      <c r="N151" s="16">
        <f>Table1[[#This Row],[Acceleration Force]]+Table1[[#This Row],[Rolling Resistance]]+Table1[[#This Row],[Aerodynamic Resistance]]</f>
        <v>588.764312592593</v>
      </c>
      <c r="O151" s="16">
        <f>(Table1[[#This Row],[Acceleration Force]]+Table1[[#This Row],[Rolling Resistance]]+Table1[[#This Row],[Aerodynamic Resistance]])*Table1[[#This Row],[Velocity]]</f>
        <v>3401.7493616460929</v>
      </c>
      <c r="P151" s="16">
        <f>Table1[[#This Row],[Total]]*Table1[[#This Row],[Velocity]]</f>
        <v>3401.7493616460929</v>
      </c>
      <c r="Q151" s="16">
        <f>IF(Table1[[#This Row],[Energy]]&gt;0,Table1[[#This Row],[Energy]],0)</f>
        <v>3401.7493616460929</v>
      </c>
      <c r="R151" s="16">
        <f>(SUM($Q$6:Q151))/1000000</f>
        <v>0.2250102063391769</v>
      </c>
      <c r="S151" s="16">
        <f>IF(Table1[[#This Row],[Energy]]&lt;0,ABS(Table1[[#This Row],[Energy]]),0)</f>
        <v>0</v>
      </c>
      <c r="T151" s="16">
        <f>(SUM($S$6:S151))/1000000</f>
        <v>0.11231343351333337</v>
      </c>
    </row>
    <row r="152" spans="2:20" x14ac:dyDescent="0.3">
      <c r="B152" s="7" t="s">
        <v>19</v>
      </c>
      <c r="C152" s="13">
        <v>146</v>
      </c>
      <c r="D152" s="13">
        <v>146</v>
      </c>
      <c r="E152" s="14">
        <v>22.8</v>
      </c>
      <c r="F152" s="15">
        <f t="shared" si="15"/>
        <v>0.63888888888888862</v>
      </c>
      <c r="G152" s="15">
        <f t="shared" si="16"/>
        <v>2.2999999999999989</v>
      </c>
      <c r="H152" s="16">
        <f t="shared" si="12"/>
        <v>0</v>
      </c>
      <c r="I152" s="16">
        <f t="shared" si="13"/>
        <v>22.8</v>
      </c>
      <c r="J152" s="16">
        <f t="shared" si="14"/>
        <v>6.333333333333333</v>
      </c>
      <c r="K152" s="16">
        <f>(1000*1.15)*Table1[[#This Row],[WLTC class 3, version 5, acceleration]]</f>
        <v>734.72222222222194</v>
      </c>
      <c r="L152" s="16">
        <f t="shared" si="17"/>
        <v>112.815</v>
      </c>
      <c r="M152" s="16">
        <f>0.5*1.2*0.32*1.99*(Table1[[#This Row],[Velocity]]^2)</f>
        <v>15.325653333333333</v>
      </c>
      <c r="N152" s="16">
        <f>Table1[[#This Row],[Acceleration Force]]+Table1[[#This Row],[Rolling Resistance]]+Table1[[#This Row],[Aerodynamic Resistance]]</f>
        <v>862.86287555555532</v>
      </c>
      <c r="O152" s="16">
        <f>(Table1[[#This Row],[Acceleration Force]]+Table1[[#This Row],[Rolling Resistance]]+Table1[[#This Row],[Aerodynamic Resistance]])*Table1[[#This Row],[Velocity]]</f>
        <v>5464.7982118518503</v>
      </c>
      <c r="P152" s="16">
        <f>Table1[[#This Row],[Total]]*Table1[[#This Row],[Velocity]]</f>
        <v>5464.7982118518503</v>
      </c>
      <c r="Q152" s="16">
        <f>IF(Table1[[#This Row],[Energy]]&gt;0,Table1[[#This Row],[Energy]],0)</f>
        <v>5464.7982118518503</v>
      </c>
      <c r="R152" s="16">
        <f>(SUM($Q$6:Q152))/1000000</f>
        <v>0.23047500455102873</v>
      </c>
      <c r="S152" s="16">
        <f>IF(Table1[[#This Row],[Energy]]&lt;0,ABS(Table1[[#This Row],[Energy]]),0)</f>
        <v>0</v>
      </c>
      <c r="T152" s="16">
        <f>(SUM($S$6:S152))/1000000</f>
        <v>0.11231343351333337</v>
      </c>
    </row>
    <row r="153" spans="2:20" x14ac:dyDescent="0.3">
      <c r="B153" s="7" t="s">
        <v>19</v>
      </c>
      <c r="C153" s="13">
        <v>147</v>
      </c>
      <c r="D153" s="13">
        <v>147</v>
      </c>
      <c r="E153" s="14">
        <v>25.4</v>
      </c>
      <c r="F153" s="15">
        <f t="shared" si="15"/>
        <v>0.68055555555555536</v>
      </c>
      <c r="G153" s="15">
        <f t="shared" si="16"/>
        <v>2.4499999999999993</v>
      </c>
      <c r="H153" s="16">
        <f t="shared" si="12"/>
        <v>0</v>
      </c>
      <c r="I153" s="16">
        <f t="shared" si="13"/>
        <v>25.4</v>
      </c>
      <c r="J153" s="16">
        <f t="shared" si="14"/>
        <v>7.0555555555555554</v>
      </c>
      <c r="K153" s="16">
        <f>(1000*1.15)*Table1[[#This Row],[WLTC class 3, version 5, acceleration]]</f>
        <v>782.63888888888869</v>
      </c>
      <c r="L153" s="16">
        <f t="shared" si="17"/>
        <v>112.815</v>
      </c>
      <c r="M153" s="16">
        <f>0.5*1.2*0.32*1.99*(Table1[[#This Row],[Velocity]]^2)</f>
        <v>19.020272592592594</v>
      </c>
      <c r="N153" s="16">
        <f>Table1[[#This Row],[Acceleration Force]]+Table1[[#This Row],[Rolling Resistance]]+Table1[[#This Row],[Aerodynamic Resistance]]</f>
        <v>914.47416148148136</v>
      </c>
      <c r="O153" s="16">
        <f>(Table1[[#This Row],[Acceleration Force]]+Table1[[#This Row],[Rolling Resistance]]+Table1[[#This Row],[Aerodynamic Resistance]])*Table1[[#This Row],[Velocity]]</f>
        <v>6452.1232504526743</v>
      </c>
      <c r="P153" s="16">
        <f>Table1[[#This Row],[Total]]*Table1[[#This Row],[Velocity]]</f>
        <v>6452.1232504526743</v>
      </c>
      <c r="Q153" s="16">
        <f>IF(Table1[[#This Row],[Energy]]&gt;0,Table1[[#This Row],[Energy]],0)</f>
        <v>6452.1232504526743</v>
      </c>
      <c r="R153" s="16">
        <f>(SUM($Q$6:Q153))/1000000</f>
        <v>0.23692712780148142</v>
      </c>
      <c r="S153" s="16">
        <f>IF(Table1[[#This Row],[Energy]]&lt;0,ABS(Table1[[#This Row],[Energy]]),0)</f>
        <v>0</v>
      </c>
      <c r="T153" s="16">
        <f>(SUM($S$6:S153))/1000000</f>
        <v>0.11231343351333337</v>
      </c>
    </row>
    <row r="154" spans="2:20" x14ac:dyDescent="0.3">
      <c r="B154" s="7" t="s">
        <v>19</v>
      </c>
      <c r="C154" s="13">
        <v>148</v>
      </c>
      <c r="D154" s="13">
        <v>148</v>
      </c>
      <c r="E154" s="14">
        <v>27.7</v>
      </c>
      <c r="F154" s="15">
        <f t="shared" si="15"/>
        <v>0.5277777777777779</v>
      </c>
      <c r="G154" s="15">
        <f t="shared" si="16"/>
        <v>1.9000000000000004</v>
      </c>
      <c r="H154" s="16">
        <f t="shared" si="12"/>
        <v>0</v>
      </c>
      <c r="I154" s="16">
        <f t="shared" si="13"/>
        <v>27.7</v>
      </c>
      <c r="J154" s="16">
        <f t="shared" si="14"/>
        <v>7.6944444444444438</v>
      </c>
      <c r="K154" s="16">
        <f>(1000*1.15)*Table1[[#This Row],[WLTC class 3, version 5, acceleration]]</f>
        <v>606.94444444444457</v>
      </c>
      <c r="L154" s="16">
        <f t="shared" si="17"/>
        <v>112.815</v>
      </c>
      <c r="M154" s="16">
        <f>0.5*1.2*0.32*1.99*(Table1[[#This Row],[Velocity]]^2)</f>
        <v>22.620845925925924</v>
      </c>
      <c r="N154" s="16">
        <f>Table1[[#This Row],[Acceleration Force]]+Table1[[#This Row],[Rolling Resistance]]+Table1[[#This Row],[Aerodynamic Resistance]]</f>
        <v>742.38029037037052</v>
      </c>
      <c r="O154" s="16">
        <f>(Table1[[#This Row],[Acceleration Force]]+Table1[[#This Row],[Rolling Resistance]]+Table1[[#This Row],[Aerodynamic Resistance]])*Table1[[#This Row],[Velocity]]</f>
        <v>5712.2039009053506</v>
      </c>
      <c r="P154" s="16">
        <f>Table1[[#This Row],[Total]]*Table1[[#This Row],[Velocity]]</f>
        <v>5712.2039009053506</v>
      </c>
      <c r="Q154" s="16">
        <f>IF(Table1[[#This Row],[Energy]]&gt;0,Table1[[#This Row],[Energy]],0)</f>
        <v>5712.2039009053506</v>
      </c>
      <c r="R154" s="16">
        <f>(SUM($Q$6:Q154))/1000000</f>
        <v>0.24263933170238677</v>
      </c>
      <c r="S154" s="16">
        <f>IF(Table1[[#This Row],[Energy]]&lt;0,ABS(Table1[[#This Row],[Energy]]),0)</f>
        <v>0</v>
      </c>
      <c r="T154" s="16">
        <f>(SUM($S$6:S154))/1000000</f>
        <v>0.11231343351333337</v>
      </c>
    </row>
    <row r="155" spans="2:20" x14ac:dyDescent="0.3">
      <c r="B155" s="7" t="s">
        <v>19</v>
      </c>
      <c r="C155" s="13">
        <v>149</v>
      </c>
      <c r="D155" s="13">
        <v>149</v>
      </c>
      <c r="E155" s="14">
        <v>29.2</v>
      </c>
      <c r="F155" s="15">
        <f t="shared" si="15"/>
        <v>0.29166666666666685</v>
      </c>
      <c r="G155" s="15">
        <f t="shared" si="16"/>
        <v>1.0500000000000007</v>
      </c>
      <c r="H155" s="16">
        <f t="shared" si="12"/>
        <v>0</v>
      </c>
      <c r="I155" s="16">
        <f t="shared" si="13"/>
        <v>29.2</v>
      </c>
      <c r="J155" s="16">
        <f t="shared" si="14"/>
        <v>8.1111111111111107</v>
      </c>
      <c r="K155" s="16">
        <f>(1000*1.15)*Table1[[#This Row],[WLTC class 3, version 5, acceleration]]</f>
        <v>335.41666666666686</v>
      </c>
      <c r="L155" s="16">
        <f t="shared" si="17"/>
        <v>112.815</v>
      </c>
      <c r="M155" s="16">
        <f>0.5*1.2*0.32*1.99*(Table1[[#This Row],[Velocity]]^2)</f>
        <v>25.13709037037037</v>
      </c>
      <c r="N155" s="16">
        <f>Table1[[#This Row],[Acceleration Force]]+Table1[[#This Row],[Rolling Resistance]]+Table1[[#This Row],[Aerodynamic Resistance]]</f>
        <v>473.3687570370372</v>
      </c>
      <c r="O155" s="16">
        <f>(Table1[[#This Row],[Acceleration Force]]+Table1[[#This Row],[Rolling Resistance]]+Table1[[#This Row],[Aerodynamic Resistance]])*Table1[[#This Row],[Velocity]]</f>
        <v>3839.5465848559684</v>
      </c>
      <c r="P155" s="16">
        <f>Table1[[#This Row],[Total]]*Table1[[#This Row],[Velocity]]</f>
        <v>3839.5465848559684</v>
      </c>
      <c r="Q155" s="16">
        <f>IF(Table1[[#This Row],[Energy]]&gt;0,Table1[[#This Row],[Energy]],0)</f>
        <v>3839.5465848559684</v>
      </c>
      <c r="R155" s="16">
        <f>(SUM($Q$6:Q155))/1000000</f>
        <v>0.24647887828724274</v>
      </c>
      <c r="S155" s="16">
        <f>IF(Table1[[#This Row],[Energy]]&lt;0,ABS(Table1[[#This Row],[Energy]]),0)</f>
        <v>0</v>
      </c>
      <c r="T155" s="16">
        <f>(SUM($S$6:S155))/1000000</f>
        <v>0.11231343351333337</v>
      </c>
    </row>
    <row r="156" spans="2:20" x14ac:dyDescent="0.3">
      <c r="B156" s="7" t="s">
        <v>19</v>
      </c>
      <c r="C156" s="13">
        <v>150</v>
      </c>
      <c r="D156" s="13">
        <v>150</v>
      </c>
      <c r="E156" s="14">
        <v>29.8</v>
      </c>
      <c r="F156" s="15">
        <f t="shared" si="15"/>
        <v>2.7777777777777679E-2</v>
      </c>
      <c r="G156" s="15">
        <f t="shared" si="16"/>
        <v>9.9999999999999645E-2</v>
      </c>
      <c r="H156" s="16">
        <f t="shared" si="12"/>
        <v>0</v>
      </c>
      <c r="I156" s="16">
        <f t="shared" si="13"/>
        <v>29.8</v>
      </c>
      <c r="J156" s="16">
        <f t="shared" si="14"/>
        <v>8.2777777777777786</v>
      </c>
      <c r="K156" s="16">
        <f>(1000*1.15)*Table1[[#This Row],[WLTC class 3, version 5, acceleration]]</f>
        <v>31.944444444444329</v>
      </c>
      <c r="L156" s="16">
        <f t="shared" si="17"/>
        <v>112.815</v>
      </c>
      <c r="M156" s="16">
        <f>0.5*1.2*0.32*1.99*(Table1[[#This Row],[Velocity]]^2)</f>
        <v>26.180734814814823</v>
      </c>
      <c r="N156" s="16">
        <f>Table1[[#This Row],[Acceleration Force]]+Table1[[#This Row],[Rolling Resistance]]+Table1[[#This Row],[Aerodynamic Resistance]]</f>
        <v>170.94017925925917</v>
      </c>
      <c r="O156" s="16">
        <f>(Table1[[#This Row],[Acceleration Force]]+Table1[[#This Row],[Rolling Resistance]]+Table1[[#This Row],[Aerodynamic Resistance]])*Table1[[#This Row],[Velocity]]</f>
        <v>1415.0048172016454</v>
      </c>
      <c r="P156" s="16">
        <f>Table1[[#This Row],[Total]]*Table1[[#This Row],[Velocity]]</f>
        <v>1415.0048172016454</v>
      </c>
      <c r="Q156" s="16">
        <f>IF(Table1[[#This Row],[Energy]]&gt;0,Table1[[#This Row],[Energy]],0)</f>
        <v>1415.0048172016454</v>
      </c>
      <c r="R156" s="16">
        <f>(SUM($Q$6:Q156))/1000000</f>
        <v>0.24789388310444441</v>
      </c>
      <c r="S156" s="16">
        <f>IF(Table1[[#This Row],[Energy]]&lt;0,ABS(Table1[[#This Row],[Energy]]),0)</f>
        <v>0</v>
      </c>
      <c r="T156" s="16">
        <f>(SUM($S$6:S156))/1000000</f>
        <v>0.11231343351333337</v>
      </c>
    </row>
    <row r="157" spans="2:20" x14ac:dyDescent="0.3">
      <c r="B157" s="7" t="s">
        <v>19</v>
      </c>
      <c r="C157" s="13">
        <v>151</v>
      </c>
      <c r="D157" s="13">
        <v>151</v>
      </c>
      <c r="E157" s="14">
        <v>29.4</v>
      </c>
      <c r="F157" s="15">
        <f t="shared" si="15"/>
        <v>-0.36111111111111133</v>
      </c>
      <c r="G157" s="15">
        <f t="shared" si="16"/>
        <v>-1.3000000000000007</v>
      </c>
      <c r="H157" s="16">
        <f t="shared" si="12"/>
        <v>0</v>
      </c>
      <c r="I157" s="16">
        <f t="shared" si="13"/>
        <v>29.4</v>
      </c>
      <c r="J157" s="16">
        <f t="shared" si="14"/>
        <v>8.1666666666666661</v>
      </c>
      <c r="K157" s="16">
        <f>(1000*1.15)*Table1[[#This Row],[WLTC class 3, version 5, acceleration]]</f>
        <v>-415.277777777778</v>
      </c>
      <c r="L157" s="16">
        <f t="shared" si="17"/>
        <v>112.815</v>
      </c>
      <c r="M157" s="16">
        <f>0.5*1.2*0.32*1.99*(Table1[[#This Row],[Velocity]]^2)</f>
        <v>25.48261333333333</v>
      </c>
      <c r="N157" s="16">
        <f>Table1[[#This Row],[Acceleration Force]]+Table1[[#This Row],[Rolling Resistance]]+Table1[[#This Row],[Aerodynamic Resistance]]</f>
        <v>-276.98016444444465</v>
      </c>
      <c r="O157" s="16">
        <f>(Table1[[#This Row],[Acceleration Force]]+Table1[[#This Row],[Rolling Resistance]]+Table1[[#This Row],[Aerodynamic Resistance]])*Table1[[#This Row],[Velocity]]</f>
        <v>-2262.0046762962979</v>
      </c>
      <c r="P157" s="16">
        <f>Table1[[#This Row],[Total]]*Table1[[#This Row],[Velocity]]</f>
        <v>-2262.0046762962979</v>
      </c>
      <c r="Q157" s="16">
        <f>IF(Table1[[#This Row],[Energy]]&gt;0,Table1[[#This Row],[Energy]],0)</f>
        <v>0</v>
      </c>
      <c r="R157" s="16">
        <f>(SUM($Q$6:Q157))/1000000</f>
        <v>0.24789388310444441</v>
      </c>
      <c r="S157" s="16">
        <f>IF(Table1[[#This Row],[Energy]]&lt;0,ABS(Table1[[#This Row],[Energy]]),0)</f>
        <v>2262.0046762962979</v>
      </c>
      <c r="T157" s="16">
        <f>(SUM($S$6:S157))/1000000</f>
        <v>0.11457543818962967</v>
      </c>
    </row>
    <row r="158" spans="2:20" x14ac:dyDescent="0.3">
      <c r="B158" s="7" t="s">
        <v>19</v>
      </c>
      <c r="C158" s="13">
        <v>152</v>
      </c>
      <c r="D158" s="13">
        <v>152</v>
      </c>
      <c r="E158" s="14">
        <v>27.2</v>
      </c>
      <c r="F158" s="15">
        <f t="shared" si="15"/>
        <v>-0.94444444444444398</v>
      </c>
      <c r="G158" s="15">
        <f t="shared" si="16"/>
        <v>-3.3999999999999986</v>
      </c>
      <c r="H158" s="16">
        <f t="shared" si="12"/>
        <v>0</v>
      </c>
      <c r="I158" s="16">
        <f t="shared" si="13"/>
        <v>27.2</v>
      </c>
      <c r="J158" s="16">
        <f t="shared" si="14"/>
        <v>7.5555555555555554</v>
      </c>
      <c r="K158" s="16">
        <f>(1000*1.15)*Table1[[#This Row],[WLTC class 3, version 5, acceleration]]</f>
        <v>-1086.1111111111106</v>
      </c>
      <c r="L158" s="16">
        <f t="shared" si="17"/>
        <v>112.815</v>
      </c>
      <c r="M158" s="16">
        <f>0.5*1.2*0.32*1.99*(Table1[[#This Row],[Velocity]]^2)</f>
        <v>21.811579259259261</v>
      </c>
      <c r="N158" s="16">
        <f>Table1[[#This Row],[Acceleration Force]]+Table1[[#This Row],[Rolling Resistance]]+Table1[[#This Row],[Aerodynamic Resistance]]</f>
        <v>-951.48453185185133</v>
      </c>
      <c r="O158" s="16">
        <f>(Table1[[#This Row],[Acceleration Force]]+Table1[[#This Row],[Rolling Resistance]]+Table1[[#This Row],[Aerodynamic Resistance]])*Table1[[#This Row],[Velocity]]</f>
        <v>-7188.9942406584323</v>
      </c>
      <c r="P158" s="16">
        <f>Table1[[#This Row],[Total]]*Table1[[#This Row],[Velocity]]</f>
        <v>-7188.9942406584323</v>
      </c>
      <c r="Q158" s="16">
        <f>IF(Table1[[#This Row],[Energy]]&gt;0,Table1[[#This Row],[Energy]],0)</f>
        <v>0</v>
      </c>
      <c r="R158" s="16">
        <f>(SUM($Q$6:Q158))/1000000</f>
        <v>0.24789388310444441</v>
      </c>
      <c r="S158" s="16">
        <f>IF(Table1[[#This Row],[Energy]]&lt;0,ABS(Table1[[#This Row],[Energy]]),0)</f>
        <v>7188.9942406584323</v>
      </c>
      <c r="T158" s="16">
        <f>(SUM($S$6:S158))/1000000</f>
        <v>0.1217644324302881</v>
      </c>
    </row>
    <row r="159" spans="2:20" x14ac:dyDescent="0.3">
      <c r="B159" s="7" t="s">
        <v>19</v>
      </c>
      <c r="C159" s="13">
        <v>153</v>
      </c>
      <c r="D159" s="13">
        <v>153</v>
      </c>
      <c r="E159" s="14">
        <v>22.6</v>
      </c>
      <c r="F159" s="15">
        <f t="shared" si="15"/>
        <v>-1.3749999999999998</v>
      </c>
      <c r="G159" s="15">
        <f t="shared" si="16"/>
        <v>-4.9499999999999993</v>
      </c>
      <c r="H159" s="16">
        <f t="shared" si="12"/>
        <v>0</v>
      </c>
      <c r="I159" s="16">
        <f t="shared" si="13"/>
        <v>22.6</v>
      </c>
      <c r="J159" s="16">
        <f t="shared" si="14"/>
        <v>6.2777777777777777</v>
      </c>
      <c r="K159" s="16">
        <f>(1000*1.15)*Table1[[#This Row],[WLTC class 3, version 5, acceleration]]</f>
        <v>-1581.2499999999998</v>
      </c>
      <c r="L159" s="16">
        <f t="shared" si="17"/>
        <v>112.815</v>
      </c>
      <c r="M159" s="16">
        <f>0.5*1.2*0.32*1.99*(Table1[[#This Row],[Velocity]]^2)</f>
        <v>15.057961481481483</v>
      </c>
      <c r="N159" s="16">
        <f>Table1[[#This Row],[Acceleration Force]]+Table1[[#This Row],[Rolling Resistance]]+Table1[[#This Row],[Aerodynamic Resistance]]</f>
        <v>-1453.3770385185182</v>
      </c>
      <c r="O159" s="16">
        <f>(Table1[[#This Row],[Acceleration Force]]+Table1[[#This Row],[Rolling Resistance]]+Table1[[#This Row],[Aerodynamic Resistance]])*Table1[[#This Row],[Velocity]]</f>
        <v>-9123.9780751440303</v>
      </c>
      <c r="P159" s="16">
        <f>Table1[[#This Row],[Total]]*Table1[[#This Row],[Velocity]]</f>
        <v>-9123.9780751440303</v>
      </c>
      <c r="Q159" s="16">
        <f>IF(Table1[[#This Row],[Energy]]&gt;0,Table1[[#This Row],[Energy]],0)</f>
        <v>0</v>
      </c>
      <c r="R159" s="16">
        <f>(SUM($Q$6:Q159))/1000000</f>
        <v>0.24789388310444441</v>
      </c>
      <c r="S159" s="16">
        <f>IF(Table1[[#This Row],[Energy]]&lt;0,ABS(Table1[[#This Row],[Energy]]),0)</f>
        <v>9123.9780751440303</v>
      </c>
      <c r="T159" s="16">
        <f>(SUM($S$6:S159))/1000000</f>
        <v>0.13088841050543212</v>
      </c>
    </row>
    <row r="160" spans="2:20" x14ac:dyDescent="0.3">
      <c r="B160" s="7" t="s">
        <v>19</v>
      </c>
      <c r="C160" s="13">
        <v>154</v>
      </c>
      <c r="D160" s="13">
        <v>154</v>
      </c>
      <c r="E160" s="14">
        <v>17.3</v>
      </c>
      <c r="F160" s="15">
        <f t="shared" si="15"/>
        <v>-1.2916666666666667</v>
      </c>
      <c r="G160" s="15">
        <f t="shared" si="16"/>
        <v>-4.6500000000000004</v>
      </c>
      <c r="H160" s="16">
        <f t="shared" si="12"/>
        <v>0</v>
      </c>
      <c r="I160" s="16">
        <f t="shared" si="13"/>
        <v>17.3</v>
      </c>
      <c r="J160" s="16">
        <f t="shared" si="14"/>
        <v>4.8055555555555554</v>
      </c>
      <c r="K160" s="16">
        <f>(1000*1.15)*Table1[[#This Row],[WLTC class 3, version 5, acceleration]]</f>
        <v>-1485.4166666666667</v>
      </c>
      <c r="L160" s="16">
        <f t="shared" si="17"/>
        <v>112.815</v>
      </c>
      <c r="M160" s="16">
        <f>0.5*1.2*0.32*1.99*(Table1[[#This Row],[Velocity]]^2)</f>
        <v>8.8235125925925928</v>
      </c>
      <c r="N160" s="16">
        <f>Table1[[#This Row],[Acceleration Force]]+Table1[[#This Row],[Rolling Resistance]]+Table1[[#This Row],[Aerodynamic Resistance]]</f>
        <v>-1363.7781540740741</v>
      </c>
      <c r="O160" s="16">
        <f>(Table1[[#This Row],[Acceleration Force]]+Table1[[#This Row],[Rolling Resistance]]+Table1[[#This Row],[Aerodynamic Resistance]])*Table1[[#This Row],[Velocity]]</f>
        <v>-6553.7116848559672</v>
      </c>
      <c r="P160" s="16">
        <f>Table1[[#This Row],[Total]]*Table1[[#This Row],[Velocity]]</f>
        <v>-6553.7116848559672</v>
      </c>
      <c r="Q160" s="16">
        <f>IF(Table1[[#This Row],[Energy]]&gt;0,Table1[[#This Row],[Energy]],0)</f>
        <v>0</v>
      </c>
      <c r="R160" s="16">
        <f>(SUM($Q$6:Q160))/1000000</f>
        <v>0.24789388310444441</v>
      </c>
      <c r="S160" s="16">
        <f>IF(Table1[[#This Row],[Energy]]&lt;0,ABS(Table1[[#This Row],[Energy]]),0)</f>
        <v>6553.7116848559672</v>
      </c>
      <c r="T160" s="16">
        <f>(SUM($S$6:S160))/1000000</f>
        <v>0.13744212219028809</v>
      </c>
    </row>
    <row r="161" spans="2:20" x14ac:dyDescent="0.3">
      <c r="B161" s="7" t="s">
        <v>19</v>
      </c>
      <c r="C161" s="13">
        <v>155</v>
      </c>
      <c r="D161" s="13">
        <v>155</v>
      </c>
      <c r="E161" s="14">
        <v>13.3</v>
      </c>
      <c r="F161" s="15">
        <f t="shared" si="15"/>
        <v>-0.73611111111111116</v>
      </c>
      <c r="G161" s="15">
        <f t="shared" si="16"/>
        <v>-2.6500000000000004</v>
      </c>
      <c r="H161" s="16">
        <f t="shared" si="12"/>
        <v>0</v>
      </c>
      <c r="I161" s="16">
        <f t="shared" si="13"/>
        <v>13.3</v>
      </c>
      <c r="J161" s="16">
        <f t="shared" si="14"/>
        <v>3.6944444444444446</v>
      </c>
      <c r="K161" s="16">
        <f>(1000*1.15)*Table1[[#This Row],[WLTC class 3, version 5, acceleration]]</f>
        <v>-846.52777777777783</v>
      </c>
      <c r="L161" s="16">
        <f t="shared" si="17"/>
        <v>112.815</v>
      </c>
      <c r="M161" s="16">
        <f>0.5*1.2*0.32*1.99*(Table1[[#This Row],[Velocity]]^2)</f>
        <v>5.2149792592592599</v>
      </c>
      <c r="N161" s="16">
        <f>Table1[[#This Row],[Acceleration Force]]+Table1[[#This Row],[Rolling Resistance]]+Table1[[#This Row],[Aerodynamic Resistance]]</f>
        <v>-728.49779851851849</v>
      </c>
      <c r="O161" s="16">
        <f>(Table1[[#This Row],[Acceleration Force]]+Table1[[#This Row],[Rolling Resistance]]+Table1[[#This Row],[Aerodynamic Resistance]])*Table1[[#This Row],[Velocity]]</f>
        <v>-2691.3946445267488</v>
      </c>
      <c r="P161" s="16">
        <f>Table1[[#This Row],[Total]]*Table1[[#This Row],[Velocity]]</f>
        <v>-2691.3946445267488</v>
      </c>
      <c r="Q161" s="16">
        <f>IF(Table1[[#This Row],[Energy]]&gt;0,Table1[[#This Row],[Energy]],0)</f>
        <v>0</v>
      </c>
      <c r="R161" s="16">
        <f>(SUM($Q$6:Q161))/1000000</f>
        <v>0.24789388310444441</v>
      </c>
      <c r="S161" s="16">
        <f>IF(Table1[[#This Row],[Energy]]&lt;0,ABS(Table1[[#This Row],[Energy]]),0)</f>
        <v>2691.3946445267488</v>
      </c>
      <c r="T161" s="16">
        <f>(SUM($S$6:S161))/1000000</f>
        <v>0.14013351683481484</v>
      </c>
    </row>
    <row r="162" spans="2:20" x14ac:dyDescent="0.3">
      <c r="B162" s="7" t="s">
        <v>19</v>
      </c>
      <c r="C162" s="13">
        <v>156</v>
      </c>
      <c r="D162" s="13">
        <v>156</v>
      </c>
      <c r="E162" s="14">
        <v>12</v>
      </c>
      <c r="F162" s="15">
        <f t="shared" si="15"/>
        <v>-9.7222222222222363E-2</v>
      </c>
      <c r="G162" s="15">
        <f t="shared" si="16"/>
        <v>-0.35000000000000053</v>
      </c>
      <c r="H162" s="16">
        <f t="shared" si="12"/>
        <v>0</v>
      </c>
      <c r="I162" s="16">
        <f t="shared" si="13"/>
        <v>12</v>
      </c>
      <c r="J162" s="16">
        <f t="shared" si="14"/>
        <v>3.333333333333333</v>
      </c>
      <c r="K162" s="16">
        <f>(1000*1.15)*Table1[[#This Row],[WLTC class 3, version 5, acceleration]]</f>
        <v>-111.80555555555571</v>
      </c>
      <c r="L162" s="16">
        <f t="shared" si="17"/>
        <v>112.815</v>
      </c>
      <c r="M162" s="16">
        <f>0.5*1.2*0.32*1.99*(Table1[[#This Row],[Velocity]]^2)</f>
        <v>4.245333333333333</v>
      </c>
      <c r="N162" s="16">
        <f>Table1[[#This Row],[Acceleration Force]]+Table1[[#This Row],[Rolling Resistance]]+Table1[[#This Row],[Aerodynamic Resistance]]</f>
        <v>5.2547777777776172</v>
      </c>
      <c r="O162" s="16">
        <f>(Table1[[#This Row],[Acceleration Force]]+Table1[[#This Row],[Rolling Resistance]]+Table1[[#This Row],[Aerodynamic Resistance]])*Table1[[#This Row],[Velocity]]</f>
        <v>17.515925925925391</v>
      </c>
      <c r="P162" s="16">
        <f>Table1[[#This Row],[Total]]*Table1[[#This Row],[Velocity]]</f>
        <v>17.515925925925391</v>
      </c>
      <c r="Q162" s="16">
        <f>IF(Table1[[#This Row],[Energy]]&gt;0,Table1[[#This Row],[Energy]],0)</f>
        <v>17.515925925925391</v>
      </c>
      <c r="R162" s="16">
        <f>(SUM($Q$6:Q162))/1000000</f>
        <v>0.24791139903037032</v>
      </c>
      <c r="S162" s="16">
        <f>IF(Table1[[#This Row],[Energy]]&lt;0,ABS(Table1[[#This Row],[Energy]]),0)</f>
        <v>0</v>
      </c>
      <c r="T162" s="16">
        <f>(SUM($S$6:S162))/1000000</f>
        <v>0.14013351683481484</v>
      </c>
    </row>
    <row r="163" spans="2:20" x14ac:dyDescent="0.3">
      <c r="B163" s="7" t="s">
        <v>19</v>
      </c>
      <c r="C163" s="13">
        <v>157</v>
      </c>
      <c r="D163" s="13">
        <v>157</v>
      </c>
      <c r="E163" s="14">
        <v>12.6</v>
      </c>
      <c r="F163" s="15">
        <f t="shared" si="15"/>
        <v>0.29166666666666663</v>
      </c>
      <c r="G163" s="15">
        <f t="shared" si="16"/>
        <v>1.0499999999999998</v>
      </c>
      <c r="H163" s="16">
        <f t="shared" si="12"/>
        <v>0</v>
      </c>
      <c r="I163" s="16">
        <f t="shared" si="13"/>
        <v>12.6</v>
      </c>
      <c r="J163" s="16">
        <f t="shared" si="14"/>
        <v>3.5</v>
      </c>
      <c r="K163" s="16">
        <f>(1000*1.15)*Table1[[#This Row],[WLTC class 3, version 5, acceleration]]</f>
        <v>335.41666666666663</v>
      </c>
      <c r="L163" s="16">
        <f t="shared" si="17"/>
        <v>112.815</v>
      </c>
      <c r="M163" s="16">
        <f>0.5*1.2*0.32*1.99*(Table1[[#This Row],[Velocity]]^2)</f>
        <v>4.6804800000000002</v>
      </c>
      <c r="N163" s="16">
        <f>Table1[[#This Row],[Acceleration Force]]+Table1[[#This Row],[Rolling Resistance]]+Table1[[#This Row],[Aerodynamic Resistance]]</f>
        <v>452.91214666666662</v>
      </c>
      <c r="O163" s="16">
        <f>(Table1[[#This Row],[Acceleration Force]]+Table1[[#This Row],[Rolling Resistance]]+Table1[[#This Row],[Aerodynamic Resistance]])*Table1[[#This Row],[Velocity]]</f>
        <v>1585.1925133333332</v>
      </c>
      <c r="P163" s="16">
        <f>Table1[[#This Row],[Total]]*Table1[[#This Row],[Velocity]]</f>
        <v>1585.1925133333332</v>
      </c>
      <c r="Q163" s="16">
        <f>IF(Table1[[#This Row],[Energy]]&gt;0,Table1[[#This Row],[Energy]],0)</f>
        <v>1585.1925133333332</v>
      </c>
      <c r="R163" s="16">
        <f>(SUM($Q$6:Q163))/1000000</f>
        <v>0.24949659154370366</v>
      </c>
      <c r="S163" s="16">
        <f>IF(Table1[[#This Row],[Energy]]&lt;0,ABS(Table1[[#This Row],[Energy]]),0)</f>
        <v>0</v>
      </c>
      <c r="T163" s="16">
        <f>(SUM($S$6:S163))/1000000</f>
        <v>0.14013351683481484</v>
      </c>
    </row>
    <row r="164" spans="2:20" x14ac:dyDescent="0.3">
      <c r="B164" s="7" t="s">
        <v>19</v>
      </c>
      <c r="C164" s="13">
        <v>158</v>
      </c>
      <c r="D164" s="13">
        <v>158</v>
      </c>
      <c r="E164" s="14">
        <v>14.1</v>
      </c>
      <c r="F164" s="15">
        <f t="shared" si="15"/>
        <v>0.63888888888888884</v>
      </c>
      <c r="G164" s="15">
        <f t="shared" si="16"/>
        <v>2.2999999999999998</v>
      </c>
      <c r="H164" s="16">
        <f t="shared" si="12"/>
        <v>0</v>
      </c>
      <c r="I164" s="16">
        <f t="shared" si="13"/>
        <v>14.1</v>
      </c>
      <c r="J164" s="16">
        <f t="shared" si="14"/>
        <v>3.9166666666666665</v>
      </c>
      <c r="K164" s="16">
        <f>(1000*1.15)*Table1[[#This Row],[WLTC class 3, version 5, acceleration]]</f>
        <v>734.72222222222217</v>
      </c>
      <c r="L164" s="16">
        <f t="shared" si="17"/>
        <v>112.815</v>
      </c>
      <c r="M164" s="16">
        <f>0.5*1.2*0.32*1.99*(Table1[[#This Row],[Velocity]]^2)</f>
        <v>5.8612133333333336</v>
      </c>
      <c r="N164" s="16">
        <f>Table1[[#This Row],[Acceleration Force]]+Table1[[#This Row],[Rolling Resistance]]+Table1[[#This Row],[Aerodynamic Resistance]]</f>
        <v>853.39843555555558</v>
      </c>
      <c r="O164" s="16">
        <f>(Table1[[#This Row],[Acceleration Force]]+Table1[[#This Row],[Rolling Resistance]]+Table1[[#This Row],[Aerodynamic Resistance]])*Table1[[#This Row],[Velocity]]</f>
        <v>3342.4772059259258</v>
      </c>
      <c r="P164" s="16">
        <f>Table1[[#This Row],[Total]]*Table1[[#This Row],[Velocity]]</f>
        <v>3342.4772059259258</v>
      </c>
      <c r="Q164" s="16">
        <f>IF(Table1[[#This Row],[Energy]]&gt;0,Table1[[#This Row],[Energy]],0)</f>
        <v>3342.4772059259258</v>
      </c>
      <c r="R164" s="16">
        <f>(SUM($Q$6:Q164))/1000000</f>
        <v>0.25283906874962958</v>
      </c>
      <c r="S164" s="16">
        <f>IF(Table1[[#This Row],[Energy]]&lt;0,ABS(Table1[[#This Row],[Energy]]),0)</f>
        <v>0</v>
      </c>
      <c r="T164" s="16">
        <f>(SUM($S$6:S164))/1000000</f>
        <v>0.14013351683481484</v>
      </c>
    </row>
    <row r="165" spans="2:20" x14ac:dyDescent="0.3">
      <c r="B165" s="7" t="s">
        <v>19</v>
      </c>
      <c r="C165" s="13">
        <v>159</v>
      </c>
      <c r="D165" s="13">
        <v>159</v>
      </c>
      <c r="E165" s="14">
        <v>17.2</v>
      </c>
      <c r="F165" s="15">
        <f t="shared" si="15"/>
        <v>0.83333333333333359</v>
      </c>
      <c r="G165" s="15">
        <f t="shared" si="16"/>
        <v>3.0000000000000009</v>
      </c>
      <c r="H165" s="16">
        <f t="shared" si="12"/>
        <v>0</v>
      </c>
      <c r="I165" s="16">
        <f t="shared" si="13"/>
        <v>17.2</v>
      </c>
      <c r="J165" s="16">
        <f t="shared" si="14"/>
        <v>4.7777777777777777</v>
      </c>
      <c r="K165" s="16">
        <f>(1000*1.15)*Table1[[#This Row],[WLTC class 3, version 5, acceleration]]</f>
        <v>958.3333333333336</v>
      </c>
      <c r="L165" s="16">
        <f t="shared" si="17"/>
        <v>112.815</v>
      </c>
      <c r="M165" s="16">
        <f>0.5*1.2*0.32*1.99*(Table1[[#This Row],[Velocity]]^2)</f>
        <v>8.7218014814814815</v>
      </c>
      <c r="N165" s="16">
        <f>Table1[[#This Row],[Acceleration Force]]+Table1[[#This Row],[Rolling Resistance]]+Table1[[#This Row],[Aerodynamic Resistance]]</f>
        <v>1079.8701348148149</v>
      </c>
      <c r="O165" s="16">
        <f>(Table1[[#This Row],[Acceleration Force]]+Table1[[#This Row],[Rolling Resistance]]+Table1[[#This Row],[Aerodynamic Resistance]])*Table1[[#This Row],[Velocity]]</f>
        <v>5159.3795330041157</v>
      </c>
      <c r="P165" s="16">
        <f>Table1[[#This Row],[Total]]*Table1[[#This Row],[Velocity]]</f>
        <v>5159.3795330041157</v>
      </c>
      <c r="Q165" s="16">
        <f>IF(Table1[[#This Row],[Energy]]&gt;0,Table1[[#This Row],[Energy]],0)</f>
        <v>5159.3795330041157</v>
      </c>
      <c r="R165" s="16">
        <f>(SUM($Q$6:Q165))/1000000</f>
        <v>0.25799844828263369</v>
      </c>
      <c r="S165" s="16">
        <f>IF(Table1[[#This Row],[Energy]]&lt;0,ABS(Table1[[#This Row],[Energy]]),0)</f>
        <v>0</v>
      </c>
      <c r="T165" s="16">
        <f>(SUM($S$6:S165))/1000000</f>
        <v>0.14013351683481484</v>
      </c>
    </row>
    <row r="166" spans="2:20" x14ac:dyDescent="0.3">
      <c r="B166" s="7" t="s">
        <v>19</v>
      </c>
      <c r="C166" s="13">
        <v>160</v>
      </c>
      <c r="D166" s="13">
        <v>160</v>
      </c>
      <c r="E166" s="14">
        <v>20.100000000000001</v>
      </c>
      <c r="F166" s="15">
        <f t="shared" si="15"/>
        <v>0.86111111111111094</v>
      </c>
      <c r="G166" s="15">
        <f t="shared" si="16"/>
        <v>3.0999999999999996</v>
      </c>
      <c r="H166" s="16">
        <f t="shared" si="12"/>
        <v>0</v>
      </c>
      <c r="I166" s="16">
        <f t="shared" si="13"/>
        <v>20.100000000000001</v>
      </c>
      <c r="J166" s="16">
        <f t="shared" si="14"/>
        <v>5.5833333333333339</v>
      </c>
      <c r="K166" s="16">
        <f>(1000*1.15)*Table1[[#This Row],[WLTC class 3, version 5, acceleration]]</f>
        <v>990.2777777777776</v>
      </c>
      <c r="L166" s="16">
        <f t="shared" si="17"/>
        <v>112.815</v>
      </c>
      <c r="M166" s="16">
        <f>0.5*1.2*0.32*1.99*(Table1[[#This Row],[Velocity]]^2)</f>
        <v>11.910813333333337</v>
      </c>
      <c r="N166" s="16">
        <f>Table1[[#This Row],[Acceleration Force]]+Table1[[#This Row],[Rolling Resistance]]+Table1[[#This Row],[Aerodynamic Resistance]]</f>
        <v>1115.0035911111111</v>
      </c>
      <c r="O166" s="16">
        <f>(Table1[[#This Row],[Acceleration Force]]+Table1[[#This Row],[Rolling Resistance]]+Table1[[#This Row],[Aerodynamic Resistance]])*Table1[[#This Row],[Velocity]]</f>
        <v>6225.4367170370379</v>
      </c>
      <c r="P166" s="16">
        <f>Table1[[#This Row],[Total]]*Table1[[#This Row],[Velocity]]</f>
        <v>6225.4367170370379</v>
      </c>
      <c r="Q166" s="16">
        <f>IF(Table1[[#This Row],[Energy]]&gt;0,Table1[[#This Row],[Energy]],0)</f>
        <v>6225.4367170370379</v>
      </c>
      <c r="R166" s="16">
        <f>(SUM($Q$6:Q166))/1000000</f>
        <v>0.26422388499967076</v>
      </c>
      <c r="S166" s="16">
        <f>IF(Table1[[#This Row],[Energy]]&lt;0,ABS(Table1[[#This Row],[Energy]]),0)</f>
        <v>0</v>
      </c>
      <c r="T166" s="16">
        <f>(SUM($S$6:S166))/1000000</f>
        <v>0.14013351683481484</v>
      </c>
    </row>
    <row r="167" spans="2:20" x14ac:dyDescent="0.3">
      <c r="B167" s="7" t="s">
        <v>19</v>
      </c>
      <c r="C167" s="13">
        <v>161</v>
      </c>
      <c r="D167" s="13">
        <v>161</v>
      </c>
      <c r="E167" s="14">
        <v>23.4</v>
      </c>
      <c r="F167" s="15">
        <f t="shared" si="15"/>
        <v>0.74999999999999978</v>
      </c>
      <c r="G167" s="15">
        <f t="shared" si="16"/>
        <v>2.6999999999999993</v>
      </c>
      <c r="H167" s="16">
        <f t="shared" si="12"/>
        <v>0</v>
      </c>
      <c r="I167" s="16">
        <f t="shared" si="13"/>
        <v>23.4</v>
      </c>
      <c r="J167" s="16">
        <f t="shared" si="14"/>
        <v>6.4999999999999991</v>
      </c>
      <c r="K167" s="16">
        <f>(1000*1.15)*Table1[[#This Row],[WLTC class 3, version 5, acceleration]]</f>
        <v>862.49999999999977</v>
      </c>
      <c r="L167" s="16">
        <f t="shared" si="17"/>
        <v>112.815</v>
      </c>
      <c r="M167" s="16">
        <f>0.5*1.2*0.32*1.99*(Table1[[#This Row],[Velocity]]^2)</f>
        <v>16.142879999999995</v>
      </c>
      <c r="N167" s="16">
        <f>Table1[[#This Row],[Acceleration Force]]+Table1[[#This Row],[Rolling Resistance]]+Table1[[#This Row],[Aerodynamic Resistance]]</f>
        <v>991.45787999999982</v>
      </c>
      <c r="O167" s="16">
        <f>(Table1[[#This Row],[Acceleration Force]]+Table1[[#This Row],[Rolling Resistance]]+Table1[[#This Row],[Aerodynamic Resistance]])*Table1[[#This Row],[Velocity]]</f>
        <v>6444.4762199999977</v>
      </c>
      <c r="P167" s="16">
        <f>Table1[[#This Row],[Total]]*Table1[[#This Row],[Velocity]]</f>
        <v>6444.4762199999977</v>
      </c>
      <c r="Q167" s="16">
        <f>IF(Table1[[#This Row],[Energy]]&gt;0,Table1[[#This Row],[Energy]],0)</f>
        <v>6444.4762199999977</v>
      </c>
      <c r="R167" s="16">
        <f>(SUM($Q$6:Q167))/1000000</f>
        <v>0.27066836121967075</v>
      </c>
      <c r="S167" s="16">
        <f>IF(Table1[[#This Row],[Energy]]&lt;0,ABS(Table1[[#This Row],[Energy]]),0)</f>
        <v>0</v>
      </c>
      <c r="T167" s="16">
        <f>(SUM($S$6:S167))/1000000</f>
        <v>0.14013351683481484</v>
      </c>
    </row>
    <row r="168" spans="2:20" x14ac:dyDescent="0.3">
      <c r="B168" s="7" t="s">
        <v>19</v>
      </c>
      <c r="C168" s="13">
        <v>162</v>
      </c>
      <c r="D168" s="13">
        <v>162</v>
      </c>
      <c r="E168" s="14">
        <v>25.5</v>
      </c>
      <c r="F168" s="15">
        <f t="shared" si="15"/>
        <v>0.5833333333333337</v>
      </c>
      <c r="G168" s="15">
        <f t="shared" si="16"/>
        <v>2.1000000000000014</v>
      </c>
      <c r="H168" s="16">
        <f t="shared" si="12"/>
        <v>0</v>
      </c>
      <c r="I168" s="16">
        <f t="shared" si="13"/>
        <v>25.5</v>
      </c>
      <c r="J168" s="16">
        <f t="shared" si="14"/>
        <v>7.083333333333333</v>
      </c>
      <c r="K168" s="16">
        <f>(1000*1.15)*Table1[[#This Row],[WLTC class 3, version 5, acceleration]]</f>
        <v>670.83333333333371</v>
      </c>
      <c r="L168" s="16">
        <f t="shared" si="17"/>
        <v>112.815</v>
      </c>
      <c r="M168" s="16">
        <f>0.5*1.2*0.32*1.99*(Table1[[#This Row],[Velocity]]^2)</f>
        <v>19.170333333333332</v>
      </c>
      <c r="N168" s="16">
        <f>Table1[[#This Row],[Acceleration Force]]+Table1[[#This Row],[Rolling Resistance]]+Table1[[#This Row],[Aerodynamic Resistance]]</f>
        <v>802.81866666666713</v>
      </c>
      <c r="O168" s="16">
        <f>(Table1[[#This Row],[Acceleration Force]]+Table1[[#This Row],[Rolling Resistance]]+Table1[[#This Row],[Aerodynamic Resistance]])*Table1[[#This Row],[Velocity]]</f>
        <v>5686.6322222222252</v>
      </c>
      <c r="P168" s="16">
        <f>Table1[[#This Row],[Total]]*Table1[[#This Row],[Velocity]]</f>
        <v>5686.6322222222252</v>
      </c>
      <c r="Q168" s="16">
        <f>IF(Table1[[#This Row],[Energy]]&gt;0,Table1[[#This Row],[Energy]],0)</f>
        <v>5686.6322222222252</v>
      </c>
      <c r="R168" s="16">
        <f>(SUM($Q$6:Q168))/1000000</f>
        <v>0.27635499344189296</v>
      </c>
      <c r="S168" s="16">
        <f>IF(Table1[[#This Row],[Energy]]&lt;0,ABS(Table1[[#This Row],[Energy]]),0)</f>
        <v>0</v>
      </c>
      <c r="T168" s="16">
        <f>(SUM($S$6:S168))/1000000</f>
        <v>0.14013351683481484</v>
      </c>
    </row>
    <row r="169" spans="2:20" x14ac:dyDescent="0.3">
      <c r="B169" s="7" t="s">
        <v>19</v>
      </c>
      <c r="C169" s="13">
        <v>163</v>
      </c>
      <c r="D169" s="13">
        <v>163</v>
      </c>
      <c r="E169" s="14">
        <v>27.6</v>
      </c>
      <c r="F169" s="15">
        <f t="shared" si="15"/>
        <v>0.55555555555555558</v>
      </c>
      <c r="G169" s="15">
        <f t="shared" si="16"/>
        <v>2</v>
      </c>
      <c r="H169" s="16">
        <f t="shared" si="12"/>
        <v>0</v>
      </c>
      <c r="I169" s="16">
        <f t="shared" si="13"/>
        <v>27.6</v>
      </c>
      <c r="J169" s="16">
        <f t="shared" si="14"/>
        <v>7.666666666666667</v>
      </c>
      <c r="K169" s="16">
        <f>(1000*1.15)*Table1[[#This Row],[WLTC class 3, version 5, acceleration]]</f>
        <v>638.88888888888891</v>
      </c>
      <c r="L169" s="16">
        <f t="shared" si="17"/>
        <v>112.815</v>
      </c>
      <c r="M169" s="16">
        <f>0.5*1.2*0.32*1.99*(Table1[[#This Row],[Velocity]]^2)</f>
        <v>22.457813333333338</v>
      </c>
      <c r="N169" s="16">
        <f>Table1[[#This Row],[Acceleration Force]]+Table1[[#This Row],[Rolling Resistance]]+Table1[[#This Row],[Aerodynamic Resistance]]</f>
        <v>774.16170222222229</v>
      </c>
      <c r="O169" s="16">
        <f>(Table1[[#This Row],[Acceleration Force]]+Table1[[#This Row],[Rolling Resistance]]+Table1[[#This Row],[Aerodynamic Resistance]])*Table1[[#This Row],[Velocity]]</f>
        <v>5935.2397170370377</v>
      </c>
      <c r="P169" s="16">
        <f>Table1[[#This Row],[Total]]*Table1[[#This Row],[Velocity]]</f>
        <v>5935.2397170370377</v>
      </c>
      <c r="Q169" s="16">
        <f>IF(Table1[[#This Row],[Energy]]&gt;0,Table1[[#This Row],[Energy]],0)</f>
        <v>5935.2397170370377</v>
      </c>
      <c r="R169" s="16">
        <f>(SUM($Q$6:Q169))/1000000</f>
        <v>0.28229023315892998</v>
      </c>
      <c r="S169" s="16">
        <f>IF(Table1[[#This Row],[Energy]]&lt;0,ABS(Table1[[#This Row],[Energy]]),0)</f>
        <v>0</v>
      </c>
      <c r="T169" s="16">
        <f>(SUM($S$6:S169))/1000000</f>
        <v>0.14013351683481484</v>
      </c>
    </row>
    <row r="170" spans="2:20" x14ac:dyDescent="0.3">
      <c r="B170" s="7" t="s">
        <v>19</v>
      </c>
      <c r="C170" s="13">
        <v>164</v>
      </c>
      <c r="D170" s="13">
        <v>164</v>
      </c>
      <c r="E170" s="14">
        <v>29.5</v>
      </c>
      <c r="F170" s="15">
        <f t="shared" si="15"/>
        <v>0.4861111111111111</v>
      </c>
      <c r="G170" s="15">
        <f t="shared" si="16"/>
        <v>1.75</v>
      </c>
      <c r="H170" s="16">
        <f t="shared" si="12"/>
        <v>0</v>
      </c>
      <c r="I170" s="16">
        <f t="shared" si="13"/>
        <v>29.5</v>
      </c>
      <c r="J170" s="16">
        <f t="shared" si="14"/>
        <v>8.1944444444444446</v>
      </c>
      <c r="K170" s="16">
        <f>(1000*1.15)*Table1[[#This Row],[WLTC class 3, version 5, acceleration]]</f>
        <v>559.02777777777771</v>
      </c>
      <c r="L170" s="16">
        <f t="shared" si="17"/>
        <v>112.815</v>
      </c>
      <c r="M170" s="16">
        <f>0.5*1.2*0.32*1.99*(Table1[[#This Row],[Velocity]]^2)</f>
        <v>25.656259259259262</v>
      </c>
      <c r="N170" s="16">
        <f>Table1[[#This Row],[Acceleration Force]]+Table1[[#This Row],[Rolling Resistance]]+Table1[[#This Row],[Aerodynamic Resistance]]</f>
        <v>697.49903703703694</v>
      </c>
      <c r="O170" s="16">
        <f>(Table1[[#This Row],[Acceleration Force]]+Table1[[#This Row],[Rolling Resistance]]+Table1[[#This Row],[Aerodynamic Resistance]])*Table1[[#This Row],[Velocity]]</f>
        <v>5715.6171090534972</v>
      </c>
      <c r="P170" s="16">
        <f>Table1[[#This Row],[Total]]*Table1[[#This Row],[Velocity]]</f>
        <v>5715.6171090534972</v>
      </c>
      <c r="Q170" s="16">
        <f>IF(Table1[[#This Row],[Energy]]&gt;0,Table1[[#This Row],[Energy]],0)</f>
        <v>5715.6171090534972</v>
      </c>
      <c r="R170" s="16">
        <f>(SUM($Q$6:Q170))/1000000</f>
        <v>0.28800585026798348</v>
      </c>
      <c r="S170" s="16">
        <f>IF(Table1[[#This Row],[Energy]]&lt;0,ABS(Table1[[#This Row],[Energy]]),0)</f>
        <v>0</v>
      </c>
      <c r="T170" s="16">
        <f>(SUM($S$6:S170))/1000000</f>
        <v>0.14013351683481484</v>
      </c>
    </row>
    <row r="171" spans="2:20" x14ac:dyDescent="0.3">
      <c r="B171" s="7" t="s">
        <v>19</v>
      </c>
      <c r="C171" s="13">
        <v>165</v>
      </c>
      <c r="D171" s="13">
        <v>165</v>
      </c>
      <c r="E171" s="14">
        <v>31.1</v>
      </c>
      <c r="F171" s="15">
        <f t="shared" si="15"/>
        <v>0.36111111111111133</v>
      </c>
      <c r="G171" s="15">
        <f t="shared" si="16"/>
        <v>1.3000000000000007</v>
      </c>
      <c r="H171" s="16">
        <f t="shared" si="12"/>
        <v>0</v>
      </c>
      <c r="I171" s="16">
        <f t="shared" si="13"/>
        <v>31.1</v>
      </c>
      <c r="J171" s="16">
        <f t="shared" si="14"/>
        <v>8.6388888888888893</v>
      </c>
      <c r="K171" s="16">
        <f>(1000*1.15)*Table1[[#This Row],[WLTC class 3, version 5, acceleration]]</f>
        <v>415.277777777778</v>
      </c>
      <c r="L171" s="16">
        <f t="shared" si="17"/>
        <v>112.815</v>
      </c>
      <c r="M171" s="16">
        <f>0.5*1.2*0.32*1.99*(Table1[[#This Row],[Velocity]]^2)</f>
        <v>28.51478370370371</v>
      </c>
      <c r="N171" s="16">
        <f>Table1[[#This Row],[Acceleration Force]]+Table1[[#This Row],[Rolling Resistance]]+Table1[[#This Row],[Aerodynamic Resistance]]</f>
        <v>556.60756148148175</v>
      </c>
      <c r="O171" s="16">
        <f>(Table1[[#This Row],[Acceleration Force]]+Table1[[#This Row],[Rolling Resistance]]+Table1[[#This Row],[Aerodynamic Resistance]])*Table1[[#This Row],[Velocity]]</f>
        <v>4808.4708783539118</v>
      </c>
      <c r="P171" s="16">
        <f>Table1[[#This Row],[Total]]*Table1[[#This Row],[Velocity]]</f>
        <v>4808.4708783539118</v>
      </c>
      <c r="Q171" s="16">
        <f>IF(Table1[[#This Row],[Energy]]&gt;0,Table1[[#This Row],[Energy]],0)</f>
        <v>4808.4708783539118</v>
      </c>
      <c r="R171" s="16">
        <f>(SUM($Q$6:Q171))/1000000</f>
        <v>0.29281432114633738</v>
      </c>
      <c r="S171" s="16">
        <f>IF(Table1[[#This Row],[Energy]]&lt;0,ABS(Table1[[#This Row],[Energy]]),0)</f>
        <v>0</v>
      </c>
      <c r="T171" s="16">
        <f>(SUM($S$6:S171))/1000000</f>
        <v>0.14013351683481484</v>
      </c>
    </row>
    <row r="172" spans="2:20" x14ac:dyDescent="0.3">
      <c r="B172" s="7" t="s">
        <v>19</v>
      </c>
      <c r="C172" s="13">
        <v>166</v>
      </c>
      <c r="D172" s="13">
        <v>166</v>
      </c>
      <c r="E172" s="14">
        <v>32.1</v>
      </c>
      <c r="F172" s="15">
        <f t="shared" si="15"/>
        <v>0.29166666666666685</v>
      </c>
      <c r="G172" s="15">
        <f t="shared" si="16"/>
        <v>1.0500000000000007</v>
      </c>
      <c r="H172" s="16">
        <f t="shared" si="12"/>
        <v>0</v>
      </c>
      <c r="I172" s="16">
        <f t="shared" si="13"/>
        <v>32.1</v>
      </c>
      <c r="J172" s="16">
        <f t="shared" si="14"/>
        <v>8.9166666666666661</v>
      </c>
      <c r="K172" s="16">
        <f>(1000*1.15)*Table1[[#This Row],[WLTC class 3, version 5, acceleration]]</f>
        <v>335.41666666666686</v>
      </c>
      <c r="L172" s="16">
        <f t="shared" si="17"/>
        <v>112.815</v>
      </c>
      <c r="M172" s="16">
        <f>0.5*1.2*0.32*1.99*(Table1[[#This Row],[Velocity]]^2)</f>
        <v>30.378013333333328</v>
      </c>
      <c r="N172" s="16">
        <f>Table1[[#This Row],[Acceleration Force]]+Table1[[#This Row],[Rolling Resistance]]+Table1[[#This Row],[Aerodynamic Resistance]]</f>
        <v>478.6096800000002</v>
      </c>
      <c r="O172" s="16">
        <f>(Table1[[#This Row],[Acceleration Force]]+Table1[[#This Row],[Rolling Resistance]]+Table1[[#This Row],[Aerodynamic Resistance]])*Table1[[#This Row],[Velocity]]</f>
        <v>4267.6029800000015</v>
      </c>
      <c r="P172" s="16">
        <f>Table1[[#This Row],[Total]]*Table1[[#This Row],[Velocity]]</f>
        <v>4267.6029800000015</v>
      </c>
      <c r="Q172" s="16">
        <f>IF(Table1[[#This Row],[Energy]]&gt;0,Table1[[#This Row],[Energy]],0)</f>
        <v>4267.6029800000015</v>
      </c>
      <c r="R172" s="16">
        <f>(SUM($Q$6:Q172))/1000000</f>
        <v>0.29708192412633738</v>
      </c>
      <c r="S172" s="16">
        <f>IF(Table1[[#This Row],[Energy]]&lt;0,ABS(Table1[[#This Row],[Energy]]),0)</f>
        <v>0</v>
      </c>
      <c r="T172" s="16">
        <f>(SUM($S$6:S172))/1000000</f>
        <v>0.14013351683481484</v>
      </c>
    </row>
    <row r="173" spans="2:20" x14ac:dyDescent="0.3">
      <c r="B173" s="7" t="s">
        <v>19</v>
      </c>
      <c r="C173" s="13">
        <v>167</v>
      </c>
      <c r="D173" s="13">
        <v>167</v>
      </c>
      <c r="E173" s="14">
        <v>33.200000000000003</v>
      </c>
      <c r="F173" s="15">
        <f t="shared" si="15"/>
        <v>0.43055555555555575</v>
      </c>
      <c r="G173" s="15">
        <f t="shared" si="16"/>
        <v>1.5500000000000007</v>
      </c>
      <c r="H173" s="16">
        <f t="shared" si="12"/>
        <v>0</v>
      </c>
      <c r="I173" s="16">
        <f t="shared" si="13"/>
        <v>33.200000000000003</v>
      </c>
      <c r="J173" s="16">
        <f t="shared" si="14"/>
        <v>9.2222222222222232</v>
      </c>
      <c r="K173" s="16">
        <f>(1000*1.15)*Table1[[#This Row],[WLTC class 3, version 5, acceleration]]</f>
        <v>495.13888888888908</v>
      </c>
      <c r="L173" s="16">
        <f t="shared" si="17"/>
        <v>112.815</v>
      </c>
      <c r="M173" s="16">
        <f>0.5*1.2*0.32*1.99*(Table1[[#This Row],[Velocity]]^2)</f>
        <v>32.495668148148162</v>
      </c>
      <c r="N173" s="16">
        <f>Table1[[#This Row],[Acceleration Force]]+Table1[[#This Row],[Rolling Resistance]]+Table1[[#This Row],[Aerodynamic Resistance]]</f>
        <v>640.44955703703727</v>
      </c>
      <c r="O173" s="16">
        <f>(Table1[[#This Row],[Acceleration Force]]+Table1[[#This Row],[Rolling Resistance]]+Table1[[#This Row],[Aerodynamic Resistance]])*Table1[[#This Row],[Velocity]]</f>
        <v>5906.3681371193443</v>
      </c>
      <c r="P173" s="16">
        <f>Table1[[#This Row],[Total]]*Table1[[#This Row],[Velocity]]</f>
        <v>5906.3681371193443</v>
      </c>
      <c r="Q173" s="16">
        <f>IF(Table1[[#This Row],[Energy]]&gt;0,Table1[[#This Row],[Energy]],0)</f>
        <v>5906.3681371193443</v>
      </c>
      <c r="R173" s="16">
        <f>(SUM($Q$6:Q173))/1000000</f>
        <v>0.30298829226345675</v>
      </c>
      <c r="S173" s="16">
        <f>IF(Table1[[#This Row],[Energy]]&lt;0,ABS(Table1[[#This Row],[Energy]]),0)</f>
        <v>0</v>
      </c>
      <c r="T173" s="16">
        <f>(SUM($S$6:S173))/1000000</f>
        <v>0.14013351683481484</v>
      </c>
    </row>
    <row r="174" spans="2:20" x14ac:dyDescent="0.3">
      <c r="B174" s="7" t="s">
        <v>19</v>
      </c>
      <c r="C174" s="13">
        <v>168</v>
      </c>
      <c r="D174" s="13">
        <v>168</v>
      </c>
      <c r="E174" s="14">
        <v>35.200000000000003</v>
      </c>
      <c r="F174" s="15">
        <f t="shared" si="15"/>
        <v>0.55555555555555558</v>
      </c>
      <c r="G174" s="15">
        <f t="shared" si="16"/>
        <v>2</v>
      </c>
      <c r="H174" s="16">
        <f t="shared" si="12"/>
        <v>0</v>
      </c>
      <c r="I174" s="16">
        <f t="shared" si="13"/>
        <v>35.200000000000003</v>
      </c>
      <c r="J174" s="16">
        <f t="shared" si="14"/>
        <v>9.7777777777777786</v>
      </c>
      <c r="K174" s="16">
        <f>(1000*1.15)*Table1[[#This Row],[WLTC class 3, version 5, acceleration]]</f>
        <v>638.88888888888891</v>
      </c>
      <c r="L174" s="16">
        <f t="shared" si="17"/>
        <v>112.815</v>
      </c>
      <c r="M174" s="16">
        <f>0.5*1.2*0.32*1.99*(Table1[[#This Row],[Velocity]]^2)</f>
        <v>36.528734814814825</v>
      </c>
      <c r="N174" s="16">
        <f>Table1[[#This Row],[Acceleration Force]]+Table1[[#This Row],[Rolling Resistance]]+Table1[[#This Row],[Aerodynamic Resistance]]</f>
        <v>788.23262370370378</v>
      </c>
      <c r="O174" s="16">
        <f>(Table1[[#This Row],[Acceleration Force]]+Table1[[#This Row],[Rolling Resistance]]+Table1[[#This Row],[Aerodynamic Resistance]])*Table1[[#This Row],[Velocity]]</f>
        <v>7707.1634317695489</v>
      </c>
      <c r="P174" s="16">
        <f>Table1[[#This Row],[Total]]*Table1[[#This Row],[Velocity]]</f>
        <v>7707.1634317695489</v>
      </c>
      <c r="Q174" s="16">
        <f>IF(Table1[[#This Row],[Energy]]&gt;0,Table1[[#This Row],[Energy]],0)</f>
        <v>7707.1634317695489</v>
      </c>
      <c r="R174" s="16">
        <f>(SUM($Q$6:Q174))/1000000</f>
        <v>0.31069545569522627</v>
      </c>
      <c r="S174" s="16">
        <f>IF(Table1[[#This Row],[Energy]]&lt;0,ABS(Table1[[#This Row],[Energy]]),0)</f>
        <v>0</v>
      </c>
      <c r="T174" s="16">
        <f>(SUM($S$6:S174))/1000000</f>
        <v>0.14013351683481484</v>
      </c>
    </row>
    <row r="175" spans="2:20" x14ac:dyDescent="0.3">
      <c r="B175" s="7" t="s">
        <v>19</v>
      </c>
      <c r="C175" s="13">
        <v>169</v>
      </c>
      <c r="D175" s="13">
        <v>169</v>
      </c>
      <c r="E175" s="14">
        <v>37.200000000000003</v>
      </c>
      <c r="F175" s="15">
        <f t="shared" si="15"/>
        <v>0.38888888888888851</v>
      </c>
      <c r="G175" s="15">
        <f t="shared" si="16"/>
        <v>1.3999999999999986</v>
      </c>
      <c r="H175" s="16">
        <f t="shared" si="12"/>
        <v>0</v>
      </c>
      <c r="I175" s="16">
        <f t="shared" si="13"/>
        <v>37.200000000000003</v>
      </c>
      <c r="J175" s="16">
        <f t="shared" si="14"/>
        <v>10.333333333333334</v>
      </c>
      <c r="K175" s="16">
        <f>(1000*1.15)*Table1[[#This Row],[WLTC class 3, version 5, acceleration]]</f>
        <v>447.22222222222177</v>
      </c>
      <c r="L175" s="16">
        <f t="shared" si="17"/>
        <v>112.815</v>
      </c>
      <c r="M175" s="16">
        <f>0.5*1.2*0.32*1.99*(Table1[[#This Row],[Velocity]]^2)</f>
        <v>40.797653333333336</v>
      </c>
      <c r="N175" s="16">
        <f>Table1[[#This Row],[Acceleration Force]]+Table1[[#This Row],[Rolling Resistance]]+Table1[[#This Row],[Aerodynamic Resistance]]</f>
        <v>600.83487555555507</v>
      </c>
      <c r="O175" s="16">
        <f>(Table1[[#This Row],[Acceleration Force]]+Table1[[#This Row],[Rolling Resistance]]+Table1[[#This Row],[Aerodynamic Resistance]])*Table1[[#This Row],[Velocity]]</f>
        <v>6208.6270474074026</v>
      </c>
      <c r="P175" s="16">
        <f>Table1[[#This Row],[Total]]*Table1[[#This Row],[Velocity]]</f>
        <v>6208.6270474074026</v>
      </c>
      <c r="Q175" s="16">
        <f>IF(Table1[[#This Row],[Energy]]&gt;0,Table1[[#This Row],[Energy]],0)</f>
        <v>6208.6270474074026</v>
      </c>
      <c r="R175" s="16">
        <f>(SUM($Q$6:Q175))/1000000</f>
        <v>0.31690408274263365</v>
      </c>
      <c r="S175" s="16">
        <f>IF(Table1[[#This Row],[Energy]]&lt;0,ABS(Table1[[#This Row],[Energy]]),0)</f>
        <v>0</v>
      </c>
      <c r="T175" s="16">
        <f>(SUM($S$6:S175))/1000000</f>
        <v>0.14013351683481484</v>
      </c>
    </row>
    <row r="176" spans="2:20" x14ac:dyDescent="0.3">
      <c r="B176" s="7" t="s">
        <v>19</v>
      </c>
      <c r="C176" s="13">
        <v>170</v>
      </c>
      <c r="D176" s="13">
        <v>170</v>
      </c>
      <c r="E176" s="14">
        <v>38</v>
      </c>
      <c r="F176" s="15">
        <f t="shared" si="15"/>
        <v>2.7777777777777186E-2</v>
      </c>
      <c r="G176" s="15">
        <f t="shared" si="16"/>
        <v>9.9999999999997868E-2</v>
      </c>
      <c r="H176" s="16">
        <f t="shared" si="12"/>
        <v>0</v>
      </c>
      <c r="I176" s="16">
        <f t="shared" si="13"/>
        <v>38</v>
      </c>
      <c r="J176" s="16">
        <f t="shared" si="14"/>
        <v>10.555555555555555</v>
      </c>
      <c r="K176" s="16">
        <f>(1000*1.15)*Table1[[#This Row],[WLTC class 3, version 5, acceleration]]</f>
        <v>31.944444444443764</v>
      </c>
      <c r="L176" s="16">
        <f t="shared" si="17"/>
        <v>112.815</v>
      </c>
      <c r="M176" s="16">
        <f>0.5*1.2*0.32*1.99*(Table1[[#This Row],[Velocity]]^2)</f>
        <v>42.571259259259257</v>
      </c>
      <c r="N176" s="16">
        <f>Table1[[#This Row],[Acceleration Force]]+Table1[[#This Row],[Rolling Resistance]]+Table1[[#This Row],[Aerodynamic Resistance]]</f>
        <v>187.33070370370302</v>
      </c>
      <c r="O176" s="16">
        <f>(Table1[[#This Row],[Acceleration Force]]+Table1[[#This Row],[Rolling Resistance]]+Table1[[#This Row],[Aerodynamic Resistance]])*Table1[[#This Row],[Velocity]]</f>
        <v>1977.3796502057542</v>
      </c>
      <c r="P176" s="16">
        <f>Table1[[#This Row],[Total]]*Table1[[#This Row],[Velocity]]</f>
        <v>1977.3796502057542</v>
      </c>
      <c r="Q176" s="16">
        <f>IF(Table1[[#This Row],[Energy]]&gt;0,Table1[[#This Row],[Energy]],0)</f>
        <v>1977.3796502057542</v>
      </c>
      <c r="R176" s="16">
        <f>(SUM($Q$6:Q176))/1000000</f>
        <v>0.31888146239283943</v>
      </c>
      <c r="S176" s="16">
        <f>IF(Table1[[#This Row],[Energy]]&lt;0,ABS(Table1[[#This Row],[Energy]]),0)</f>
        <v>0</v>
      </c>
      <c r="T176" s="16">
        <f>(SUM($S$6:S176))/1000000</f>
        <v>0.14013351683481484</v>
      </c>
    </row>
    <row r="177" spans="2:20" x14ac:dyDescent="0.3">
      <c r="B177" s="7" t="s">
        <v>19</v>
      </c>
      <c r="C177" s="13">
        <v>171</v>
      </c>
      <c r="D177" s="13">
        <v>171</v>
      </c>
      <c r="E177" s="14">
        <v>37.4</v>
      </c>
      <c r="F177" s="15">
        <f t="shared" si="15"/>
        <v>-0.40277777777777757</v>
      </c>
      <c r="G177" s="15">
        <f t="shared" si="16"/>
        <v>-1.4499999999999993</v>
      </c>
      <c r="H177" s="16">
        <f t="shared" si="12"/>
        <v>0</v>
      </c>
      <c r="I177" s="16">
        <f t="shared" si="13"/>
        <v>37.4</v>
      </c>
      <c r="J177" s="16">
        <f t="shared" si="14"/>
        <v>10.388888888888888</v>
      </c>
      <c r="K177" s="16">
        <f>(1000*1.15)*Table1[[#This Row],[WLTC class 3, version 5, acceleration]]</f>
        <v>-463.19444444444423</v>
      </c>
      <c r="L177" s="16">
        <f t="shared" si="17"/>
        <v>112.815</v>
      </c>
      <c r="M177" s="16">
        <f>0.5*1.2*0.32*1.99*(Table1[[#This Row],[Velocity]]^2)</f>
        <v>41.23751703703703</v>
      </c>
      <c r="N177" s="16">
        <f>Table1[[#This Row],[Acceleration Force]]+Table1[[#This Row],[Rolling Resistance]]+Table1[[#This Row],[Aerodynamic Resistance]]</f>
        <v>-309.1419274074072</v>
      </c>
      <c r="O177" s="16">
        <f>(Table1[[#This Row],[Acceleration Force]]+Table1[[#This Row],[Rolling Resistance]]+Table1[[#This Row],[Aerodynamic Resistance]])*Table1[[#This Row],[Velocity]]</f>
        <v>-3211.6411347325075</v>
      </c>
      <c r="P177" s="16">
        <f>Table1[[#This Row],[Total]]*Table1[[#This Row],[Velocity]]</f>
        <v>-3211.6411347325075</v>
      </c>
      <c r="Q177" s="16">
        <f>IF(Table1[[#This Row],[Energy]]&gt;0,Table1[[#This Row],[Energy]],0)</f>
        <v>0</v>
      </c>
      <c r="R177" s="16">
        <f>(SUM($Q$6:Q177))/1000000</f>
        <v>0.31888146239283943</v>
      </c>
      <c r="S177" s="16">
        <f>IF(Table1[[#This Row],[Energy]]&lt;0,ABS(Table1[[#This Row],[Energy]]),0)</f>
        <v>3211.6411347325075</v>
      </c>
      <c r="T177" s="16">
        <f>(SUM($S$6:S177))/1000000</f>
        <v>0.14334515796954736</v>
      </c>
    </row>
    <row r="178" spans="2:20" x14ac:dyDescent="0.3">
      <c r="B178" s="7" t="s">
        <v>19</v>
      </c>
      <c r="C178" s="13">
        <v>172</v>
      </c>
      <c r="D178" s="13">
        <v>172</v>
      </c>
      <c r="E178" s="14">
        <v>35.1</v>
      </c>
      <c r="F178" s="15">
        <f t="shared" si="15"/>
        <v>-0.88888888888888862</v>
      </c>
      <c r="G178" s="15">
        <f t="shared" si="16"/>
        <v>-3.1999999999999993</v>
      </c>
      <c r="H178" s="16">
        <f t="shared" si="12"/>
        <v>0</v>
      </c>
      <c r="I178" s="16">
        <f t="shared" si="13"/>
        <v>35.1</v>
      </c>
      <c r="J178" s="16">
        <f t="shared" si="14"/>
        <v>9.75</v>
      </c>
      <c r="K178" s="16">
        <f>(1000*1.15)*Table1[[#This Row],[WLTC class 3, version 5, acceleration]]</f>
        <v>-1022.2222222222219</v>
      </c>
      <c r="L178" s="16">
        <f t="shared" si="17"/>
        <v>112.815</v>
      </c>
      <c r="M178" s="16">
        <f>0.5*1.2*0.32*1.99*(Table1[[#This Row],[Velocity]]^2)</f>
        <v>36.321480000000001</v>
      </c>
      <c r="N178" s="16">
        <f>Table1[[#This Row],[Acceleration Force]]+Table1[[#This Row],[Rolling Resistance]]+Table1[[#This Row],[Aerodynamic Resistance]]</f>
        <v>-873.08574222222194</v>
      </c>
      <c r="O178" s="16">
        <f>(Table1[[#This Row],[Acceleration Force]]+Table1[[#This Row],[Rolling Resistance]]+Table1[[#This Row],[Aerodynamic Resistance]])*Table1[[#This Row],[Velocity]]</f>
        <v>-8512.5859866666633</v>
      </c>
      <c r="P178" s="16">
        <f>Table1[[#This Row],[Total]]*Table1[[#This Row],[Velocity]]</f>
        <v>-8512.5859866666633</v>
      </c>
      <c r="Q178" s="16">
        <f>IF(Table1[[#This Row],[Energy]]&gt;0,Table1[[#This Row],[Energy]],0)</f>
        <v>0</v>
      </c>
      <c r="R178" s="16">
        <f>(SUM($Q$6:Q178))/1000000</f>
        <v>0.31888146239283943</v>
      </c>
      <c r="S178" s="16">
        <f>IF(Table1[[#This Row],[Energy]]&lt;0,ABS(Table1[[#This Row],[Energy]]),0)</f>
        <v>8512.5859866666633</v>
      </c>
      <c r="T178" s="16">
        <f>(SUM($S$6:S178))/1000000</f>
        <v>0.15185774395621401</v>
      </c>
    </row>
    <row r="179" spans="2:20" x14ac:dyDescent="0.3">
      <c r="B179" s="7" t="s">
        <v>19</v>
      </c>
      <c r="C179" s="13">
        <v>173</v>
      </c>
      <c r="D179" s="13">
        <v>173</v>
      </c>
      <c r="E179" s="14">
        <v>31</v>
      </c>
      <c r="F179" s="15">
        <f t="shared" si="15"/>
        <v>-1.1111111111111112</v>
      </c>
      <c r="G179" s="15">
        <f t="shared" si="16"/>
        <v>-4</v>
      </c>
      <c r="H179" s="16">
        <f t="shared" si="12"/>
        <v>0</v>
      </c>
      <c r="I179" s="16">
        <f t="shared" si="13"/>
        <v>31</v>
      </c>
      <c r="J179" s="16">
        <f t="shared" si="14"/>
        <v>8.6111111111111107</v>
      </c>
      <c r="K179" s="16">
        <f>(1000*1.15)*Table1[[#This Row],[WLTC class 3, version 5, acceleration]]</f>
        <v>-1277.7777777777778</v>
      </c>
      <c r="L179" s="16">
        <f t="shared" si="17"/>
        <v>112.815</v>
      </c>
      <c r="M179" s="16">
        <f>0.5*1.2*0.32*1.99*(Table1[[#This Row],[Velocity]]^2)</f>
        <v>28.331703703703703</v>
      </c>
      <c r="N179" s="16">
        <f>Table1[[#This Row],[Acceleration Force]]+Table1[[#This Row],[Rolling Resistance]]+Table1[[#This Row],[Aerodynamic Resistance]]</f>
        <v>-1136.6310740740741</v>
      </c>
      <c r="O179" s="16">
        <f>(Table1[[#This Row],[Acceleration Force]]+Table1[[#This Row],[Rolling Resistance]]+Table1[[#This Row],[Aerodynamic Resistance]])*Table1[[#This Row],[Velocity]]</f>
        <v>-9787.6564711934152</v>
      </c>
      <c r="P179" s="16">
        <f>Table1[[#This Row],[Total]]*Table1[[#This Row],[Velocity]]</f>
        <v>-9787.6564711934152</v>
      </c>
      <c r="Q179" s="16">
        <f>IF(Table1[[#This Row],[Energy]]&gt;0,Table1[[#This Row],[Energy]],0)</f>
        <v>0</v>
      </c>
      <c r="R179" s="16">
        <f>(SUM($Q$6:Q179))/1000000</f>
        <v>0.31888146239283943</v>
      </c>
      <c r="S179" s="16">
        <f>IF(Table1[[#This Row],[Energy]]&lt;0,ABS(Table1[[#This Row],[Energy]]),0)</f>
        <v>9787.6564711934152</v>
      </c>
      <c r="T179" s="16">
        <f>(SUM($S$6:S179))/1000000</f>
        <v>0.16164540042740744</v>
      </c>
    </row>
    <row r="180" spans="2:20" x14ac:dyDescent="0.3">
      <c r="B180" s="7" t="s">
        <v>19</v>
      </c>
      <c r="C180" s="13">
        <v>174</v>
      </c>
      <c r="D180" s="13">
        <v>174</v>
      </c>
      <c r="E180" s="14">
        <v>27.1</v>
      </c>
      <c r="F180" s="15">
        <f t="shared" si="15"/>
        <v>-0.79166666666666652</v>
      </c>
      <c r="G180" s="15">
        <f t="shared" si="16"/>
        <v>-2.8499999999999996</v>
      </c>
      <c r="H180" s="16">
        <f t="shared" si="12"/>
        <v>0</v>
      </c>
      <c r="I180" s="16">
        <f t="shared" si="13"/>
        <v>27.1</v>
      </c>
      <c r="J180" s="16">
        <f t="shared" si="14"/>
        <v>7.5277777777777777</v>
      </c>
      <c r="K180" s="16">
        <f>(1000*1.15)*Table1[[#This Row],[WLTC class 3, version 5, acceleration]]</f>
        <v>-910.41666666666652</v>
      </c>
      <c r="L180" s="16">
        <f t="shared" si="17"/>
        <v>112.815</v>
      </c>
      <c r="M180" s="16">
        <f>0.5*1.2*0.32*1.99*(Table1[[#This Row],[Velocity]]^2)</f>
        <v>21.651494814814814</v>
      </c>
      <c r="N180" s="16">
        <f>Table1[[#This Row],[Acceleration Force]]+Table1[[#This Row],[Rolling Resistance]]+Table1[[#This Row],[Aerodynamic Resistance]]</f>
        <v>-775.95017185185168</v>
      </c>
      <c r="O180" s="16">
        <f>(Table1[[#This Row],[Acceleration Force]]+Table1[[#This Row],[Rolling Resistance]]+Table1[[#This Row],[Aerodynamic Resistance]])*Table1[[#This Row],[Velocity]]</f>
        <v>-5841.1804603292167</v>
      </c>
      <c r="P180" s="16">
        <f>Table1[[#This Row],[Total]]*Table1[[#This Row],[Velocity]]</f>
        <v>-5841.1804603292167</v>
      </c>
      <c r="Q180" s="16">
        <f>IF(Table1[[#This Row],[Energy]]&gt;0,Table1[[#This Row],[Energy]],0)</f>
        <v>0</v>
      </c>
      <c r="R180" s="16">
        <f>(SUM($Q$6:Q180))/1000000</f>
        <v>0.31888146239283943</v>
      </c>
      <c r="S180" s="16">
        <f>IF(Table1[[#This Row],[Energy]]&lt;0,ABS(Table1[[#This Row],[Energy]]),0)</f>
        <v>5841.1804603292167</v>
      </c>
      <c r="T180" s="16">
        <f>(SUM($S$6:S180))/1000000</f>
        <v>0.16748658088773666</v>
      </c>
    </row>
    <row r="181" spans="2:20" x14ac:dyDescent="0.3">
      <c r="B181" s="7" t="s">
        <v>19</v>
      </c>
      <c r="C181" s="13">
        <v>175</v>
      </c>
      <c r="D181" s="13">
        <v>175</v>
      </c>
      <c r="E181" s="14">
        <v>25.3</v>
      </c>
      <c r="F181" s="15">
        <f t="shared" si="15"/>
        <v>-0.27777777777777779</v>
      </c>
      <c r="G181" s="15">
        <f t="shared" si="16"/>
        <v>-1</v>
      </c>
      <c r="H181" s="16">
        <f t="shared" si="12"/>
        <v>0</v>
      </c>
      <c r="I181" s="16">
        <f t="shared" si="13"/>
        <v>25.3</v>
      </c>
      <c r="J181" s="16">
        <f t="shared" si="14"/>
        <v>7.0277777777777777</v>
      </c>
      <c r="K181" s="16">
        <f>(1000*1.15)*Table1[[#This Row],[WLTC class 3, version 5, acceleration]]</f>
        <v>-319.44444444444446</v>
      </c>
      <c r="L181" s="16">
        <f t="shared" si="17"/>
        <v>112.815</v>
      </c>
      <c r="M181" s="16">
        <f>0.5*1.2*0.32*1.99*(Table1[[#This Row],[Velocity]]^2)</f>
        <v>18.870801481481482</v>
      </c>
      <c r="N181" s="16">
        <f>Table1[[#This Row],[Acceleration Force]]+Table1[[#This Row],[Rolling Resistance]]+Table1[[#This Row],[Aerodynamic Resistance]]</f>
        <v>-187.75864296296297</v>
      </c>
      <c r="O181" s="16">
        <f>(Table1[[#This Row],[Acceleration Force]]+Table1[[#This Row],[Rolling Resistance]]+Table1[[#This Row],[Aerodynamic Resistance]])*Table1[[#This Row],[Velocity]]</f>
        <v>-1319.5260186008231</v>
      </c>
      <c r="P181" s="16">
        <f>Table1[[#This Row],[Total]]*Table1[[#This Row],[Velocity]]</f>
        <v>-1319.5260186008231</v>
      </c>
      <c r="Q181" s="16">
        <f>IF(Table1[[#This Row],[Energy]]&gt;0,Table1[[#This Row],[Energy]],0)</f>
        <v>0</v>
      </c>
      <c r="R181" s="16">
        <f>(SUM($Q$6:Q181))/1000000</f>
        <v>0.31888146239283943</v>
      </c>
      <c r="S181" s="16">
        <f>IF(Table1[[#This Row],[Energy]]&lt;0,ABS(Table1[[#This Row],[Energy]]),0)</f>
        <v>1319.5260186008231</v>
      </c>
      <c r="T181" s="16">
        <f>(SUM($S$6:S181))/1000000</f>
        <v>0.16880610690633749</v>
      </c>
    </row>
    <row r="182" spans="2:20" x14ac:dyDescent="0.3">
      <c r="B182" s="7" t="s">
        <v>19</v>
      </c>
      <c r="C182" s="13">
        <v>176</v>
      </c>
      <c r="D182" s="13">
        <v>176</v>
      </c>
      <c r="E182" s="14">
        <v>25.1</v>
      </c>
      <c r="F182" s="15">
        <f t="shared" si="15"/>
        <v>8.3333333333333037E-2</v>
      </c>
      <c r="G182" s="15">
        <f t="shared" si="16"/>
        <v>0.29999999999999893</v>
      </c>
      <c r="H182" s="16">
        <f t="shared" si="12"/>
        <v>0</v>
      </c>
      <c r="I182" s="16">
        <f t="shared" si="13"/>
        <v>25.1</v>
      </c>
      <c r="J182" s="16">
        <f t="shared" si="14"/>
        <v>6.9722222222222223</v>
      </c>
      <c r="K182" s="16">
        <f>(1000*1.15)*Table1[[#This Row],[WLTC class 3, version 5, acceleration]]</f>
        <v>95.833333333332988</v>
      </c>
      <c r="L182" s="16">
        <f t="shared" si="17"/>
        <v>112.815</v>
      </c>
      <c r="M182" s="16">
        <f>0.5*1.2*0.32*1.99*(Table1[[#This Row],[Velocity]]^2)</f>
        <v>18.573628148148153</v>
      </c>
      <c r="N182" s="16">
        <f>Table1[[#This Row],[Acceleration Force]]+Table1[[#This Row],[Rolling Resistance]]+Table1[[#This Row],[Aerodynamic Resistance]]</f>
        <v>227.22196148148112</v>
      </c>
      <c r="O182" s="16">
        <f>(Table1[[#This Row],[Acceleration Force]]+Table1[[#This Row],[Rolling Resistance]]+Table1[[#This Row],[Aerodynamic Resistance]])*Table1[[#This Row],[Velocity]]</f>
        <v>1584.2420092181044</v>
      </c>
      <c r="P182" s="16">
        <f>Table1[[#This Row],[Total]]*Table1[[#This Row],[Velocity]]</f>
        <v>1584.2420092181044</v>
      </c>
      <c r="Q182" s="16">
        <f>IF(Table1[[#This Row],[Energy]]&gt;0,Table1[[#This Row],[Energy]],0)</f>
        <v>1584.2420092181044</v>
      </c>
      <c r="R182" s="16">
        <f>(SUM($Q$6:Q182))/1000000</f>
        <v>0.32046570440205752</v>
      </c>
      <c r="S182" s="16">
        <f>IF(Table1[[#This Row],[Energy]]&lt;0,ABS(Table1[[#This Row],[Energy]]),0)</f>
        <v>0</v>
      </c>
      <c r="T182" s="16">
        <f>(SUM($S$6:S182))/1000000</f>
        <v>0.16880610690633749</v>
      </c>
    </row>
    <row r="183" spans="2:20" x14ac:dyDescent="0.3">
      <c r="B183" s="7" t="s">
        <v>19</v>
      </c>
      <c r="C183" s="13">
        <v>177</v>
      </c>
      <c r="D183" s="13">
        <v>177</v>
      </c>
      <c r="E183" s="14">
        <v>25.9</v>
      </c>
      <c r="F183" s="15">
        <f t="shared" si="15"/>
        <v>0.37499999999999989</v>
      </c>
      <c r="G183" s="15">
        <f t="shared" si="16"/>
        <v>1.3499999999999996</v>
      </c>
      <c r="H183" s="16">
        <f t="shared" si="12"/>
        <v>0</v>
      </c>
      <c r="I183" s="16">
        <f t="shared" si="13"/>
        <v>25.9</v>
      </c>
      <c r="J183" s="16">
        <f t="shared" si="14"/>
        <v>7.1944444444444438</v>
      </c>
      <c r="K183" s="16">
        <f>(1000*1.15)*Table1[[#This Row],[WLTC class 3, version 5, acceleration]]</f>
        <v>431.24999999999989</v>
      </c>
      <c r="L183" s="16">
        <f t="shared" si="17"/>
        <v>112.815</v>
      </c>
      <c r="M183" s="16">
        <f>0.5*1.2*0.32*1.99*(Table1[[#This Row],[Velocity]]^2)</f>
        <v>19.77647259259259</v>
      </c>
      <c r="N183" s="16">
        <f>Table1[[#This Row],[Acceleration Force]]+Table1[[#This Row],[Rolling Resistance]]+Table1[[#This Row],[Aerodynamic Resistance]]</f>
        <v>563.84147259259237</v>
      </c>
      <c r="O183" s="16">
        <f>(Table1[[#This Row],[Acceleration Force]]+Table1[[#This Row],[Rolling Resistance]]+Table1[[#This Row],[Aerodynamic Resistance]])*Table1[[#This Row],[Velocity]]</f>
        <v>4056.5261500411502</v>
      </c>
      <c r="P183" s="16">
        <f>Table1[[#This Row],[Total]]*Table1[[#This Row],[Velocity]]</f>
        <v>4056.5261500411502</v>
      </c>
      <c r="Q183" s="16">
        <f>IF(Table1[[#This Row],[Energy]]&gt;0,Table1[[#This Row],[Energy]],0)</f>
        <v>4056.5261500411502</v>
      </c>
      <c r="R183" s="16">
        <f>(SUM($Q$6:Q183))/1000000</f>
        <v>0.32452223055209867</v>
      </c>
      <c r="S183" s="16">
        <f>IF(Table1[[#This Row],[Energy]]&lt;0,ABS(Table1[[#This Row],[Energy]]),0)</f>
        <v>0</v>
      </c>
      <c r="T183" s="16">
        <f>(SUM($S$6:S183))/1000000</f>
        <v>0.16880610690633749</v>
      </c>
    </row>
    <row r="184" spans="2:20" x14ac:dyDescent="0.3">
      <c r="B184" s="7" t="s">
        <v>19</v>
      </c>
      <c r="C184" s="13">
        <v>178</v>
      </c>
      <c r="D184" s="13">
        <v>178</v>
      </c>
      <c r="E184" s="14">
        <v>27.8</v>
      </c>
      <c r="F184" s="15">
        <f t="shared" si="15"/>
        <v>0.45833333333333343</v>
      </c>
      <c r="G184" s="15">
        <f t="shared" si="16"/>
        <v>1.6500000000000004</v>
      </c>
      <c r="H184" s="16">
        <f t="shared" si="12"/>
        <v>0</v>
      </c>
      <c r="I184" s="16">
        <f t="shared" si="13"/>
        <v>27.8</v>
      </c>
      <c r="J184" s="16">
        <f t="shared" si="14"/>
        <v>7.7222222222222223</v>
      </c>
      <c r="K184" s="16">
        <f>(1000*1.15)*Table1[[#This Row],[WLTC class 3, version 5, acceleration]]</f>
        <v>527.08333333333348</v>
      </c>
      <c r="L184" s="16">
        <f t="shared" si="17"/>
        <v>112.815</v>
      </c>
      <c r="M184" s="16">
        <f>0.5*1.2*0.32*1.99*(Table1[[#This Row],[Velocity]]^2)</f>
        <v>22.78446814814815</v>
      </c>
      <c r="N184" s="16">
        <f>Table1[[#This Row],[Acceleration Force]]+Table1[[#This Row],[Rolling Resistance]]+Table1[[#This Row],[Aerodynamic Resistance]]</f>
        <v>662.68280148148165</v>
      </c>
      <c r="O184" s="16">
        <f>(Table1[[#This Row],[Acceleration Force]]+Table1[[#This Row],[Rolling Resistance]]+Table1[[#This Row],[Aerodynamic Resistance]])*Table1[[#This Row],[Velocity]]</f>
        <v>5117.3838558847747</v>
      </c>
      <c r="P184" s="16">
        <f>Table1[[#This Row],[Total]]*Table1[[#This Row],[Velocity]]</f>
        <v>5117.3838558847747</v>
      </c>
      <c r="Q184" s="16">
        <f>IF(Table1[[#This Row],[Energy]]&gt;0,Table1[[#This Row],[Energy]],0)</f>
        <v>5117.3838558847747</v>
      </c>
      <c r="R184" s="16">
        <f>(SUM($Q$6:Q184))/1000000</f>
        <v>0.32963961440798345</v>
      </c>
      <c r="S184" s="16">
        <f>IF(Table1[[#This Row],[Energy]]&lt;0,ABS(Table1[[#This Row],[Energy]]),0)</f>
        <v>0</v>
      </c>
      <c r="T184" s="16">
        <f>(SUM($S$6:S184))/1000000</f>
        <v>0.16880610690633749</v>
      </c>
    </row>
    <row r="185" spans="2:20" x14ac:dyDescent="0.3">
      <c r="B185" s="7" t="s">
        <v>19</v>
      </c>
      <c r="C185" s="13">
        <v>179</v>
      </c>
      <c r="D185" s="13">
        <v>179</v>
      </c>
      <c r="E185" s="14">
        <v>29.2</v>
      </c>
      <c r="F185" s="15">
        <f t="shared" si="15"/>
        <v>0.25000000000000011</v>
      </c>
      <c r="G185" s="15">
        <f t="shared" si="16"/>
        <v>0.90000000000000036</v>
      </c>
      <c r="H185" s="16">
        <f t="shared" si="12"/>
        <v>0</v>
      </c>
      <c r="I185" s="16">
        <f t="shared" si="13"/>
        <v>29.2</v>
      </c>
      <c r="J185" s="16">
        <f t="shared" si="14"/>
        <v>8.1111111111111107</v>
      </c>
      <c r="K185" s="16">
        <f>(1000*1.15)*Table1[[#This Row],[WLTC class 3, version 5, acceleration]]</f>
        <v>287.50000000000011</v>
      </c>
      <c r="L185" s="16">
        <f t="shared" si="17"/>
        <v>112.815</v>
      </c>
      <c r="M185" s="16">
        <f>0.5*1.2*0.32*1.99*(Table1[[#This Row],[Velocity]]^2)</f>
        <v>25.13709037037037</v>
      </c>
      <c r="N185" s="16">
        <f>Table1[[#This Row],[Acceleration Force]]+Table1[[#This Row],[Rolling Resistance]]+Table1[[#This Row],[Aerodynamic Resistance]]</f>
        <v>425.45209037037046</v>
      </c>
      <c r="O185" s="16">
        <f>(Table1[[#This Row],[Acceleration Force]]+Table1[[#This Row],[Rolling Resistance]]+Table1[[#This Row],[Aerodynamic Resistance]])*Table1[[#This Row],[Velocity]]</f>
        <v>3450.8891774485601</v>
      </c>
      <c r="P185" s="16">
        <f>Table1[[#This Row],[Total]]*Table1[[#This Row],[Velocity]]</f>
        <v>3450.8891774485601</v>
      </c>
      <c r="Q185" s="16">
        <f>IF(Table1[[#This Row],[Energy]]&gt;0,Table1[[#This Row],[Energy]],0)</f>
        <v>3450.8891774485601</v>
      </c>
      <c r="R185" s="16">
        <f>(SUM($Q$6:Q185))/1000000</f>
        <v>0.33309050358543202</v>
      </c>
      <c r="S185" s="16">
        <f>IF(Table1[[#This Row],[Energy]]&lt;0,ABS(Table1[[#This Row],[Energy]]),0)</f>
        <v>0</v>
      </c>
      <c r="T185" s="16">
        <f>(SUM($S$6:S185))/1000000</f>
        <v>0.16880610690633749</v>
      </c>
    </row>
    <row r="186" spans="2:20" x14ac:dyDescent="0.3">
      <c r="B186" s="7" t="s">
        <v>19</v>
      </c>
      <c r="C186" s="13">
        <v>180</v>
      </c>
      <c r="D186" s="13">
        <v>180</v>
      </c>
      <c r="E186" s="14">
        <v>29.6</v>
      </c>
      <c r="F186" s="15">
        <f t="shared" si="15"/>
        <v>4.1666666666666761E-2</v>
      </c>
      <c r="G186" s="15">
        <f t="shared" si="16"/>
        <v>0.15000000000000036</v>
      </c>
      <c r="H186" s="16">
        <f t="shared" si="12"/>
        <v>0</v>
      </c>
      <c r="I186" s="16">
        <f t="shared" si="13"/>
        <v>29.6</v>
      </c>
      <c r="J186" s="16">
        <f t="shared" si="14"/>
        <v>8.2222222222222232</v>
      </c>
      <c r="K186" s="16">
        <f>(1000*1.15)*Table1[[#This Row],[WLTC class 3, version 5, acceleration]]</f>
        <v>47.916666666666778</v>
      </c>
      <c r="L186" s="16">
        <f t="shared" si="17"/>
        <v>112.815</v>
      </c>
      <c r="M186" s="16">
        <f>0.5*1.2*0.32*1.99*(Table1[[#This Row],[Velocity]]^2)</f>
        <v>25.83049481481482</v>
      </c>
      <c r="N186" s="16">
        <f>Table1[[#This Row],[Acceleration Force]]+Table1[[#This Row],[Rolling Resistance]]+Table1[[#This Row],[Aerodynamic Resistance]]</f>
        <v>186.56216148148158</v>
      </c>
      <c r="O186" s="16">
        <f>(Table1[[#This Row],[Acceleration Force]]+Table1[[#This Row],[Rolling Resistance]]+Table1[[#This Row],[Aerodynamic Resistance]])*Table1[[#This Row],[Velocity]]</f>
        <v>1533.9555499588487</v>
      </c>
      <c r="P186" s="16">
        <f>Table1[[#This Row],[Total]]*Table1[[#This Row],[Velocity]]</f>
        <v>1533.9555499588487</v>
      </c>
      <c r="Q186" s="16">
        <f>IF(Table1[[#This Row],[Energy]]&gt;0,Table1[[#This Row],[Energy]],0)</f>
        <v>1533.9555499588487</v>
      </c>
      <c r="R186" s="16">
        <f>(SUM($Q$6:Q186))/1000000</f>
        <v>0.33462445913539085</v>
      </c>
      <c r="S186" s="16">
        <f>IF(Table1[[#This Row],[Energy]]&lt;0,ABS(Table1[[#This Row],[Energy]]),0)</f>
        <v>0</v>
      </c>
      <c r="T186" s="16">
        <f>(SUM($S$6:S186))/1000000</f>
        <v>0.16880610690633749</v>
      </c>
    </row>
    <row r="187" spans="2:20" x14ac:dyDescent="0.3">
      <c r="B187" s="7" t="s">
        <v>19</v>
      </c>
      <c r="C187" s="13">
        <v>181</v>
      </c>
      <c r="D187" s="13">
        <v>181</v>
      </c>
      <c r="E187" s="14">
        <v>29.5</v>
      </c>
      <c r="F187" s="15">
        <f t="shared" si="15"/>
        <v>-5.5555555555555851E-2</v>
      </c>
      <c r="G187" s="15">
        <f t="shared" si="16"/>
        <v>-0.20000000000000107</v>
      </c>
      <c r="H187" s="16">
        <f t="shared" si="12"/>
        <v>0</v>
      </c>
      <c r="I187" s="16">
        <f t="shared" si="13"/>
        <v>29.5</v>
      </c>
      <c r="J187" s="16">
        <f t="shared" si="14"/>
        <v>8.1944444444444446</v>
      </c>
      <c r="K187" s="16">
        <f>(1000*1.15)*Table1[[#This Row],[WLTC class 3, version 5, acceleration]]</f>
        <v>-63.888888888889227</v>
      </c>
      <c r="L187" s="16">
        <f t="shared" si="17"/>
        <v>112.815</v>
      </c>
      <c r="M187" s="16">
        <f>0.5*1.2*0.32*1.99*(Table1[[#This Row],[Velocity]]^2)</f>
        <v>25.656259259259262</v>
      </c>
      <c r="N187" s="16">
        <f>Table1[[#This Row],[Acceleration Force]]+Table1[[#This Row],[Rolling Resistance]]+Table1[[#This Row],[Aerodynamic Resistance]]</f>
        <v>74.582370370370029</v>
      </c>
      <c r="O187" s="16">
        <f>(Table1[[#This Row],[Acceleration Force]]+Table1[[#This Row],[Rolling Resistance]]+Table1[[#This Row],[Aerodynamic Resistance]])*Table1[[#This Row],[Velocity]]</f>
        <v>611.16109053497667</v>
      </c>
      <c r="P187" s="16">
        <f>Table1[[#This Row],[Total]]*Table1[[#This Row],[Velocity]]</f>
        <v>611.16109053497667</v>
      </c>
      <c r="Q187" s="16">
        <f>IF(Table1[[#This Row],[Energy]]&gt;0,Table1[[#This Row],[Energy]],0)</f>
        <v>611.16109053497667</v>
      </c>
      <c r="R187" s="16">
        <f>(SUM($Q$6:Q187))/1000000</f>
        <v>0.33523562022592585</v>
      </c>
      <c r="S187" s="16">
        <f>IF(Table1[[#This Row],[Energy]]&lt;0,ABS(Table1[[#This Row],[Energy]]),0)</f>
        <v>0</v>
      </c>
      <c r="T187" s="16">
        <f>(SUM($S$6:S187))/1000000</f>
        <v>0.16880610690633749</v>
      </c>
    </row>
    <row r="188" spans="2:20" x14ac:dyDescent="0.3">
      <c r="B188" s="7" t="s">
        <v>19</v>
      </c>
      <c r="C188" s="13">
        <v>182</v>
      </c>
      <c r="D188" s="13">
        <v>182</v>
      </c>
      <c r="E188" s="14">
        <v>29.2</v>
      </c>
      <c r="F188" s="15">
        <f t="shared" si="15"/>
        <v>-0.16666666666666657</v>
      </c>
      <c r="G188" s="15">
        <f t="shared" si="16"/>
        <v>-0.59999999999999964</v>
      </c>
      <c r="H188" s="16">
        <f t="shared" si="12"/>
        <v>0</v>
      </c>
      <c r="I188" s="16">
        <f t="shared" si="13"/>
        <v>29.2</v>
      </c>
      <c r="J188" s="16">
        <f t="shared" si="14"/>
        <v>8.1111111111111107</v>
      </c>
      <c r="K188" s="16">
        <f>(1000*1.15)*Table1[[#This Row],[WLTC class 3, version 5, acceleration]]</f>
        <v>-191.66666666666657</v>
      </c>
      <c r="L188" s="16">
        <f t="shared" si="17"/>
        <v>112.815</v>
      </c>
      <c r="M188" s="16">
        <f>0.5*1.2*0.32*1.99*(Table1[[#This Row],[Velocity]]^2)</f>
        <v>25.13709037037037</v>
      </c>
      <c r="N188" s="16">
        <f>Table1[[#This Row],[Acceleration Force]]+Table1[[#This Row],[Rolling Resistance]]+Table1[[#This Row],[Aerodynamic Resistance]]</f>
        <v>-53.714576296296201</v>
      </c>
      <c r="O188" s="16">
        <f>(Table1[[#This Row],[Acceleration Force]]+Table1[[#This Row],[Rolling Resistance]]+Table1[[#This Row],[Aerodynamic Resistance]])*Table1[[#This Row],[Velocity]]</f>
        <v>-435.6848966255136</v>
      </c>
      <c r="P188" s="16">
        <f>Table1[[#This Row],[Total]]*Table1[[#This Row],[Velocity]]</f>
        <v>-435.6848966255136</v>
      </c>
      <c r="Q188" s="16">
        <f>IF(Table1[[#This Row],[Energy]]&gt;0,Table1[[#This Row],[Energy]],0)</f>
        <v>0</v>
      </c>
      <c r="R188" s="16">
        <f>(SUM($Q$6:Q188))/1000000</f>
        <v>0.33523562022592585</v>
      </c>
      <c r="S188" s="16">
        <f>IF(Table1[[#This Row],[Energy]]&lt;0,ABS(Table1[[#This Row],[Energy]]),0)</f>
        <v>435.6848966255136</v>
      </c>
      <c r="T188" s="16">
        <f>(SUM($S$6:S188))/1000000</f>
        <v>0.169241791802963</v>
      </c>
    </row>
    <row r="189" spans="2:20" x14ac:dyDescent="0.3">
      <c r="B189" s="7" t="s">
        <v>19</v>
      </c>
      <c r="C189" s="13">
        <v>183</v>
      </c>
      <c r="D189" s="13">
        <v>183</v>
      </c>
      <c r="E189" s="14">
        <v>28.3</v>
      </c>
      <c r="F189" s="15">
        <f t="shared" si="15"/>
        <v>-0.43055555555555525</v>
      </c>
      <c r="G189" s="15">
        <f t="shared" si="16"/>
        <v>-1.5499999999999989</v>
      </c>
      <c r="H189" s="16">
        <f t="shared" si="12"/>
        <v>0</v>
      </c>
      <c r="I189" s="16">
        <f t="shared" si="13"/>
        <v>28.3</v>
      </c>
      <c r="J189" s="16">
        <f t="shared" si="14"/>
        <v>7.8611111111111107</v>
      </c>
      <c r="K189" s="16">
        <f>(1000*1.15)*Table1[[#This Row],[WLTC class 3, version 5, acceleration]]</f>
        <v>-495.13888888888852</v>
      </c>
      <c r="L189" s="16">
        <f t="shared" si="17"/>
        <v>112.815</v>
      </c>
      <c r="M189" s="16">
        <f>0.5*1.2*0.32*1.99*(Table1[[#This Row],[Velocity]]^2)</f>
        <v>23.611423703703704</v>
      </c>
      <c r="N189" s="16">
        <f>Table1[[#This Row],[Acceleration Force]]+Table1[[#This Row],[Rolling Resistance]]+Table1[[#This Row],[Aerodynamic Resistance]]</f>
        <v>-358.71246518518484</v>
      </c>
      <c r="O189" s="16">
        <f>(Table1[[#This Row],[Acceleration Force]]+Table1[[#This Row],[Rolling Resistance]]+Table1[[#This Row],[Aerodynamic Resistance]])*Table1[[#This Row],[Velocity]]</f>
        <v>-2819.8785457613139</v>
      </c>
      <c r="P189" s="16">
        <f>Table1[[#This Row],[Total]]*Table1[[#This Row],[Velocity]]</f>
        <v>-2819.8785457613139</v>
      </c>
      <c r="Q189" s="16">
        <f>IF(Table1[[#This Row],[Energy]]&gt;0,Table1[[#This Row],[Energy]],0)</f>
        <v>0</v>
      </c>
      <c r="R189" s="16">
        <f>(SUM($Q$6:Q189))/1000000</f>
        <v>0.33523562022592585</v>
      </c>
      <c r="S189" s="16">
        <f>IF(Table1[[#This Row],[Energy]]&lt;0,ABS(Table1[[#This Row],[Energy]]),0)</f>
        <v>2819.8785457613139</v>
      </c>
      <c r="T189" s="16">
        <f>(SUM($S$6:S189))/1000000</f>
        <v>0.17206167034872433</v>
      </c>
    </row>
    <row r="190" spans="2:20" x14ac:dyDescent="0.3">
      <c r="B190" s="7" t="s">
        <v>19</v>
      </c>
      <c r="C190" s="13">
        <v>184</v>
      </c>
      <c r="D190" s="13">
        <v>184</v>
      </c>
      <c r="E190" s="14">
        <v>26.1</v>
      </c>
      <c r="F190" s="15">
        <f t="shared" si="15"/>
        <v>-0.65277777777777768</v>
      </c>
      <c r="G190" s="15">
        <f t="shared" si="16"/>
        <v>-2.3499999999999996</v>
      </c>
      <c r="H190" s="16">
        <f t="shared" si="12"/>
        <v>0</v>
      </c>
      <c r="I190" s="16">
        <f t="shared" si="13"/>
        <v>26.1</v>
      </c>
      <c r="J190" s="16">
        <f t="shared" si="14"/>
        <v>7.25</v>
      </c>
      <c r="K190" s="16">
        <f>(1000*1.15)*Table1[[#This Row],[WLTC class 3, version 5, acceleration]]</f>
        <v>-750.69444444444434</v>
      </c>
      <c r="L190" s="16">
        <f t="shared" si="17"/>
        <v>112.815</v>
      </c>
      <c r="M190" s="16">
        <f>0.5*1.2*0.32*1.99*(Table1[[#This Row],[Velocity]]^2)</f>
        <v>20.083080000000002</v>
      </c>
      <c r="N190" s="16">
        <f>Table1[[#This Row],[Acceleration Force]]+Table1[[#This Row],[Rolling Resistance]]+Table1[[#This Row],[Aerodynamic Resistance]]</f>
        <v>-617.79636444444429</v>
      </c>
      <c r="O190" s="16">
        <f>(Table1[[#This Row],[Acceleration Force]]+Table1[[#This Row],[Rolling Resistance]]+Table1[[#This Row],[Aerodynamic Resistance]])*Table1[[#This Row],[Velocity]]</f>
        <v>-4479.0236422222215</v>
      </c>
      <c r="P190" s="16">
        <f>Table1[[#This Row],[Total]]*Table1[[#This Row],[Velocity]]</f>
        <v>-4479.0236422222215</v>
      </c>
      <c r="Q190" s="16">
        <f>IF(Table1[[#This Row],[Energy]]&gt;0,Table1[[#This Row],[Energy]],0)</f>
        <v>0</v>
      </c>
      <c r="R190" s="16">
        <f>(SUM($Q$6:Q190))/1000000</f>
        <v>0.33523562022592585</v>
      </c>
      <c r="S190" s="16">
        <f>IF(Table1[[#This Row],[Energy]]&lt;0,ABS(Table1[[#This Row],[Energy]]),0)</f>
        <v>4479.0236422222215</v>
      </c>
      <c r="T190" s="16">
        <f>(SUM($S$6:S190))/1000000</f>
        <v>0.17654069399094655</v>
      </c>
    </row>
    <row r="191" spans="2:20" x14ac:dyDescent="0.3">
      <c r="B191" s="7" t="s">
        <v>19</v>
      </c>
      <c r="C191" s="13">
        <v>185</v>
      </c>
      <c r="D191" s="13">
        <v>185</v>
      </c>
      <c r="E191" s="14">
        <v>23.6</v>
      </c>
      <c r="F191" s="15">
        <f t="shared" si="15"/>
        <v>-0.70833333333333348</v>
      </c>
      <c r="G191" s="15">
        <f t="shared" si="16"/>
        <v>-2.5500000000000007</v>
      </c>
      <c r="H191" s="16">
        <f t="shared" si="12"/>
        <v>0</v>
      </c>
      <c r="I191" s="16">
        <f t="shared" si="13"/>
        <v>23.6</v>
      </c>
      <c r="J191" s="16">
        <f t="shared" si="14"/>
        <v>6.5555555555555554</v>
      </c>
      <c r="K191" s="16">
        <f>(1000*1.15)*Table1[[#This Row],[WLTC class 3, version 5, acceleration]]</f>
        <v>-814.58333333333348</v>
      </c>
      <c r="L191" s="16">
        <f t="shared" si="17"/>
        <v>112.815</v>
      </c>
      <c r="M191" s="16">
        <f>0.5*1.2*0.32*1.99*(Table1[[#This Row],[Velocity]]^2)</f>
        <v>16.420005925925924</v>
      </c>
      <c r="N191" s="16">
        <f>Table1[[#This Row],[Acceleration Force]]+Table1[[#This Row],[Rolling Resistance]]+Table1[[#This Row],[Aerodynamic Resistance]]</f>
        <v>-685.34832740740751</v>
      </c>
      <c r="O191" s="16">
        <f>(Table1[[#This Row],[Acceleration Force]]+Table1[[#This Row],[Rolling Resistance]]+Table1[[#This Row],[Aerodynamic Resistance]])*Table1[[#This Row],[Velocity]]</f>
        <v>-4492.8390352263377</v>
      </c>
      <c r="P191" s="16">
        <f>Table1[[#This Row],[Total]]*Table1[[#This Row],[Velocity]]</f>
        <v>-4492.8390352263377</v>
      </c>
      <c r="Q191" s="16">
        <f>IF(Table1[[#This Row],[Energy]]&gt;0,Table1[[#This Row],[Energy]],0)</f>
        <v>0</v>
      </c>
      <c r="R191" s="16">
        <f>(SUM($Q$6:Q191))/1000000</f>
        <v>0.33523562022592585</v>
      </c>
      <c r="S191" s="16">
        <f>IF(Table1[[#This Row],[Energy]]&lt;0,ABS(Table1[[#This Row],[Energy]]),0)</f>
        <v>4492.8390352263377</v>
      </c>
      <c r="T191" s="16">
        <f>(SUM($S$6:S191))/1000000</f>
        <v>0.18103353302617289</v>
      </c>
    </row>
    <row r="192" spans="2:20" x14ac:dyDescent="0.3">
      <c r="B192" s="7" t="s">
        <v>19</v>
      </c>
      <c r="C192" s="13">
        <v>186</v>
      </c>
      <c r="D192" s="13">
        <v>186</v>
      </c>
      <c r="E192" s="14">
        <v>21</v>
      </c>
      <c r="F192" s="15">
        <f t="shared" si="15"/>
        <v>-0.65277777777777812</v>
      </c>
      <c r="G192" s="15">
        <f t="shared" si="16"/>
        <v>-2.3500000000000014</v>
      </c>
      <c r="H192" s="16">
        <f t="shared" si="12"/>
        <v>0</v>
      </c>
      <c r="I192" s="16">
        <f t="shared" si="13"/>
        <v>21</v>
      </c>
      <c r="J192" s="16">
        <f t="shared" si="14"/>
        <v>5.833333333333333</v>
      </c>
      <c r="K192" s="16">
        <f>(1000*1.15)*Table1[[#This Row],[WLTC class 3, version 5, acceleration]]</f>
        <v>-750.6944444444448</v>
      </c>
      <c r="L192" s="16">
        <f t="shared" si="17"/>
        <v>112.815</v>
      </c>
      <c r="M192" s="16">
        <f>0.5*1.2*0.32*1.99*(Table1[[#This Row],[Velocity]]^2)</f>
        <v>13.001333333333331</v>
      </c>
      <c r="N192" s="16">
        <f>Table1[[#This Row],[Acceleration Force]]+Table1[[#This Row],[Rolling Resistance]]+Table1[[#This Row],[Aerodynamic Resistance]]</f>
        <v>-624.87811111111137</v>
      </c>
      <c r="O192" s="16">
        <f>(Table1[[#This Row],[Acceleration Force]]+Table1[[#This Row],[Rolling Resistance]]+Table1[[#This Row],[Aerodynamic Resistance]])*Table1[[#This Row],[Velocity]]</f>
        <v>-3645.122314814816</v>
      </c>
      <c r="P192" s="16">
        <f>Table1[[#This Row],[Total]]*Table1[[#This Row],[Velocity]]</f>
        <v>-3645.122314814816</v>
      </c>
      <c r="Q192" s="16">
        <f>IF(Table1[[#This Row],[Energy]]&gt;0,Table1[[#This Row],[Energy]],0)</f>
        <v>0</v>
      </c>
      <c r="R192" s="16">
        <f>(SUM($Q$6:Q192))/1000000</f>
        <v>0.33523562022592585</v>
      </c>
      <c r="S192" s="16">
        <f>IF(Table1[[#This Row],[Energy]]&lt;0,ABS(Table1[[#This Row],[Energy]]),0)</f>
        <v>3645.122314814816</v>
      </c>
      <c r="T192" s="16">
        <f>(SUM($S$6:S192))/1000000</f>
        <v>0.18467865534098774</v>
      </c>
    </row>
    <row r="193" spans="2:20" x14ac:dyDescent="0.3">
      <c r="B193" s="7" t="s">
        <v>19</v>
      </c>
      <c r="C193" s="13">
        <v>187</v>
      </c>
      <c r="D193" s="13">
        <v>187</v>
      </c>
      <c r="E193" s="14">
        <v>18.899999999999999</v>
      </c>
      <c r="F193" s="15">
        <f t="shared" si="15"/>
        <v>-0.54166666666666641</v>
      </c>
      <c r="G193" s="15">
        <f t="shared" si="16"/>
        <v>-1.9499999999999993</v>
      </c>
      <c r="H193" s="16">
        <f t="shared" si="12"/>
        <v>0</v>
      </c>
      <c r="I193" s="16">
        <f t="shared" si="13"/>
        <v>18.899999999999999</v>
      </c>
      <c r="J193" s="16">
        <f t="shared" si="14"/>
        <v>5.2499999999999991</v>
      </c>
      <c r="K193" s="16">
        <f>(1000*1.15)*Table1[[#This Row],[WLTC class 3, version 5, acceleration]]</f>
        <v>-622.9166666666664</v>
      </c>
      <c r="L193" s="16">
        <f t="shared" si="17"/>
        <v>112.815</v>
      </c>
      <c r="M193" s="16">
        <f>0.5*1.2*0.32*1.99*(Table1[[#This Row],[Velocity]]^2)</f>
        <v>10.531079999999998</v>
      </c>
      <c r="N193" s="16">
        <f>Table1[[#This Row],[Acceleration Force]]+Table1[[#This Row],[Rolling Resistance]]+Table1[[#This Row],[Aerodynamic Resistance]]</f>
        <v>-499.57058666666643</v>
      </c>
      <c r="O193" s="16">
        <f>(Table1[[#This Row],[Acceleration Force]]+Table1[[#This Row],[Rolling Resistance]]+Table1[[#This Row],[Aerodynamic Resistance]])*Table1[[#This Row],[Velocity]]</f>
        <v>-2622.7455799999984</v>
      </c>
      <c r="P193" s="16">
        <f>Table1[[#This Row],[Total]]*Table1[[#This Row],[Velocity]]</f>
        <v>-2622.7455799999984</v>
      </c>
      <c r="Q193" s="16">
        <f>IF(Table1[[#This Row],[Energy]]&gt;0,Table1[[#This Row],[Energy]],0)</f>
        <v>0</v>
      </c>
      <c r="R193" s="16">
        <f>(SUM($Q$6:Q193))/1000000</f>
        <v>0.33523562022592585</v>
      </c>
      <c r="S193" s="16">
        <f>IF(Table1[[#This Row],[Energy]]&lt;0,ABS(Table1[[#This Row],[Energy]]),0)</f>
        <v>2622.7455799999984</v>
      </c>
      <c r="T193" s="16">
        <f>(SUM($S$6:S193))/1000000</f>
        <v>0.18730140092098771</v>
      </c>
    </row>
    <row r="194" spans="2:20" x14ac:dyDescent="0.3">
      <c r="B194" s="7" t="s">
        <v>19</v>
      </c>
      <c r="C194" s="13">
        <v>188</v>
      </c>
      <c r="D194" s="13">
        <v>188</v>
      </c>
      <c r="E194" s="14">
        <v>17.100000000000001</v>
      </c>
      <c r="F194" s="15">
        <f t="shared" si="15"/>
        <v>-0.44444444444444431</v>
      </c>
      <c r="G194" s="15">
        <f t="shared" si="16"/>
        <v>-1.5999999999999996</v>
      </c>
      <c r="H194" s="16">
        <f t="shared" si="12"/>
        <v>0</v>
      </c>
      <c r="I194" s="16">
        <f t="shared" si="13"/>
        <v>17.100000000000001</v>
      </c>
      <c r="J194" s="16">
        <f t="shared" si="14"/>
        <v>4.75</v>
      </c>
      <c r="K194" s="16">
        <f>(1000*1.15)*Table1[[#This Row],[WLTC class 3, version 5, acceleration]]</f>
        <v>-511.11111111111097</v>
      </c>
      <c r="L194" s="16">
        <f t="shared" si="17"/>
        <v>112.815</v>
      </c>
      <c r="M194" s="16">
        <f>0.5*1.2*0.32*1.99*(Table1[[#This Row],[Velocity]]^2)</f>
        <v>8.6206800000000001</v>
      </c>
      <c r="N194" s="16">
        <f>Table1[[#This Row],[Acceleration Force]]+Table1[[#This Row],[Rolling Resistance]]+Table1[[#This Row],[Aerodynamic Resistance]]</f>
        <v>-389.67543111111098</v>
      </c>
      <c r="O194" s="16">
        <f>(Table1[[#This Row],[Acceleration Force]]+Table1[[#This Row],[Rolling Resistance]]+Table1[[#This Row],[Aerodynamic Resistance]])*Table1[[#This Row],[Velocity]]</f>
        <v>-1850.9582977777773</v>
      </c>
      <c r="P194" s="16">
        <f>Table1[[#This Row],[Total]]*Table1[[#This Row],[Velocity]]</f>
        <v>-1850.9582977777773</v>
      </c>
      <c r="Q194" s="16">
        <f>IF(Table1[[#This Row],[Energy]]&gt;0,Table1[[#This Row],[Energy]],0)</f>
        <v>0</v>
      </c>
      <c r="R194" s="16">
        <f>(SUM($Q$6:Q194))/1000000</f>
        <v>0.33523562022592585</v>
      </c>
      <c r="S194" s="16">
        <f>IF(Table1[[#This Row],[Energy]]&lt;0,ABS(Table1[[#This Row],[Energy]]),0)</f>
        <v>1850.9582977777773</v>
      </c>
      <c r="T194" s="16">
        <f>(SUM($S$6:S194))/1000000</f>
        <v>0.1891523592187655</v>
      </c>
    </row>
    <row r="195" spans="2:20" x14ac:dyDescent="0.3">
      <c r="B195" s="7" t="s">
        <v>19</v>
      </c>
      <c r="C195" s="13">
        <v>189</v>
      </c>
      <c r="D195" s="13">
        <v>189</v>
      </c>
      <c r="E195" s="14">
        <v>15.7</v>
      </c>
      <c r="F195" s="15">
        <f t="shared" si="15"/>
        <v>-0.36111111111111133</v>
      </c>
      <c r="G195" s="15">
        <f t="shared" si="16"/>
        <v>-1.3000000000000007</v>
      </c>
      <c r="H195" s="16">
        <f t="shared" si="12"/>
        <v>0</v>
      </c>
      <c r="I195" s="16">
        <f t="shared" si="13"/>
        <v>15.7</v>
      </c>
      <c r="J195" s="16">
        <f t="shared" si="14"/>
        <v>4.3611111111111107</v>
      </c>
      <c r="K195" s="16">
        <f>(1000*1.15)*Table1[[#This Row],[WLTC class 3, version 5, acceleration]]</f>
        <v>-415.277777777778</v>
      </c>
      <c r="L195" s="16">
        <f t="shared" si="17"/>
        <v>112.815</v>
      </c>
      <c r="M195" s="16">
        <f>0.5*1.2*0.32*1.99*(Table1[[#This Row],[Velocity]]^2)</f>
        <v>7.26689037037037</v>
      </c>
      <c r="N195" s="16">
        <f>Table1[[#This Row],[Acceleration Force]]+Table1[[#This Row],[Rolling Resistance]]+Table1[[#This Row],[Aerodynamic Resistance]]</f>
        <v>-295.19588740740761</v>
      </c>
      <c r="O195" s="16">
        <f>(Table1[[#This Row],[Acceleration Force]]+Table1[[#This Row],[Rolling Resistance]]+Table1[[#This Row],[Aerodynamic Resistance]])*Table1[[#This Row],[Velocity]]</f>
        <v>-1287.3820645267497</v>
      </c>
      <c r="P195" s="16">
        <f>Table1[[#This Row],[Total]]*Table1[[#This Row],[Velocity]]</f>
        <v>-1287.3820645267497</v>
      </c>
      <c r="Q195" s="16">
        <f>IF(Table1[[#This Row],[Energy]]&gt;0,Table1[[#This Row],[Energy]],0)</f>
        <v>0</v>
      </c>
      <c r="R195" s="16">
        <f>(SUM($Q$6:Q195))/1000000</f>
        <v>0.33523562022592585</v>
      </c>
      <c r="S195" s="16">
        <f>IF(Table1[[#This Row],[Energy]]&lt;0,ABS(Table1[[#This Row],[Energy]]),0)</f>
        <v>1287.3820645267497</v>
      </c>
      <c r="T195" s="16">
        <f>(SUM($S$6:S195))/1000000</f>
        <v>0.19043974128329225</v>
      </c>
    </row>
    <row r="196" spans="2:20" x14ac:dyDescent="0.3">
      <c r="B196" s="7" t="s">
        <v>19</v>
      </c>
      <c r="C196" s="13">
        <v>190</v>
      </c>
      <c r="D196" s="13">
        <v>190</v>
      </c>
      <c r="E196" s="14">
        <v>14.5</v>
      </c>
      <c r="F196" s="15">
        <f t="shared" si="15"/>
        <v>-0.27777777777777779</v>
      </c>
      <c r="G196" s="15">
        <f t="shared" si="16"/>
        <v>-1</v>
      </c>
      <c r="H196" s="16">
        <f t="shared" si="12"/>
        <v>0</v>
      </c>
      <c r="I196" s="16">
        <f t="shared" si="13"/>
        <v>14.5</v>
      </c>
      <c r="J196" s="16">
        <f t="shared" si="14"/>
        <v>4.0277777777777777</v>
      </c>
      <c r="K196" s="16">
        <f>(1000*1.15)*Table1[[#This Row],[WLTC class 3, version 5, acceleration]]</f>
        <v>-319.44444444444446</v>
      </c>
      <c r="L196" s="16">
        <f t="shared" si="17"/>
        <v>112.815</v>
      </c>
      <c r="M196" s="16">
        <f>0.5*1.2*0.32*1.99*(Table1[[#This Row],[Velocity]]^2)</f>
        <v>6.1984814814814815</v>
      </c>
      <c r="N196" s="16">
        <f>Table1[[#This Row],[Acceleration Force]]+Table1[[#This Row],[Rolling Resistance]]+Table1[[#This Row],[Aerodynamic Resistance]]</f>
        <v>-200.43096296296298</v>
      </c>
      <c r="O196" s="16">
        <f>(Table1[[#This Row],[Acceleration Force]]+Table1[[#This Row],[Rolling Resistance]]+Table1[[#This Row],[Aerodynamic Resistance]])*Table1[[#This Row],[Velocity]]</f>
        <v>-807.29137860082312</v>
      </c>
      <c r="P196" s="16">
        <f>Table1[[#This Row],[Total]]*Table1[[#This Row],[Velocity]]</f>
        <v>-807.29137860082312</v>
      </c>
      <c r="Q196" s="16">
        <f>IF(Table1[[#This Row],[Energy]]&gt;0,Table1[[#This Row],[Energy]],0)</f>
        <v>0</v>
      </c>
      <c r="R196" s="16">
        <f>(SUM($Q$6:Q196))/1000000</f>
        <v>0.33523562022592585</v>
      </c>
      <c r="S196" s="16">
        <f>IF(Table1[[#This Row],[Energy]]&lt;0,ABS(Table1[[#This Row],[Energy]]),0)</f>
        <v>807.29137860082312</v>
      </c>
      <c r="T196" s="16">
        <f>(SUM($S$6:S196))/1000000</f>
        <v>0.19124703266189305</v>
      </c>
    </row>
    <row r="197" spans="2:20" x14ac:dyDescent="0.3">
      <c r="B197" s="7" t="s">
        <v>19</v>
      </c>
      <c r="C197" s="13">
        <v>191</v>
      </c>
      <c r="D197" s="13">
        <v>191</v>
      </c>
      <c r="E197" s="14">
        <v>13.7</v>
      </c>
      <c r="F197" s="15">
        <f t="shared" si="15"/>
        <v>-0.22222222222222215</v>
      </c>
      <c r="G197" s="15">
        <f t="shared" si="16"/>
        <v>-0.79999999999999982</v>
      </c>
      <c r="H197" s="16">
        <f t="shared" si="12"/>
        <v>0</v>
      </c>
      <c r="I197" s="16">
        <f t="shared" si="13"/>
        <v>13.7</v>
      </c>
      <c r="J197" s="16">
        <f t="shared" si="14"/>
        <v>3.8055555555555554</v>
      </c>
      <c r="K197" s="16">
        <f>(1000*1.15)*Table1[[#This Row],[WLTC class 3, version 5, acceleration]]</f>
        <v>-255.55555555555549</v>
      </c>
      <c r="L197" s="16">
        <f t="shared" si="17"/>
        <v>112.815</v>
      </c>
      <c r="M197" s="16">
        <f>0.5*1.2*0.32*1.99*(Table1[[#This Row],[Velocity]]^2)</f>
        <v>5.5333792592592594</v>
      </c>
      <c r="N197" s="16">
        <f>Table1[[#This Row],[Acceleration Force]]+Table1[[#This Row],[Rolling Resistance]]+Table1[[#This Row],[Aerodynamic Resistance]]</f>
        <v>-137.20717629629624</v>
      </c>
      <c r="O197" s="16">
        <f>(Table1[[#This Row],[Acceleration Force]]+Table1[[#This Row],[Rolling Resistance]]+Table1[[#This Row],[Aerodynamic Resistance]])*Table1[[#This Row],[Velocity]]</f>
        <v>-522.14953201646063</v>
      </c>
      <c r="P197" s="16">
        <f>Table1[[#This Row],[Total]]*Table1[[#This Row],[Velocity]]</f>
        <v>-522.14953201646063</v>
      </c>
      <c r="Q197" s="16">
        <f>IF(Table1[[#This Row],[Energy]]&gt;0,Table1[[#This Row],[Energy]],0)</f>
        <v>0</v>
      </c>
      <c r="R197" s="16">
        <f>(SUM($Q$6:Q197))/1000000</f>
        <v>0.33523562022592585</v>
      </c>
      <c r="S197" s="16">
        <f>IF(Table1[[#This Row],[Energy]]&lt;0,ABS(Table1[[#This Row],[Energy]]),0)</f>
        <v>522.14953201646063</v>
      </c>
      <c r="T197" s="16">
        <f>(SUM($S$6:S197))/1000000</f>
        <v>0.19176918219390951</v>
      </c>
    </row>
    <row r="198" spans="2:20" x14ac:dyDescent="0.3">
      <c r="B198" s="7" t="s">
        <v>19</v>
      </c>
      <c r="C198" s="13">
        <v>192</v>
      </c>
      <c r="D198" s="13">
        <v>192</v>
      </c>
      <c r="E198" s="14">
        <v>12.9</v>
      </c>
      <c r="F198" s="15">
        <f t="shared" si="15"/>
        <v>-0.16666666666666657</v>
      </c>
      <c r="G198" s="15">
        <f t="shared" si="16"/>
        <v>-0.59999999999999964</v>
      </c>
      <c r="H198" s="16">
        <f t="shared" ref="H198:H261" si="18">IF(E198&lt;1,1,0)</f>
        <v>0</v>
      </c>
      <c r="I198" s="16">
        <f t="shared" ref="I198:I261" si="19">IF(H198=1,"",E198)</f>
        <v>12.9</v>
      </c>
      <c r="J198" s="16">
        <f t="shared" ref="J198:J261" si="20">E198/3.6</f>
        <v>3.5833333333333335</v>
      </c>
      <c r="K198" s="16">
        <f>(1000*1.15)*Table1[[#This Row],[WLTC class 3, version 5, acceleration]]</f>
        <v>-191.66666666666657</v>
      </c>
      <c r="L198" s="16">
        <f t="shared" si="17"/>
        <v>112.815</v>
      </c>
      <c r="M198" s="16">
        <f>0.5*1.2*0.32*1.99*(Table1[[#This Row],[Velocity]]^2)</f>
        <v>4.906013333333334</v>
      </c>
      <c r="N198" s="16">
        <f>Table1[[#This Row],[Acceleration Force]]+Table1[[#This Row],[Rolling Resistance]]+Table1[[#This Row],[Aerodynamic Resistance]]</f>
        <v>-73.94565333333324</v>
      </c>
      <c r="O198" s="16">
        <f>(Table1[[#This Row],[Acceleration Force]]+Table1[[#This Row],[Rolling Resistance]]+Table1[[#This Row],[Aerodynamic Resistance]])*Table1[[#This Row],[Velocity]]</f>
        <v>-264.97192444444414</v>
      </c>
      <c r="P198" s="16">
        <f>Table1[[#This Row],[Total]]*Table1[[#This Row],[Velocity]]</f>
        <v>-264.97192444444414</v>
      </c>
      <c r="Q198" s="16">
        <f>IF(Table1[[#This Row],[Energy]]&gt;0,Table1[[#This Row],[Energy]],0)</f>
        <v>0</v>
      </c>
      <c r="R198" s="16">
        <f>(SUM($Q$6:Q198))/1000000</f>
        <v>0.33523562022592585</v>
      </c>
      <c r="S198" s="16">
        <f>IF(Table1[[#This Row],[Energy]]&lt;0,ABS(Table1[[#This Row],[Energy]]),0)</f>
        <v>264.97192444444414</v>
      </c>
      <c r="T198" s="16">
        <f>(SUM($S$6:S198))/1000000</f>
        <v>0.19203415411835398</v>
      </c>
    </row>
    <row r="199" spans="2:20" x14ac:dyDescent="0.3">
      <c r="B199" s="7" t="s">
        <v>19</v>
      </c>
      <c r="C199" s="13">
        <v>193</v>
      </c>
      <c r="D199" s="13">
        <v>193</v>
      </c>
      <c r="E199" s="14">
        <v>12.5</v>
      </c>
      <c r="F199" s="15">
        <f t="shared" ref="F199:F262" si="21">($E200-$E198)/2/3.6</f>
        <v>-9.7222222222222363E-2</v>
      </c>
      <c r="G199" s="15">
        <f t="shared" ref="G199:G262" si="22">($E200-$E198)/2</f>
        <v>-0.35000000000000053</v>
      </c>
      <c r="H199" s="16">
        <f t="shared" si="18"/>
        <v>0</v>
      </c>
      <c r="I199" s="16">
        <f t="shared" si="19"/>
        <v>12.5</v>
      </c>
      <c r="J199" s="16">
        <f t="shared" si="20"/>
        <v>3.4722222222222223</v>
      </c>
      <c r="K199" s="16">
        <f>(1000*1.15)*Table1[[#This Row],[WLTC class 3, version 5, acceleration]]</f>
        <v>-111.80555555555571</v>
      </c>
      <c r="L199" s="16">
        <f t="shared" ref="L199:L262" si="23">1150*9.81*0.01</f>
        <v>112.815</v>
      </c>
      <c r="M199" s="16">
        <f>0.5*1.2*0.32*1.99*(Table1[[#This Row],[Velocity]]^2)</f>
        <v>4.6064814814814818</v>
      </c>
      <c r="N199" s="16">
        <f>Table1[[#This Row],[Acceleration Force]]+Table1[[#This Row],[Rolling Resistance]]+Table1[[#This Row],[Aerodynamic Resistance]]</f>
        <v>5.6159259259257661</v>
      </c>
      <c r="O199" s="16">
        <f>(Table1[[#This Row],[Acceleration Force]]+Table1[[#This Row],[Rolling Resistance]]+Table1[[#This Row],[Aerodynamic Resistance]])*Table1[[#This Row],[Velocity]]</f>
        <v>19.499742798353356</v>
      </c>
      <c r="P199" s="16">
        <f>Table1[[#This Row],[Total]]*Table1[[#This Row],[Velocity]]</f>
        <v>19.499742798353356</v>
      </c>
      <c r="Q199" s="16">
        <f>IF(Table1[[#This Row],[Energy]]&gt;0,Table1[[#This Row],[Energy]],0)</f>
        <v>19.499742798353356</v>
      </c>
      <c r="R199" s="16">
        <f>(SUM($Q$6:Q199))/1000000</f>
        <v>0.3352551199687242</v>
      </c>
      <c r="S199" s="16">
        <f>IF(Table1[[#This Row],[Energy]]&lt;0,ABS(Table1[[#This Row],[Energy]]),0)</f>
        <v>0</v>
      </c>
      <c r="T199" s="16">
        <f>(SUM($S$6:S199))/1000000</f>
        <v>0.19203415411835398</v>
      </c>
    </row>
    <row r="200" spans="2:20" x14ac:dyDescent="0.3">
      <c r="B200" s="7" t="s">
        <v>19</v>
      </c>
      <c r="C200" s="13">
        <v>194</v>
      </c>
      <c r="D200" s="13">
        <v>194</v>
      </c>
      <c r="E200" s="14">
        <v>12.2</v>
      </c>
      <c r="F200" s="15">
        <f t="shared" si="21"/>
        <v>-6.9444444444444448E-2</v>
      </c>
      <c r="G200" s="15">
        <f t="shared" si="22"/>
        <v>-0.25</v>
      </c>
      <c r="H200" s="16">
        <f t="shared" si="18"/>
        <v>0</v>
      </c>
      <c r="I200" s="16">
        <f t="shared" si="19"/>
        <v>12.2</v>
      </c>
      <c r="J200" s="16">
        <f t="shared" si="20"/>
        <v>3.3888888888888884</v>
      </c>
      <c r="K200" s="16">
        <f>(1000*1.15)*Table1[[#This Row],[WLTC class 3, version 5, acceleration]]</f>
        <v>-79.861111111111114</v>
      </c>
      <c r="L200" s="16">
        <f t="shared" si="23"/>
        <v>112.815</v>
      </c>
      <c r="M200" s="16">
        <f>0.5*1.2*0.32*1.99*(Table1[[#This Row],[Velocity]]^2)</f>
        <v>4.3880237037037029</v>
      </c>
      <c r="N200" s="16">
        <f>Table1[[#This Row],[Acceleration Force]]+Table1[[#This Row],[Rolling Resistance]]+Table1[[#This Row],[Aerodynamic Resistance]]</f>
        <v>37.341912592592585</v>
      </c>
      <c r="O200" s="16">
        <f>(Table1[[#This Row],[Acceleration Force]]+Table1[[#This Row],[Rolling Resistance]]+Table1[[#This Row],[Aerodynamic Resistance]])*Table1[[#This Row],[Velocity]]</f>
        <v>126.54759267489707</v>
      </c>
      <c r="P200" s="16">
        <f>Table1[[#This Row],[Total]]*Table1[[#This Row],[Velocity]]</f>
        <v>126.54759267489707</v>
      </c>
      <c r="Q200" s="16">
        <f>IF(Table1[[#This Row],[Energy]]&gt;0,Table1[[#This Row],[Energy]],0)</f>
        <v>126.54759267489707</v>
      </c>
      <c r="R200" s="16">
        <f>(SUM($Q$6:Q200))/1000000</f>
        <v>0.33538166756139909</v>
      </c>
      <c r="S200" s="16">
        <f>IF(Table1[[#This Row],[Energy]]&lt;0,ABS(Table1[[#This Row],[Energy]]),0)</f>
        <v>0</v>
      </c>
      <c r="T200" s="16">
        <f>(SUM($S$6:S200))/1000000</f>
        <v>0.19203415411835398</v>
      </c>
    </row>
    <row r="201" spans="2:20" x14ac:dyDescent="0.3">
      <c r="B201" s="7" t="s">
        <v>19</v>
      </c>
      <c r="C201" s="13">
        <v>195</v>
      </c>
      <c r="D201" s="13">
        <v>195</v>
      </c>
      <c r="E201" s="14">
        <v>12</v>
      </c>
      <c r="F201" s="15">
        <f t="shared" si="21"/>
        <v>-2.7777777777777679E-2</v>
      </c>
      <c r="G201" s="15">
        <f t="shared" si="22"/>
        <v>-9.9999999999999645E-2</v>
      </c>
      <c r="H201" s="16">
        <f t="shared" si="18"/>
        <v>0</v>
      </c>
      <c r="I201" s="16">
        <f t="shared" si="19"/>
        <v>12</v>
      </c>
      <c r="J201" s="16">
        <f t="shared" si="20"/>
        <v>3.333333333333333</v>
      </c>
      <c r="K201" s="16">
        <f>(1000*1.15)*Table1[[#This Row],[WLTC class 3, version 5, acceleration]]</f>
        <v>-31.944444444444329</v>
      </c>
      <c r="L201" s="16">
        <f t="shared" si="23"/>
        <v>112.815</v>
      </c>
      <c r="M201" s="16">
        <f>0.5*1.2*0.32*1.99*(Table1[[#This Row],[Velocity]]^2)</f>
        <v>4.245333333333333</v>
      </c>
      <c r="N201" s="16">
        <f>Table1[[#This Row],[Acceleration Force]]+Table1[[#This Row],[Rolling Resistance]]+Table1[[#This Row],[Aerodynamic Resistance]]</f>
        <v>85.115888888889003</v>
      </c>
      <c r="O201" s="16">
        <f>(Table1[[#This Row],[Acceleration Force]]+Table1[[#This Row],[Rolling Resistance]]+Table1[[#This Row],[Aerodynamic Resistance]])*Table1[[#This Row],[Velocity]]</f>
        <v>283.71962962962999</v>
      </c>
      <c r="P201" s="16">
        <f>Table1[[#This Row],[Total]]*Table1[[#This Row],[Velocity]]</f>
        <v>283.71962962962999</v>
      </c>
      <c r="Q201" s="16">
        <f>IF(Table1[[#This Row],[Energy]]&gt;0,Table1[[#This Row],[Energy]],0)</f>
        <v>283.71962962962999</v>
      </c>
      <c r="R201" s="16">
        <f>(SUM($Q$6:Q201))/1000000</f>
        <v>0.33566538719102873</v>
      </c>
      <c r="S201" s="16">
        <f>IF(Table1[[#This Row],[Energy]]&lt;0,ABS(Table1[[#This Row],[Energy]]),0)</f>
        <v>0</v>
      </c>
      <c r="T201" s="16">
        <f>(SUM($S$6:S201))/1000000</f>
        <v>0.19203415411835398</v>
      </c>
    </row>
    <row r="202" spans="2:20" x14ac:dyDescent="0.3">
      <c r="B202" s="7" t="s">
        <v>19</v>
      </c>
      <c r="C202" s="13">
        <v>196</v>
      </c>
      <c r="D202" s="13">
        <v>196</v>
      </c>
      <c r="E202" s="14">
        <v>12</v>
      </c>
      <c r="F202" s="15">
        <f t="shared" si="21"/>
        <v>0</v>
      </c>
      <c r="G202" s="15">
        <f t="shared" si="22"/>
        <v>0</v>
      </c>
      <c r="H202" s="16">
        <f t="shared" si="18"/>
        <v>0</v>
      </c>
      <c r="I202" s="16">
        <f t="shared" si="19"/>
        <v>12</v>
      </c>
      <c r="J202" s="16">
        <f t="shared" si="20"/>
        <v>3.333333333333333</v>
      </c>
      <c r="K202" s="16">
        <f>(1000*1.15)*Table1[[#This Row],[WLTC class 3, version 5, acceleration]]</f>
        <v>0</v>
      </c>
      <c r="L202" s="16">
        <f t="shared" si="23"/>
        <v>112.815</v>
      </c>
      <c r="M202" s="16">
        <f>0.5*1.2*0.32*1.99*(Table1[[#This Row],[Velocity]]^2)</f>
        <v>4.245333333333333</v>
      </c>
      <c r="N202" s="16">
        <f>Table1[[#This Row],[Acceleration Force]]+Table1[[#This Row],[Rolling Resistance]]+Table1[[#This Row],[Aerodynamic Resistance]]</f>
        <v>117.06033333333333</v>
      </c>
      <c r="O202" s="16">
        <f>(Table1[[#This Row],[Acceleration Force]]+Table1[[#This Row],[Rolling Resistance]]+Table1[[#This Row],[Aerodynamic Resistance]])*Table1[[#This Row],[Velocity]]</f>
        <v>390.20111111111106</v>
      </c>
      <c r="P202" s="16">
        <f>Table1[[#This Row],[Total]]*Table1[[#This Row],[Velocity]]</f>
        <v>390.20111111111106</v>
      </c>
      <c r="Q202" s="16">
        <f>IF(Table1[[#This Row],[Energy]]&gt;0,Table1[[#This Row],[Energy]],0)</f>
        <v>390.20111111111106</v>
      </c>
      <c r="R202" s="16">
        <f>(SUM($Q$6:Q202))/1000000</f>
        <v>0.33605558830213983</v>
      </c>
      <c r="S202" s="16">
        <f>IF(Table1[[#This Row],[Energy]]&lt;0,ABS(Table1[[#This Row],[Energy]]),0)</f>
        <v>0</v>
      </c>
      <c r="T202" s="16">
        <f>(SUM($S$6:S202))/1000000</f>
        <v>0.19203415411835398</v>
      </c>
    </row>
    <row r="203" spans="2:20" x14ac:dyDescent="0.3">
      <c r="B203" s="7" t="s">
        <v>19</v>
      </c>
      <c r="C203" s="13">
        <v>197</v>
      </c>
      <c r="D203" s="13">
        <v>197</v>
      </c>
      <c r="E203" s="14">
        <v>12</v>
      </c>
      <c r="F203" s="15">
        <f t="shared" si="21"/>
        <v>0</v>
      </c>
      <c r="G203" s="15">
        <f t="shared" si="22"/>
        <v>0</v>
      </c>
      <c r="H203" s="16">
        <f t="shared" si="18"/>
        <v>0</v>
      </c>
      <c r="I203" s="16">
        <f t="shared" si="19"/>
        <v>12</v>
      </c>
      <c r="J203" s="16">
        <f t="shared" si="20"/>
        <v>3.333333333333333</v>
      </c>
      <c r="K203" s="16">
        <f>(1000*1.15)*Table1[[#This Row],[WLTC class 3, version 5, acceleration]]</f>
        <v>0</v>
      </c>
      <c r="L203" s="16">
        <f t="shared" si="23"/>
        <v>112.815</v>
      </c>
      <c r="M203" s="16">
        <f>0.5*1.2*0.32*1.99*(Table1[[#This Row],[Velocity]]^2)</f>
        <v>4.245333333333333</v>
      </c>
      <c r="N203" s="16">
        <f>Table1[[#This Row],[Acceleration Force]]+Table1[[#This Row],[Rolling Resistance]]+Table1[[#This Row],[Aerodynamic Resistance]]</f>
        <v>117.06033333333333</v>
      </c>
      <c r="O203" s="16">
        <f>(Table1[[#This Row],[Acceleration Force]]+Table1[[#This Row],[Rolling Resistance]]+Table1[[#This Row],[Aerodynamic Resistance]])*Table1[[#This Row],[Velocity]]</f>
        <v>390.20111111111106</v>
      </c>
      <c r="P203" s="16">
        <f>Table1[[#This Row],[Total]]*Table1[[#This Row],[Velocity]]</f>
        <v>390.20111111111106</v>
      </c>
      <c r="Q203" s="16">
        <f>IF(Table1[[#This Row],[Energy]]&gt;0,Table1[[#This Row],[Energy]],0)</f>
        <v>390.20111111111106</v>
      </c>
      <c r="R203" s="16">
        <f>(SUM($Q$6:Q203))/1000000</f>
        <v>0.33644578941325093</v>
      </c>
      <c r="S203" s="16">
        <f>IF(Table1[[#This Row],[Energy]]&lt;0,ABS(Table1[[#This Row],[Energy]]),0)</f>
        <v>0</v>
      </c>
      <c r="T203" s="16">
        <f>(SUM($S$6:S203))/1000000</f>
        <v>0.19203415411835398</v>
      </c>
    </row>
    <row r="204" spans="2:20" x14ac:dyDescent="0.3">
      <c r="B204" s="7" t="s">
        <v>19</v>
      </c>
      <c r="C204" s="13">
        <v>198</v>
      </c>
      <c r="D204" s="13">
        <v>198</v>
      </c>
      <c r="E204" s="14">
        <v>12</v>
      </c>
      <c r="F204" s="15">
        <f t="shared" si="21"/>
        <v>6.9444444444444448E-2</v>
      </c>
      <c r="G204" s="15">
        <f t="shared" si="22"/>
        <v>0.25</v>
      </c>
      <c r="H204" s="16">
        <f t="shared" si="18"/>
        <v>0</v>
      </c>
      <c r="I204" s="16">
        <f t="shared" si="19"/>
        <v>12</v>
      </c>
      <c r="J204" s="16">
        <f t="shared" si="20"/>
        <v>3.333333333333333</v>
      </c>
      <c r="K204" s="16">
        <f>(1000*1.15)*Table1[[#This Row],[WLTC class 3, version 5, acceleration]]</f>
        <v>79.861111111111114</v>
      </c>
      <c r="L204" s="16">
        <f t="shared" si="23"/>
        <v>112.815</v>
      </c>
      <c r="M204" s="16">
        <f>0.5*1.2*0.32*1.99*(Table1[[#This Row],[Velocity]]^2)</f>
        <v>4.245333333333333</v>
      </c>
      <c r="N204" s="16">
        <f>Table1[[#This Row],[Acceleration Force]]+Table1[[#This Row],[Rolling Resistance]]+Table1[[#This Row],[Aerodynamic Resistance]]</f>
        <v>196.92144444444443</v>
      </c>
      <c r="O204" s="16">
        <f>(Table1[[#This Row],[Acceleration Force]]+Table1[[#This Row],[Rolling Resistance]]+Table1[[#This Row],[Aerodynamic Resistance]])*Table1[[#This Row],[Velocity]]</f>
        <v>656.4048148148147</v>
      </c>
      <c r="P204" s="16">
        <f>Table1[[#This Row],[Total]]*Table1[[#This Row],[Velocity]]</f>
        <v>656.4048148148147</v>
      </c>
      <c r="Q204" s="16">
        <f>IF(Table1[[#This Row],[Energy]]&gt;0,Table1[[#This Row],[Energy]],0)</f>
        <v>656.4048148148147</v>
      </c>
      <c r="R204" s="16">
        <f>(SUM($Q$6:Q204))/1000000</f>
        <v>0.3371021942280657</v>
      </c>
      <c r="S204" s="16">
        <f>IF(Table1[[#This Row],[Energy]]&lt;0,ABS(Table1[[#This Row],[Energy]]),0)</f>
        <v>0</v>
      </c>
      <c r="T204" s="16">
        <f>(SUM($S$6:S204))/1000000</f>
        <v>0.19203415411835398</v>
      </c>
    </row>
    <row r="205" spans="2:20" x14ac:dyDescent="0.3">
      <c r="B205" s="7" t="s">
        <v>19</v>
      </c>
      <c r="C205" s="13">
        <v>199</v>
      </c>
      <c r="D205" s="13">
        <v>199</v>
      </c>
      <c r="E205" s="14">
        <v>12.5</v>
      </c>
      <c r="F205" s="15">
        <f t="shared" si="21"/>
        <v>0.1388888888888889</v>
      </c>
      <c r="G205" s="15">
        <f t="shared" si="22"/>
        <v>0.5</v>
      </c>
      <c r="H205" s="16">
        <f t="shared" si="18"/>
        <v>0</v>
      </c>
      <c r="I205" s="16">
        <f t="shared" si="19"/>
        <v>12.5</v>
      </c>
      <c r="J205" s="16">
        <f t="shared" si="20"/>
        <v>3.4722222222222223</v>
      </c>
      <c r="K205" s="16">
        <f>(1000*1.15)*Table1[[#This Row],[WLTC class 3, version 5, acceleration]]</f>
        <v>159.72222222222223</v>
      </c>
      <c r="L205" s="16">
        <f t="shared" si="23"/>
        <v>112.815</v>
      </c>
      <c r="M205" s="16">
        <f>0.5*1.2*0.32*1.99*(Table1[[#This Row],[Velocity]]^2)</f>
        <v>4.6064814814814818</v>
      </c>
      <c r="N205" s="16">
        <f>Table1[[#This Row],[Acceleration Force]]+Table1[[#This Row],[Rolling Resistance]]+Table1[[#This Row],[Aerodynamic Resistance]]</f>
        <v>277.14370370370369</v>
      </c>
      <c r="O205" s="16">
        <f>(Table1[[#This Row],[Acceleration Force]]+Table1[[#This Row],[Rolling Resistance]]+Table1[[#This Row],[Aerodynamic Resistance]])*Table1[[#This Row],[Velocity]]</f>
        <v>962.30452674897117</v>
      </c>
      <c r="P205" s="16">
        <f>Table1[[#This Row],[Total]]*Table1[[#This Row],[Velocity]]</f>
        <v>962.30452674897117</v>
      </c>
      <c r="Q205" s="16">
        <f>IF(Table1[[#This Row],[Energy]]&gt;0,Table1[[#This Row],[Energy]],0)</f>
        <v>962.30452674897117</v>
      </c>
      <c r="R205" s="16">
        <f>(SUM($Q$6:Q205))/1000000</f>
        <v>0.3380644987548147</v>
      </c>
      <c r="S205" s="16">
        <f>IF(Table1[[#This Row],[Energy]]&lt;0,ABS(Table1[[#This Row],[Energy]]),0)</f>
        <v>0</v>
      </c>
      <c r="T205" s="16">
        <f>(SUM($S$6:S205))/1000000</f>
        <v>0.19203415411835398</v>
      </c>
    </row>
    <row r="206" spans="2:20" x14ac:dyDescent="0.3">
      <c r="B206" s="7" t="s">
        <v>19</v>
      </c>
      <c r="C206" s="13">
        <v>200</v>
      </c>
      <c r="D206" s="13">
        <v>200</v>
      </c>
      <c r="E206" s="14">
        <v>13</v>
      </c>
      <c r="F206" s="15">
        <f t="shared" si="21"/>
        <v>0.20833333333333331</v>
      </c>
      <c r="G206" s="15">
        <f t="shared" si="22"/>
        <v>0.75</v>
      </c>
      <c r="H206" s="16">
        <f t="shared" si="18"/>
        <v>0</v>
      </c>
      <c r="I206" s="16">
        <f t="shared" si="19"/>
        <v>13</v>
      </c>
      <c r="J206" s="16">
        <f t="shared" si="20"/>
        <v>3.6111111111111112</v>
      </c>
      <c r="K206" s="16">
        <f>(1000*1.15)*Table1[[#This Row],[WLTC class 3, version 5, acceleration]]</f>
        <v>239.58333333333331</v>
      </c>
      <c r="L206" s="16">
        <f t="shared" si="23"/>
        <v>112.815</v>
      </c>
      <c r="M206" s="16">
        <f>0.5*1.2*0.32*1.99*(Table1[[#This Row],[Velocity]]^2)</f>
        <v>4.9823703703703703</v>
      </c>
      <c r="N206" s="16">
        <f>Table1[[#This Row],[Acceleration Force]]+Table1[[#This Row],[Rolling Resistance]]+Table1[[#This Row],[Aerodynamic Resistance]]</f>
        <v>357.38070370370366</v>
      </c>
      <c r="O206" s="16">
        <f>(Table1[[#This Row],[Acceleration Force]]+Table1[[#This Row],[Rolling Resistance]]+Table1[[#This Row],[Aerodynamic Resistance]])*Table1[[#This Row],[Velocity]]</f>
        <v>1290.5414300411521</v>
      </c>
      <c r="P206" s="16">
        <f>Table1[[#This Row],[Total]]*Table1[[#This Row],[Velocity]]</f>
        <v>1290.5414300411521</v>
      </c>
      <c r="Q206" s="16">
        <f>IF(Table1[[#This Row],[Energy]]&gt;0,Table1[[#This Row],[Energy]],0)</f>
        <v>1290.5414300411521</v>
      </c>
      <c r="R206" s="16">
        <f>(SUM($Q$6:Q206))/1000000</f>
        <v>0.33935504018485579</v>
      </c>
      <c r="S206" s="16">
        <f>IF(Table1[[#This Row],[Energy]]&lt;0,ABS(Table1[[#This Row],[Energy]]),0)</f>
        <v>0</v>
      </c>
      <c r="T206" s="16">
        <f>(SUM($S$6:S206))/1000000</f>
        <v>0.19203415411835398</v>
      </c>
    </row>
    <row r="207" spans="2:20" x14ac:dyDescent="0.3">
      <c r="B207" s="7" t="s">
        <v>19</v>
      </c>
      <c r="C207" s="13">
        <v>201</v>
      </c>
      <c r="D207" s="13">
        <v>201</v>
      </c>
      <c r="E207" s="14">
        <v>14</v>
      </c>
      <c r="F207" s="15">
        <f t="shared" si="21"/>
        <v>0.27777777777777779</v>
      </c>
      <c r="G207" s="15">
        <f t="shared" si="22"/>
        <v>1</v>
      </c>
      <c r="H207" s="16">
        <f t="shared" si="18"/>
        <v>0</v>
      </c>
      <c r="I207" s="16">
        <f t="shared" si="19"/>
        <v>14</v>
      </c>
      <c r="J207" s="16">
        <f t="shared" si="20"/>
        <v>3.8888888888888888</v>
      </c>
      <c r="K207" s="16">
        <f>(1000*1.15)*Table1[[#This Row],[WLTC class 3, version 5, acceleration]]</f>
        <v>319.44444444444446</v>
      </c>
      <c r="L207" s="16">
        <f t="shared" si="23"/>
        <v>112.815</v>
      </c>
      <c r="M207" s="16">
        <f>0.5*1.2*0.32*1.99*(Table1[[#This Row],[Velocity]]^2)</f>
        <v>5.7783703703703706</v>
      </c>
      <c r="N207" s="16">
        <f>Table1[[#This Row],[Acceleration Force]]+Table1[[#This Row],[Rolling Resistance]]+Table1[[#This Row],[Aerodynamic Resistance]]</f>
        <v>438.03781481481485</v>
      </c>
      <c r="O207" s="16">
        <f>(Table1[[#This Row],[Acceleration Force]]+Table1[[#This Row],[Rolling Resistance]]+Table1[[#This Row],[Aerodynamic Resistance]])*Table1[[#This Row],[Velocity]]</f>
        <v>1703.4803909465022</v>
      </c>
      <c r="P207" s="16">
        <f>Table1[[#This Row],[Total]]*Table1[[#This Row],[Velocity]]</f>
        <v>1703.4803909465022</v>
      </c>
      <c r="Q207" s="16">
        <f>IF(Table1[[#This Row],[Energy]]&gt;0,Table1[[#This Row],[Energy]],0)</f>
        <v>1703.4803909465022</v>
      </c>
      <c r="R207" s="16">
        <f>(SUM($Q$6:Q207))/1000000</f>
        <v>0.34105852057580233</v>
      </c>
      <c r="S207" s="16">
        <f>IF(Table1[[#This Row],[Energy]]&lt;0,ABS(Table1[[#This Row],[Energy]]),0)</f>
        <v>0</v>
      </c>
      <c r="T207" s="16">
        <f>(SUM($S$6:S207))/1000000</f>
        <v>0.19203415411835398</v>
      </c>
    </row>
    <row r="208" spans="2:20" x14ac:dyDescent="0.3">
      <c r="B208" s="7" t="s">
        <v>19</v>
      </c>
      <c r="C208" s="13">
        <v>202</v>
      </c>
      <c r="D208" s="13">
        <v>202</v>
      </c>
      <c r="E208" s="14">
        <v>15</v>
      </c>
      <c r="F208" s="15">
        <f t="shared" si="21"/>
        <v>0.34722222222222221</v>
      </c>
      <c r="G208" s="15">
        <f t="shared" si="22"/>
        <v>1.25</v>
      </c>
      <c r="H208" s="16">
        <f t="shared" si="18"/>
        <v>0</v>
      </c>
      <c r="I208" s="16">
        <f t="shared" si="19"/>
        <v>15</v>
      </c>
      <c r="J208" s="16">
        <f t="shared" si="20"/>
        <v>4.166666666666667</v>
      </c>
      <c r="K208" s="16">
        <f>(1000*1.15)*Table1[[#This Row],[WLTC class 3, version 5, acceleration]]</f>
        <v>399.30555555555554</v>
      </c>
      <c r="L208" s="16">
        <f t="shared" si="23"/>
        <v>112.815</v>
      </c>
      <c r="M208" s="16">
        <f>0.5*1.2*0.32*1.99*(Table1[[#This Row],[Velocity]]^2)</f>
        <v>6.6333333333333346</v>
      </c>
      <c r="N208" s="16">
        <f>Table1[[#This Row],[Acceleration Force]]+Table1[[#This Row],[Rolling Resistance]]+Table1[[#This Row],[Aerodynamic Resistance]]</f>
        <v>518.75388888888881</v>
      </c>
      <c r="O208" s="16">
        <f>(Table1[[#This Row],[Acceleration Force]]+Table1[[#This Row],[Rolling Resistance]]+Table1[[#This Row],[Aerodynamic Resistance]])*Table1[[#This Row],[Velocity]]</f>
        <v>2161.474537037037</v>
      </c>
      <c r="P208" s="16">
        <f>Table1[[#This Row],[Total]]*Table1[[#This Row],[Velocity]]</f>
        <v>2161.474537037037</v>
      </c>
      <c r="Q208" s="16">
        <f>IF(Table1[[#This Row],[Energy]]&gt;0,Table1[[#This Row],[Energy]],0)</f>
        <v>2161.474537037037</v>
      </c>
      <c r="R208" s="16">
        <f>(SUM($Q$6:Q208))/1000000</f>
        <v>0.34321999511283935</v>
      </c>
      <c r="S208" s="16">
        <f>IF(Table1[[#This Row],[Energy]]&lt;0,ABS(Table1[[#This Row],[Energy]]),0)</f>
        <v>0</v>
      </c>
      <c r="T208" s="16">
        <f>(SUM($S$6:S208))/1000000</f>
        <v>0.19203415411835398</v>
      </c>
    </row>
    <row r="209" spans="2:20" x14ac:dyDescent="0.3">
      <c r="B209" s="7" t="s">
        <v>19</v>
      </c>
      <c r="C209" s="13">
        <v>203</v>
      </c>
      <c r="D209" s="13">
        <v>203</v>
      </c>
      <c r="E209" s="14">
        <v>16.5</v>
      </c>
      <c r="F209" s="15">
        <f t="shared" si="21"/>
        <v>0.55555555555555558</v>
      </c>
      <c r="G209" s="15">
        <f t="shared" si="22"/>
        <v>2</v>
      </c>
      <c r="H209" s="16">
        <f t="shared" si="18"/>
        <v>0</v>
      </c>
      <c r="I209" s="16">
        <f t="shared" si="19"/>
        <v>16.5</v>
      </c>
      <c r="J209" s="16">
        <f t="shared" si="20"/>
        <v>4.583333333333333</v>
      </c>
      <c r="K209" s="16">
        <f>(1000*1.15)*Table1[[#This Row],[WLTC class 3, version 5, acceleration]]</f>
        <v>638.88888888888891</v>
      </c>
      <c r="L209" s="16">
        <f t="shared" si="23"/>
        <v>112.815</v>
      </c>
      <c r="M209" s="16">
        <f>0.5*1.2*0.32*1.99*(Table1[[#This Row],[Velocity]]^2)</f>
        <v>8.0263333333333335</v>
      </c>
      <c r="N209" s="16">
        <f>Table1[[#This Row],[Acceleration Force]]+Table1[[#This Row],[Rolling Resistance]]+Table1[[#This Row],[Aerodynamic Resistance]]</f>
        <v>759.73022222222232</v>
      </c>
      <c r="O209" s="16">
        <f>(Table1[[#This Row],[Acceleration Force]]+Table1[[#This Row],[Rolling Resistance]]+Table1[[#This Row],[Aerodynamic Resistance]])*Table1[[#This Row],[Velocity]]</f>
        <v>3482.0968518518521</v>
      </c>
      <c r="P209" s="16">
        <f>Table1[[#This Row],[Total]]*Table1[[#This Row],[Velocity]]</f>
        <v>3482.0968518518521</v>
      </c>
      <c r="Q209" s="16">
        <f>IF(Table1[[#This Row],[Energy]]&gt;0,Table1[[#This Row],[Energy]],0)</f>
        <v>3482.0968518518521</v>
      </c>
      <c r="R209" s="16">
        <f>(SUM($Q$6:Q209))/1000000</f>
        <v>0.34670209196469121</v>
      </c>
      <c r="S209" s="16">
        <f>IF(Table1[[#This Row],[Energy]]&lt;0,ABS(Table1[[#This Row],[Energy]]),0)</f>
        <v>0</v>
      </c>
      <c r="T209" s="16">
        <f>(SUM($S$6:S209))/1000000</f>
        <v>0.19203415411835398</v>
      </c>
    </row>
    <row r="210" spans="2:20" x14ac:dyDescent="0.3">
      <c r="B210" s="7" t="s">
        <v>19</v>
      </c>
      <c r="C210" s="13">
        <v>204</v>
      </c>
      <c r="D210" s="13">
        <v>204</v>
      </c>
      <c r="E210" s="14">
        <v>19</v>
      </c>
      <c r="F210" s="15">
        <f t="shared" si="21"/>
        <v>0.65277777777777768</v>
      </c>
      <c r="G210" s="15">
        <f t="shared" si="22"/>
        <v>2.3499999999999996</v>
      </c>
      <c r="H210" s="16">
        <f t="shared" si="18"/>
        <v>0</v>
      </c>
      <c r="I210" s="16">
        <f t="shared" si="19"/>
        <v>19</v>
      </c>
      <c r="J210" s="16">
        <f t="shared" si="20"/>
        <v>5.2777777777777777</v>
      </c>
      <c r="K210" s="16">
        <f>(1000*1.15)*Table1[[#This Row],[WLTC class 3, version 5, acceleration]]</f>
        <v>750.69444444444434</v>
      </c>
      <c r="L210" s="16">
        <f t="shared" si="23"/>
        <v>112.815</v>
      </c>
      <c r="M210" s="16">
        <f>0.5*1.2*0.32*1.99*(Table1[[#This Row],[Velocity]]^2)</f>
        <v>10.642814814814814</v>
      </c>
      <c r="N210" s="16">
        <f>Table1[[#This Row],[Acceleration Force]]+Table1[[#This Row],[Rolling Resistance]]+Table1[[#This Row],[Aerodynamic Resistance]]</f>
        <v>874.15225925925927</v>
      </c>
      <c r="O210" s="16">
        <f>(Table1[[#This Row],[Acceleration Force]]+Table1[[#This Row],[Rolling Resistance]]+Table1[[#This Row],[Aerodynamic Resistance]])*Table1[[#This Row],[Velocity]]</f>
        <v>4613.5813683127571</v>
      </c>
      <c r="P210" s="16">
        <f>Table1[[#This Row],[Total]]*Table1[[#This Row],[Velocity]]</f>
        <v>4613.5813683127571</v>
      </c>
      <c r="Q210" s="16">
        <f>IF(Table1[[#This Row],[Energy]]&gt;0,Table1[[#This Row],[Energy]],0)</f>
        <v>4613.5813683127571</v>
      </c>
      <c r="R210" s="16">
        <f>(SUM($Q$6:Q210))/1000000</f>
        <v>0.35131567333300395</v>
      </c>
      <c r="S210" s="16">
        <f>IF(Table1[[#This Row],[Energy]]&lt;0,ABS(Table1[[#This Row],[Energy]]),0)</f>
        <v>0</v>
      </c>
      <c r="T210" s="16">
        <f>(SUM($S$6:S210))/1000000</f>
        <v>0.19203415411835398</v>
      </c>
    </row>
    <row r="211" spans="2:20" x14ac:dyDescent="0.3">
      <c r="B211" s="7" t="s">
        <v>19</v>
      </c>
      <c r="C211" s="13">
        <v>205</v>
      </c>
      <c r="D211" s="13">
        <v>205</v>
      </c>
      <c r="E211" s="14">
        <v>21.2</v>
      </c>
      <c r="F211" s="15">
        <f t="shared" si="21"/>
        <v>0.66666666666666674</v>
      </c>
      <c r="G211" s="15">
        <f t="shared" si="22"/>
        <v>2.4000000000000004</v>
      </c>
      <c r="H211" s="16">
        <f t="shared" si="18"/>
        <v>0</v>
      </c>
      <c r="I211" s="16">
        <f t="shared" si="19"/>
        <v>21.2</v>
      </c>
      <c r="J211" s="16">
        <f t="shared" si="20"/>
        <v>5.8888888888888884</v>
      </c>
      <c r="K211" s="16">
        <f>(1000*1.15)*Table1[[#This Row],[WLTC class 3, version 5, acceleration]]</f>
        <v>766.66666666666674</v>
      </c>
      <c r="L211" s="16">
        <f t="shared" si="23"/>
        <v>112.815</v>
      </c>
      <c r="M211" s="16">
        <f>0.5*1.2*0.32*1.99*(Table1[[#This Row],[Velocity]]^2)</f>
        <v>13.250157037037036</v>
      </c>
      <c r="N211" s="16">
        <f>Table1[[#This Row],[Acceleration Force]]+Table1[[#This Row],[Rolling Resistance]]+Table1[[#This Row],[Aerodynamic Resistance]]</f>
        <v>892.73182370370387</v>
      </c>
      <c r="O211" s="16">
        <f>(Table1[[#This Row],[Acceleration Force]]+Table1[[#This Row],[Rolling Resistance]]+Table1[[#This Row],[Aerodynamic Resistance]])*Table1[[#This Row],[Velocity]]</f>
        <v>5257.1985173662561</v>
      </c>
      <c r="P211" s="16">
        <f>Table1[[#This Row],[Total]]*Table1[[#This Row],[Velocity]]</f>
        <v>5257.1985173662561</v>
      </c>
      <c r="Q211" s="16">
        <f>IF(Table1[[#This Row],[Energy]]&gt;0,Table1[[#This Row],[Energy]],0)</f>
        <v>5257.1985173662561</v>
      </c>
      <c r="R211" s="16">
        <f>(SUM($Q$6:Q211))/1000000</f>
        <v>0.35657287185037018</v>
      </c>
      <c r="S211" s="16">
        <f>IF(Table1[[#This Row],[Energy]]&lt;0,ABS(Table1[[#This Row],[Energy]]),0)</f>
        <v>0</v>
      </c>
      <c r="T211" s="16">
        <f>(SUM($S$6:S211))/1000000</f>
        <v>0.19203415411835398</v>
      </c>
    </row>
    <row r="212" spans="2:20" x14ac:dyDescent="0.3">
      <c r="B212" s="7" t="s">
        <v>19</v>
      </c>
      <c r="C212" s="13">
        <v>206</v>
      </c>
      <c r="D212" s="13">
        <v>206</v>
      </c>
      <c r="E212" s="14">
        <v>23.8</v>
      </c>
      <c r="F212" s="15">
        <f t="shared" si="21"/>
        <v>0.79166666666666652</v>
      </c>
      <c r="G212" s="15">
        <f t="shared" si="22"/>
        <v>2.8499999999999996</v>
      </c>
      <c r="H212" s="16">
        <f t="shared" si="18"/>
        <v>0</v>
      </c>
      <c r="I212" s="16">
        <f t="shared" si="19"/>
        <v>23.8</v>
      </c>
      <c r="J212" s="16">
        <f t="shared" si="20"/>
        <v>6.6111111111111107</v>
      </c>
      <c r="K212" s="16">
        <f>(1000*1.15)*Table1[[#This Row],[WLTC class 3, version 5, acceleration]]</f>
        <v>910.41666666666652</v>
      </c>
      <c r="L212" s="16">
        <f t="shared" si="23"/>
        <v>112.815</v>
      </c>
      <c r="M212" s="16">
        <f>0.5*1.2*0.32*1.99*(Table1[[#This Row],[Velocity]]^2)</f>
        <v>16.69949037037037</v>
      </c>
      <c r="N212" s="16">
        <f>Table1[[#This Row],[Acceleration Force]]+Table1[[#This Row],[Rolling Resistance]]+Table1[[#This Row],[Aerodynamic Resistance]]</f>
        <v>1039.9311570370369</v>
      </c>
      <c r="O212" s="16">
        <f>(Table1[[#This Row],[Acceleration Force]]+Table1[[#This Row],[Rolling Resistance]]+Table1[[#This Row],[Aerodynamic Resistance]])*Table1[[#This Row],[Velocity]]</f>
        <v>6875.1004270781877</v>
      </c>
      <c r="P212" s="16">
        <f>Table1[[#This Row],[Total]]*Table1[[#This Row],[Velocity]]</f>
        <v>6875.1004270781877</v>
      </c>
      <c r="Q212" s="16">
        <f>IF(Table1[[#This Row],[Energy]]&gt;0,Table1[[#This Row],[Energy]],0)</f>
        <v>6875.1004270781877</v>
      </c>
      <c r="R212" s="16">
        <f>(SUM($Q$6:Q212))/1000000</f>
        <v>0.36344797227744841</v>
      </c>
      <c r="S212" s="16">
        <f>IF(Table1[[#This Row],[Energy]]&lt;0,ABS(Table1[[#This Row],[Energy]]),0)</f>
        <v>0</v>
      </c>
      <c r="T212" s="16">
        <f>(SUM($S$6:S212))/1000000</f>
        <v>0.19203415411835398</v>
      </c>
    </row>
    <row r="213" spans="2:20" x14ac:dyDescent="0.3">
      <c r="B213" s="7" t="s">
        <v>19</v>
      </c>
      <c r="C213" s="13">
        <v>207</v>
      </c>
      <c r="D213" s="13">
        <v>207</v>
      </c>
      <c r="E213" s="14">
        <v>26.9</v>
      </c>
      <c r="F213" s="15">
        <f t="shared" si="21"/>
        <v>0.80555555555555558</v>
      </c>
      <c r="G213" s="15">
        <f t="shared" si="22"/>
        <v>2.9000000000000004</v>
      </c>
      <c r="H213" s="16">
        <f t="shared" si="18"/>
        <v>0</v>
      </c>
      <c r="I213" s="16">
        <f t="shared" si="19"/>
        <v>26.9</v>
      </c>
      <c r="J213" s="16">
        <f t="shared" si="20"/>
        <v>7.4722222222222214</v>
      </c>
      <c r="K213" s="16">
        <f>(1000*1.15)*Table1[[#This Row],[WLTC class 3, version 5, acceleration]]</f>
        <v>926.38888888888891</v>
      </c>
      <c r="L213" s="16">
        <f t="shared" si="23"/>
        <v>112.815</v>
      </c>
      <c r="M213" s="16">
        <f>0.5*1.2*0.32*1.99*(Table1[[#This Row],[Velocity]]^2)</f>
        <v>21.333094814814814</v>
      </c>
      <c r="N213" s="16">
        <f>Table1[[#This Row],[Acceleration Force]]+Table1[[#This Row],[Rolling Resistance]]+Table1[[#This Row],[Aerodynamic Resistance]]</f>
        <v>1060.5369837037038</v>
      </c>
      <c r="O213" s="16">
        <f>(Table1[[#This Row],[Acceleration Force]]+Table1[[#This Row],[Rolling Resistance]]+Table1[[#This Row],[Aerodynamic Resistance]])*Table1[[#This Row],[Velocity]]</f>
        <v>7924.5680171193408</v>
      </c>
      <c r="P213" s="16">
        <f>Table1[[#This Row],[Total]]*Table1[[#This Row],[Velocity]]</f>
        <v>7924.5680171193408</v>
      </c>
      <c r="Q213" s="16">
        <f>IF(Table1[[#This Row],[Energy]]&gt;0,Table1[[#This Row],[Energy]],0)</f>
        <v>7924.5680171193408</v>
      </c>
      <c r="R213" s="16">
        <f>(SUM($Q$6:Q213))/1000000</f>
        <v>0.37137254029456779</v>
      </c>
      <c r="S213" s="16">
        <f>IF(Table1[[#This Row],[Energy]]&lt;0,ABS(Table1[[#This Row],[Energy]]),0)</f>
        <v>0</v>
      </c>
      <c r="T213" s="16">
        <f>(SUM($S$6:S213))/1000000</f>
        <v>0.19203415411835398</v>
      </c>
    </row>
    <row r="214" spans="2:20" x14ac:dyDescent="0.3">
      <c r="B214" s="7" t="s">
        <v>19</v>
      </c>
      <c r="C214" s="13">
        <v>208</v>
      </c>
      <c r="D214" s="13">
        <v>208</v>
      </c>
      <c r="E214" s="14">
        <v>29.6</v>
      </c>
      <c r="F214" s="15">
        <f t="shared" si="21"/>
        <v>0.70833333333333348</v>
      </c>
      <c r="G214" s="15">
        <f t="shared" si="22"/>
        <v>2.5500000000000007</v>
      </c>
      <c r="H214" s="16">
        <f t="shared" si="18"/>
        <v>0</v>
      </c>
      <c r="I214" s="16">
        <f t="shared" si="19"/>
        <v>29.6</v>
      </c>
      <c r="J214" s="16">
        <f t="shared" si="20"/>
        <v>8.2222222222222232</v>
      </c>
      <c r="K214" s="16">
        <f>(1000*1.15)*Table1[[#This Row],[WLTC class 3, version 5, acceleration]]</f>
        <v>814.58333333333348</v>
      </c>
      <c r="L214" s="16">
        <f t="shared" si="23"/>
        <v>112.815</v>
      </c>
      <c r="M214" s="16">
        <f>0.5*1.2*0.32*1.99*(Table1[[#This Row],[Velocity]]^2)</f>
        <v>25.83049481481482</v>
      </c>
      <c r="N214" s="16">
        <f>Table1[[#This Row],[Acceleration Force]]+Table1[[#This Row],[Rolling Resistance]]+Table1[[#This Row],[Aerodynamic Resistance]]</f>
        <v>953.22882814814841</v>
      </c>
      <c r="O214" s="16">
        <f>(Table1[[#This Row],[Acceleration Force]]+Table1[[#This Row],[Rolling Resistance]]+Table1[[#This Row],[Aerodynamic Resistance]])*Table1[[#This Row],[Velocity]]</f>
        <v>7837.6592536625549</v>
      </c>
      <c r="P214" s="16">
        <f>Table1[[#This Row],[Total]]*Table1[[#This Row],[Velocity]]</f>
        <v>7837.6592536625549</v>
      </c>
      <c r="Q214" s="16">
        <f>IF(Table1[[#This Row],[Energy]]&gt;0,Table1[[#This Row],[Energy]],0)</f>
        <v>7837.6592536625549</v>
      </c>
      <c r="R214" s="16">
        <f>(SUM($Q$6:Q214))/1000000</f>
        <v>0.37921019954823032</v>
      </c>
      <c r="S214" s="16">
        <f>IF(Table1[[#This Row],[Energy]]&lt;0,ABS(Table1[[#This Row],[Energy]]),0)</f>
        <v>0</v>
      </c>
      <c r="T214" s="16">
        <f>(SUM($S$6:S214))/1000000</f>
        <v>0.19203415411835398</v>
      </c>
    </row>
    <row r="215" spans="2:20" x14ac:dyDescent="0.3">
      <c r="B215" s="7" t="s">
        <v>19</v>
      </c>
      <c r="C215" s="13">
        <v>209</v>
      </c>
      <c r="D215" s="13">
        <v>209</v>
      </c>
      <c r="E215" s="14">
        <v>32</v>
      </c>
      <c r="F215" s="15">
        <f t="shared" si="21"/>
        <v>0.7777777777777779</v>
      </c>
      <c r="G215" s="15">
        <f t="shared" si="22"/>
        <v>2.8000000000000007</v>
      </c>
      <c r="H215" s="16">
        <f t="shared" si="18"/>
        <v>0</v>
      </c>
      <c r="I215" s="16">
        <f t="shared" si="19"/>
        <v>32</v>
      </c>
      <c r="J215" s="16">
        <f t="shared" si="20"/>
        <v>8.8888888888888893</v>
      </c>
      <c r="K215" s="16">
        <f>(1000*1.15)*Table1[[#This Row],[WLTC class 3, version 5, acceleration]]</f>
        <v>894.44444444444457</v>
      </c>
      <c r="L215" s="16">
        <f t="shared" si="23"/>
        <v>112.815</v>
      </c>
      <c r="M215" s="16">
        <f>0.5*1.2*0.32*1.99*(Table1[[#This Row],[Velocity]]^2)</f>
        <v>30.189037037037043</v>
      </c>
      <c r="N215" s="16">
        <f>Table1[[#This Row],[Acceleration Force]]+Table1[[#This Row],[Rolling Resistance]]+Table1[[#This Row],[Aerodynamic Resistance]]</f>
        <v>1037.4484814814816</v>
      </c>
      <c r="O215" s="16">
        <f>(Table1[[#This Row],[Acceleration Force]]+Table1[[#This Row],[Rolling Resistance]]+Table1[[#This Row],[Aerodynamic Resistance]])*Table1[[#This Row],[Velocity]]</f>
        <v>9221.7642798353918</v>
      </c>
      <c r="P215" s="16">
        <f>Table1[[#This Row],[Total]]*Table1[[#This Row],[Velocity]]</f>
        <v>9221.7642798353918</v>
      </c>
      <c r="Q215" s="16">
        <f>IF(Table1[[#This Row],[Energy]]&gt;0,Table1[[#This Row],[Energy]],0)</f>
        <v>9221.7642798353918</v>
      </c>
      <c r="R215" s="16">
        <f>(SUM($Q$6:Q215))/1000000</f>
        <v>0.38843196382806572</v>
      </c>
      <c r="S215" s="16">
        <f>IF(Table1[[#This Row],[Energy]]&lt;0,ABS(Table1[[#This Row],[Energy]]),0)</f>
        <v>0</v>
      </c>
      <c r="T215" s="16">
        <f>(SUM($S$6:S215))/1000000</f>
        <v>0.19203415411835398</v>
      </c>
    </row>
    <row r="216" spans="2:20" x14ac:dyDescent="0.3">
      <c r="B216" s="7" t="s">
        <v>19</v>
      </c>
      <c r="C216" s="13">
        <v>210</v>
      </c>
      <c r="D216" s="13">
        <v>210</v>
      </c>
      <c r="E216" s="14">
        <v>35.200000000000003</v>
      </c>
      <c r="F216" s="15">
        <f t="shared" si="21"/>
        <v>0.76388888888888884</v>
      </c>
      <c r="G216" s="15">
        <f t="shared" si="22"/>
        <v>2.75</v>
      </c>
      <c r="H216" s="16">
        <f t="shared" si="18"/>
        <v>0</v>
      </c>
      <c r="I216" s="16">
        <f t="shared" si="19"/>
        <v>35.200000000000003</v>
      </c>
      <c r="J216" s="16">
        <f t="shared" si="20"/>
        <v>9.7777777777777786</v>
      </c>
      <c r="K216" s="16">
        <f>(1000*1.15)*Table1[[#This Row],[WLTC class 3, version 5, acceleration]]</f>
        <v>878.47222222222217</v>
      </c>
      <c r="L216" s="16">
        <f t="shared" si="23"/>
        <v>112.815</v>
      </c>
      <c r="M216" s="16">
        <f>0.5*1.2*0.32*1.99*(Table1[[#This Row],[Velocity]]^2)</f>
        <v>36.528734814814825</v>
      </c>
      <c r="N216" s="16">
        <f>Table1[[#This Row],[Acceleration Force]]+Table1[[#This Row],[Rolling Resistance]]+Table1[[#This Row],[Aerodynamic Resistance]]</f>
        <v>1027.8159570370372</v>
      </c>
      <c r="O216" s="16">
        <f>(Table1[[#This Row],[Acceleration Force]]+Table1[[#This Row],[Rolling Resistance]]+Table1[[#This Row],[Aerodynamic Resistance]])*Table1[[#This Row],[Velocity]]</f>
        <v>10049.756024362141</v>
      </c>
      <c r="P216" s="16">
        <f>Table1[[#This Row],[Total]]*Table1[[#This Row],[Velocity]]</f>
        <v>10049.756024362141</v>
      </c>
      <c r="Q216" s="16">
        <f>IF(Table1[[#This Row],[Energy]]&gt;0,Table1[[#This Row],[Energy]],0)</f>
        <v>10049.756024362141</v>
      </c>
      <c r="R216" s="16">
        <f>(SUM($Q$6:Q216))/1000000</f>
        <v>0.39848171985242786</v>
      </c>
      <c r="S216" s="16">
        <f>IF(Table1[[#This Row],[Energy]]&lt;0,ABS(Table1[[#This Row],[Energy]]),0)</f>
        <v>0</v>
      </c>
      <c r="T216" s="16">
        <f>(SUM($S$6:S216))/1000000</f>
        <v>0.19203415411835398</v>
      </c>
    </row>
    <row r="217" spans="2:20" x14ac:dyDescent="0.3">
      <c r="B217" s="7" t="s">
        <v>19</v>
      </c>
      <c r="C217" s="13">
        <v>211</v>
      </c>
      <c r="D217" s="13">
        <v>211</v>
      </c>
      <c r="E217" s="14">
        <v>37.5</v>
      </c>
      <c r="F217" s="15">
        <f t="shared" si="21"/>
        <v>0.55555555555555558</v>
      </c>
      <c r="G217" s="15">
        <f t="shared" si="22"/>
        <v>2</v>
      </c>
      <c r="H217" s="16">
        <f t="shared" si="18"/>
        <v>0</v>
      </c>
      <c r="I217" s="16">
        <f t="shared" si="19"/>
        <v>37.5</v>
      </c>
      <c r="J217" s="16">
        <f t="shared" si="20"/>
        <v>10.416666666666666</v>
      </c>
      <c r="K217" s="16">
        <f>(1000*1.15)*Table1[[#This Row],[WLTC class 3, version 5, acceleration]]</f>
        <v>638.88888888888891</v>
      </c>
      <c r="L217" s="16">
        <f t="shared" si="23"/>
        <v>112.815</v>
      </c>
      <c r="M217" s="16">
        <f>0.5*1.2*0.32*1.99*(Table1[[#This Row],[Velocity]]^2)</f>
        <v>41.458333333333329</v>
      </c>
      <c r="N217" s="16">
        <f>Table1[[#This Row],[Acceleration Force]]+Table1[[#This Row],[Rolling Resistance]]+Table1[[#This Row],[Aerodynamic Resistance]]</f>
        <v>793.16222222222234</v>
      </c>
      <c r="O217" s="16">
        <f>(Table1[[#This Row],[Acceleration Force]]+Table1[[#This Row],[Rolling Resistance]]+Table1[[#This Row],[Aerodynamic Resistance]])*Table1[[#This Row],[Velocity]]</f>
        <v>8262.1064814814818</v>
      </c>
      <c r="P217" s="16">
        <f>Table1[[#This Row],[Total]]*Table1[[#This Row],[Velocity]]</f>
        <v>8262.1064814814818</v>
      </c>
      <c r="Q217" s="16">
        <f>IF(Table1[[#This Row],[Energy]]&gt;0,Table1[[#This Row],[Energy]],0)</f>
        <v>8262.1064814814818</v>
      </c>
      <c r="R217" s="16">
        <f>(SUM($Q$6:Q217))/1000000</f>
        <v>0.40674382633390932</v>
      </c>
      <c r="S217" s="16">
        <f>IF(Table1[[#This Row],[Energy]]&lt;0,ABS(Table1[[#This Row],[Energy]]),0)</f>
        <v>0</v>
      </c>
      <c r="T217" s="16">
        <f>(SUM($S$6:S217))/1000000</f>
        <v>0.19203415411835398</v>
      </c>
    </row>
    <row r="218" spans="2:20" x14ac:dyDescent="0.3">
      <c r="B218" s="7" t="s">
        <v>19</v>
      </c>
      <c r="C218" s="13">
        <v>212</v>
      </c>
      <c r="D218" s="13">
        <v>212</v>
      </c>
      <c r="E218" s="14">
        <v>39.200000000000003</v>
      </c>
      <c r="F218" s="15">
        <f t="shared" si="21"/>
        <v>0.41666666666666663</v>
      </c>
      <c r="G218" s="15">
        <f t="shared" si="22"/>
        <v>1.5</v>
      </c>
      <c r="H218" s="16">
        <f t="shared" si="18"/>
        <v>0</v>
      </c>
      <c r="I218" s="16">
        <f t="shared" si="19"/>
        <v>39.200000000000003</v>
      </c>
      <c r="J218" s="16">
        <f t="shared" si="20"/>
        <v>10.888888888888889</v>
      </c>
      <c r="K218" s="16">
        <f>(1000*1.15)*Table1[[#This Row],[WLTC class 3, version 5, acceleration]]</f>
        <v>479.16666666666663</v>
      </c>
      <c r="L218" s="16">
        <f t="shared" si="23"/>
        <v>112.815</v>
      </c>
      <c r="M218" s="16">
        <f>0.5*1.2*0.32*1.99*(Table1[[#This Row],[Velocity]]^2)</f>
        <v>45.30242370370371</v>
      </c>
      <c r="N218" s="16">
        <f>Table1[[#This Row],[Acceleration Force]]+Table1[[#This Row],[Rolling Resistance]]+Table1[[#This Row],[Aerodynamic Resistance]]</f>
        <v>637.28409037037022</v>
      </c>
      <c r="O218" s="16">
        <f>(Table1[[#This Row],[Acceleration Force]]+Table1[[#This Row],[Rolling Resistance]]+Table1[[#This Row],[Aerodynamic Resistance]])*Table1[[#This Row],[Velocity]]</f>
        <v>6939.3156506995874</v>
      </c>
      <c r="P218" s="16">
        <f>Table1[[#This Row],[Total]]*Table1[[#This Row],[Velocity]]</f>
        <v>6939.3156506995874</v>
      </c>
      <c r="Q218" s="16">
        <f>IF(Table1[[#This Row],[Energy]]&gt;0,Table1[[#This Row],[Energy]],0)</f>
        <v>6939.3156506995874</v>
      </c>
      <c r="R218" s="16">
        <f>(SUM($Q$6:Q218))/1000000</f>
        <v>0.41368314198460887</v>
      </c>
      <c r="S218" s="16">
        <f>IF(Table1[[#This Row],[Energy]]&lt;0,ABS(Table1[[#This Row],[Energy]]),0)</f>
        <v>0</v>
      </c>
      <c r="T218" s="16">
        <f>(SUM($S$6:S218))/1000000</f>
        <v>0.19203415411835398</v>
      </c>
    </row>
    <row r="219" spans="2:20" x14ac:dyDescent="0.3">
      <c r="B219" s="7" t="s">
        <v>19</v>
      </c>
      <c r="C219" s="13">
        <v>213</v>
      </c>
      <c r="D219" s="13">
        <v>213</v>
      </c>
      <c r="E219" s="14">
        <v>40.5</v>
      </c>
      <c r="F219" s="15">
        <f t="shared" si="21"/>
        <v>0.33333333333333315</v>
      </c>
      <c r="G219" s="15">
        <f t="shared" si="22"/>
        <v>1.1999999999999993</v>
      </c>
      <c r="H219" s="16">
        <f t="shared" si="18"/>
        <v>0</v>
      </c>
      <c r="I219" s="16">
        <f t="shared" si="19"/>
        <v>40.5</v>
      </c>
      <c r="J219" s="16">
        <f t="shared" si="20"/>
        <v>11.25</v>
      </c>
      <c r="K219" s="16">
        <f>(1000*1.15)*Table1[[#This Row],[WLTC class 3, version 5, acceleration]]</f>
        <v>383.33333333333314</v>
      </c>
      <c r="L219" s="16">
        <f t="shared" si="23"/>
        <v>112.815</v>
      </c>
      <c r="M219" s="16">
        <f>0.5*1.2*0.32*1.99*(Table1[[#This Row],[Velocity]]^2)</f>
        <v>48.357000000000006</v>
      </c>
      <c r="N219" s="16">
        <f>Table1[[#This Row],[Acceleration Force]]+Table1[[#This Row],[Rolling Resistance]]+Table1[[#This Row],[Aerodynamic Resistance]]</f>
        <v>544.50533333333317</v>
      </c>
      <c r="O219" s="16">
        <f>(Table1[[#This Row],[Acceleration Force]]+Table1[[#This Row],[Rolling Resistance]]+Table1[[#This Row],[Aerodynamic Resistance]])*Table1[[#This Row],[Velocity]]</f>
        <v>6125.6849999999986</v>
      </c>
      <c r="P219" s="16">
        <f>Table1[[#This Row],[Total]]*Table1[[#This Row],[Velocity]]</f>
        <v>6125.6849999999986</v>
      </c>
      <c r="Q219" s="16">
        <f>IF(Table1[[#This Row],[Energy]]&gt;0,Table1[[#This Row],[Energy]],0)</f>
        <v>6125.6849999999986</v>
      </c>
      <c r="R219" s="16">
        <f>(SUM($Q$6:Q219))/1000000</f>
        <v>0.41980882698460892</v>
      </c>
      <c r="S219" s="16">
        <f>IF(Table1[[#This Row],[Energy]]&lt;0,ABS(Table1[[#This Row],[Energy]]),0)</f>
        <v>0</v>
      </c>
      <c r="T219" s="16">
        <f>(SUM($S$6:S219))/1000000</f>
        <v>0.19203415411835398</v>
      </c>
    </row>
    <row r="220" spans="2:20" x14ac:dyDescent="0.3">
      <c r="B220" s="7" t="s">
        <v>19</v>
      </c>
      <c r="C220" s="13">
        <v>214</v>
      </c>
      <c r="D220" s="13">
        <v>214</v>
      </c>
      <c r="E220" s="14">
        <v>41.6</v>
      </c>
      <c r="F220" s="15">
        <f t="shared" si="21"/>
        <v>0.36111111111111133</v>
      </c>
      <c r="G220" s="15">
        <f t="shared" si="22"/>
        <v>1.3000000000000007</v>
      </c>
      <c r="H220" s="16">
        <f t="shared" si="18"/>
        <v>0</v>
      </c>
      <c r="I220" s="16">
        <f t="shared" si="19"/>
        <v>41.6</v>
      </c>
      <c r="J220" s="16">
        <f t="shared" si="20"/>
        <v>11.555555555555555</v>
      </c>
      <c r="K220" s="16">
        <f>(1000*1.15)*Table1[[#This Row],[WLTC class 3, version 5, acceleration]]</f>
        <v>415.277777777778</v>
      </c>
      <c r="L220" s="16">
        <f t="shared" si="23"/>
        <v>112.815</v>
      </c>
      <c r="M220" s="16">
        <f>0.5*1.2*0.32*1.99*(Table1[[#This Row],[Velocity]]^2)</f>
        <v>51.019472592592592</v>
      </c>
      <c r="N220" s="16">
        <f>Table1[[#This Row],[Acceleration Force]]+Table1[[#This Row],[Rolling Resistance]]+Table1[[#This Row],[Aerodynamic Resistance]]</f>
        <v>579.11225037037059</v>
      </c>
      <c r="O220" s="16">
        <f>(Table1[[#This Row],[Acceleration Force]]+Table1[[#This Row],[Rolling Resistance]]+Table1[[#This Row],[Aerodynamic Resistance]])*Table1[[#This Row],[Velocity]]</f>
        <v>6691.9637820576154</v>
      </c>
      <c r="P220" s="16">
        <f>Table1[[#This Row],[Total]]*Table1[[#This Row],[Velocity]]</f>
        <v>6691.9637820576154</v>
      </c>
      <c r="Q220" s="16">
        <f>IF(Table1[[#This Row],[Energy]]&gt;0,Table1[[#This Row],[Energy]],0)</f>
        <v>6691.9637820576154</v>
      </c>
      <c r="R220" s="16">
        <f>(SUM($Q$6:Q220))/1000000</f>
        <v>0.42650079076666653</v>
      </c>
      <c r="S220" s="16">
        <f>IF(Table1[[#This Row],[Energy]]&lt;0,ABS(Table1[[#This Row],[Energy]]),0)</f>
        <v>0</v>
      </c>
      <c r="T220" s="16">
        <f>(SUM($S$6:S220))/1000000</f>
        <v>0.19203415411835398</v>
      </c>
    </row>
    <row r="221" spans="2:20" x14ac:dyDescent="0.3">
      <c r="B221" s="7" t="s">
        <v>19</v>
      </c>
      <c r="C221" s="13">
        <v>215</v>
      </c>
      <c r="D221" s="13">
        <v>215</v>
      </c>
      <c r="E221" s="14">
        <v>43.1</v>
      </c>
      <c r="F221" s="15">
        <f t="shared" si="21"/>
        <v>0.47222222222222199</v>
      </c>
      <c r="G221" s="15">
        <f t="shared" si="22"/>
        <v>1.6999999999999993</v>
      </c>
      <c r="H221" s="16">
        <f t="shared" si="18"/>
        <v>0</v>
      </c>
      <c r="I221" s="16">
        <f t="shared" si="19"/>
        <v>43.1</v>
      </c>
      <c r="J221" s="16">
        <f t="shared" si="20"/>
        <v>11.972222222222223</v>
      </c>
      <c r="K221" s="16">
        <f>(1000*1.15)*Table1[[#This Row],[WLTC class 3, version 5, acceleration]]</f>
        <v>543.05555555555532</v>
      </c>
      <c r="L221" s="16">
        <f t="shared" si="23"/>
        <v>112.815</v>
      </c>
      <c r="M221" s="16">
        <f>0.5*1.2*0.32*1.99*(Table1[[#This Row],[Velocity]]^2)</f>
        <v>54.765094814814823</v>
      </c>
      <c r="N221" s="16">
        <f>Table1[[#This Row],[Acceleration Force]]+Table1[[#This Row],[Rolling Resistance]]+Table1[[#This Row],[Aerodynamic Resistance]]</f>
        <v>710.63565037037006</v>
      </c>
      <c r="O221" s="16">
        <f>(Table1[[#This Row],[Acceleration Force]]+Table1[[#This Row],[Rolling Resistance]]+Table1[[#This Row],[Aerodynamic Resistance]])*Table1[[#This Row],[Velocity]]</f>
        <v>8507.8879252674869</v>
      </c>
      <c r="P221" s="16">
        <f>Table1[[#This Row],[Total]]*Table1[[#This Row],[Velocity]]</f>
        <v>8507.8879252674869</v>
      </c>
      <c r="Q221" s="16">
        <f>IF(Table1[[#This Row],[Energy]]&gt;0,Table1[[#This Row],[Energy]],0)</f>
        <v>8507.8879252674869</v>
      </c>
      <c r="R221" s="16">
        <f>(SUM($Q$6:Q221))/1000000</f>
        <v>0.43500867869193405</v>
      </c>
      <c r="S221" s="16">
        <f>IF(Table1[[#This Row],[Energy]]&lt;0,ABS(Table1[[#This Row],[Energy]]),0)</f>
        <v>0</v>
      </c>
      <c r="T221" s="16">
        <f>(SUM($S$6:S221))/1000000</f>
        <v>0.19203415411835398</v>
      </c>
    </row>
    <row r="222" spans="2:20" x14ac:dyDescent="0.3">
      <c r="B222" s="7" t="s">
        <v>19</v>
      </c>
      <c r="C222" s="13">
        <v>216</v>
      </c>
      <c r="D222" s="13">
        <v>216</v>
      </c>
      <c r="E222" s="14">
        <v>45</v>
      </c>
      <c r="F222" s="15">
        <f t="shared" si="21"/>
        <v>0.55555555555555558</v>
      </c>
      <c r="G222" s="15">
        <f t="shared" si="22"/>
        <v>2</v>
      </c>
      <c r="H222" s="16">
        <f t="shared" si="18"/>
        <v>0</v>
      </c>
      <c r="I222" s="16">
        <f t="shared" si="19"/>
        <v>45</v>
      </c>
      <c r="J222" s="16">
        <f t="shared" si="20"/>
        <v>12.5</v>
      </c>
      <c r="K222" s="16">
        <f>(1000*1.15)*Table1[[#This Row],[WLTC class 3, version 5, acceleration]]</f>
        <v>638.88888888888891</v>
      </c>
      <c r="L222" s="16">
        <f t="shared" si="23"/>
        <v>112.815</v>
      </c>
      <c r="M222" s="16">
        <f>0.5*1.2*0.32*1.99*(Table1[[#This Row],[Velocity]]^2)</f>
        <v>59.7</v>
      </c>
      <c r="N222" s="16">
        <f>Table1[[#This Row],[Acceleration Force]]+Table1[[#This Row],[Rolling Resistance]]+Table1[[#This Row],[Aerodynamic Resistance]]</f>
        <v>811.40388888888901</v>
      </c>
      <c r="O222" s="16">
        <f>(Table1[[#This Row],[Acceleration Force]]+Table1[[#This Row],[Rolling Resistance]]+Table1[[#This Row],[Aerodynamic Resistance]])*Table1[[#This Row],[Velocity]]</f>
        <v>10142.548611111113</v>
      </c>
      <c r="P222" s="16">
        <f>Table1[[#This Row],[Total]]*Table1[[#This Row],[Velocity]]</f>
        <v>10142.548611111113</v>
      </c>
      <c r="Q222" s="16">
        <f>IF(Table1[[#This Row],[Energy]]&gt;0,Table1[[#This Row],[Energy]],0)</f>
        <v>10142.548611111113</v>
      </c>
      <c r="R222" s="16">
        <f>(SUM($Q$6:Q222))/1000000</f>
        <v>0.44515122730304518</v>
      </c>
      <c r="S222" s="16">
        <f>IF(Table1[[#This Row],[Energy]]&lt;0,ABS(Table1[[#This Row],[Energy]]),0)</f>
        <v>0</v>
      </c>
      <c r="T222" s="16">
        <f>(SUM($S$6:S222))/1000000</f>
        <v>0.19203415411835398</v>
      </c>
    </row>
    <row r="223" spans="2:20" x14ac:dyDescent="0.3">
      <c r="B223" s="7" t="s">
        <v>19</v>
      </c>
      <c r="C223" s="13">
        <v>217</v>
      </c>
      <c r="D223" s="13">
        <v>217</v>
      </c>
      <c r="E223" s="14">
        <v>47.1</v>
      </c>
      <c r="F223" s="15">
        <f t="shared" si="21"/>
        <v>0.55555555555555558</v>
      </c>
      <c r="G223" s="15">
        <f t="shared" si="22"/>
        <v>2</v>
      </c>
      <c r="H223" s="16">
        <f t="shared" si="18"/>
        <v>0</v>
      </c>
      <c r="I223" s="16">
        <f t="shared" si="19"/>
        <v>47.1</v>
      </c>
      <c r="J223" s="16">
        <f t="shared" si="20"/>
        <v>13.083333333333334</v>
      </c>
      <c r="K223" s="16">
        <f>(1000*1.15)*Table1[[#This Row],[WLTC class 3, version 5, acceleration]]</f>
        <v>638.88888888888891</v>
      </c>
      <c r="L223" s="16">
        <f t="shared" si="23"/>
        <v>112.815</v>
      </c>
      <c r="M223" s="16">
        <f>0.5*1.2*0.32*1.99*(Table1[[#This Row],[Velocity]]^2)</f>
        <v>65.402013333333343</v>
      </c>
      <c r="N223" s="16">
        <f>Table1[[#This Row],[Acceleration Force]]+Table1[[#This Row],[Rolling Resistance]]+Table1[[#This Row],[Aerodynamic Resistance]]</f>
        <v>817.10590222222231</v>
      </c>
      <c r="O223" s="16">
        <f>(Table1[[#This Row],[Acceleration Force]]+Table1[[#This Row],[Rolling Resistance]]+Table1[[#This Row],[Aerodynamic Resistance]])*Table1[[#This Row],[Velocity]]</f>
        <v>10690.468887407409</v>
      </c>
      <c r="P223" s="16">
        <f>Table1[[#This Row],[Total]]*Table1[[#This Row],[Velocity]]</f>
        <v>10690.468887407409</v>
      </c>
      <c r="Q223" s="16">
        <f>IF(Table1[[#This Row],[Energy]]&gt;0,Table1[[#This Row],[Energy]],0)</f>
        <v>10690.468887407409</v>
      </c>
      <c r="R223" s="16">
        <f>(SUM($Q$6:Q223))/1000000</f>
        <v>0.45584169619045256</v>
      </c>
      <c r="S223" s="16">
        <f>IF(Table1[[#This Row],[Energy]]&lt;0,ABS(Table1[[#This Row],[Energy]]),0)</f>
        <v>0</v>
      </c>
      <c r="T223" s="16">
        <f>(SUM($S$6:S223))/1000000</f>
        <v>0.19203415411835398</v>
      </c>
    </row>
    <row r="224" spans="2:20" x14ac:dyDescent="0.3">
      <c r="B224" s="7" t="s">
        <v>19</v>
      </c>
      <c r="C224" s="13">
        <v>218</v>
      </c>
      <c r="D224" s="13">
        <v>218</v>
      </c>
      <c r="E224" s="14">
        <v>49</v>
      </c>
      <c r="F224" s="15">
        <f t="shared" si="21"/>
        <v>0.4861111111111111</v>
      </c>
      <c r="G224" s="15">
        <f t="shared" si="22"/>
        <v>1.75</v>
      </c>
      <c r="H224" s="16">
        <f t="shared" si="18"/>
        <v>0</v>
      </c>
      <c r="I224" s="16">
        <f t="shared" si="19"/>
        <v>49</v>
      </c>
      <c r="J224" s="16">
        <f t="shared" si="20"/>
        <v>13.611111111111111</v>
      </c>
      <c r="K224" s="16">
        <f>(1000*1.15)*Table1[[#This Row],[WLTC class 3, version 5, acceleration]]</f>
        <v>559.02777777777771</v>
      </c>
      <c r="L224" s="16">
        <f t="shared" si="23"/>
        <v>112.815</v>
      </c>
      <c r="M224" s="16">
        <f>0.5*1.2*0.32*1.99*(Table1[[#This Row],[Velocity]]^2)</f>
        <v>70.785037037037029</v>
      </c>
      <c r="N224" s="16">
        <f>Table1[[#This Row],[Acceleration Force]]+Table1[[#This Row],[Rolling Resistance]]+Table1[[#This Row],[Aerodynamic Resistance]]</f>
        <v>742.62781481481466</v>
      </c>
      <c r="O224" s="16">
        <f>(Table1[[#This Row],[Acceleration Force]]+Table1[[#This Row],[Rolling Resistance]]+Table1[[#This Row],[Aerodynamic Resistance]])*Table1[[#This Row],[Velocity]]</f>
        <v>10107.989701646087</v>
      </c>
      <c r="P224" s="16">
        <f>Table1[[#This Row],[Total]]*Table1[[#This Row],[Velocity]]</f>
        <v>10107.989701646087</v>
      </c>
      <c r="Q224" s="16">
        <f>IF(Table1[[#This Row],[Energy]]&gt;0,Table1[[#This Row],[Energy]],0)</f>
        <v>10107.989701646087</v>
      </c>
      <c r="R224" s="16">
        <f>(SUM($Q$6:Q224))/1000000</f>
        <v>0.46594968589209862</v>
      </c>
      <c r="S224" s="16">
        <f>IF(Table1[[#This Row],[Energy]]&lt;0,ABS(Table1[[#This Row],[Energy]]),0)</f>
        <v>0</v>
      </c>
      <c r="T224" s="16">
        <f>(SUM($S$6:S224))/1000000</f>
        <v>0.19203415411835398</v>
      </c>
    </row>
    <row r="225" spans="2:20" x14ac:dyDescent="0.3">
      <c r="B225" s="7" t="s">
        <v>19</v>
      </c>
      <c r="C225" s="13">
        <v>219</v>
      </c>
      <c r="D225" s="13">
        <v>219</v>
      </c>
      <c r="E225" s="14">
        <v>50.6</v>
      </c>
      <c r="F225" s="15">
        <f t="shared" si="21"/>
        <v>0.38888888888888851</v>
      </c>
      <c r="G225" s="15">
        <f t="shared" si="22"/>
        <v>1.3999999999999986</v>
      </c>
      <c r="H225" s="16">
        <f t="shared" si="18"/>
        <v>0</v>
      </c>
      <c r="I225" s="16">
        <f t="shared" si="19"/>
        <v>50.6</v>
      </c>
      <c r="J225" s="16">
        <f t="shared" si="20"/>
        <v>14.055555555555555</v>
      </c>
      <c r="K225" s="16">
        <f>(1000*1.15)*Table1[[#This Row],[WLTC class 3, version 5, acceleration]]</f>
        <v>447.22222222222177</v>
      </c>
      <c r="L225" s="16">
        <f t="shared" si="23"/>
        <v>112.815</v>
      </c>
      <c r="M225" s="16">
        <f>0.5*1.2*0.32*1.99*(Table1[[#This Row],[Velocity]]^2)</f>
        <v>75.48320592592593</v>
      </c>
      <c r="N225" s="16">
        <f>Table1[[#This Row],[Acceleration Force]]+Table1[[#This Row],[Rolling Resistance]]+Table1[[#This Row],[Aerodynamic Resistance]]</f>
        <v>635.52042814814774</v>
      </c>
      <c r="O225" s="16">
        <f>(Table1[[#This Row],[Acceleration Force]]+Table1[[#This Row],[Rolling Resistance]]+Table1[[#This Row],[Aerodynamic Resistance]])*Table1[[#This Row],[Velocity]]</f>
        <v>8932.5926845267441</v>
      </c>
      <c r="P225" s="16">
        <f>Table1[[#This Row],[Total]]*Table1[[#This Row],[Velocity]]</f>
        <v>8932.5926845267441</v>
      </c>
      <c r="Q225" s="16">
        <f>IF(Table1[[#This Row],[Energy]]&gt;0,Table1[[#This Row],[Energy]],0)</f>
        <v>8932.5926845267441</v>
      </c>
      <c r="R225" s="16">
        <f>(SUM($Q$6:Q225))/1000000</f>
        <v>0.47488227857662541</v>
      </c>
      <c r="S225" s="16">
        <f>IF(Table1[[#This Row],[Energy]]&lt;0,ABS(Table1[[#This Row],[Energy]]),0)</f>
        <v>0</v>
      </c>
      <c r="T225" s="16">
        <f>(SUM($S$6:S225))/1000000</f>
        <v>0.19203415411835398</v>
      </c>
    </row>
    <row r="226" spans="2:20" x14ac:dyDescent="0.3">
      <c r="B226" s="7" t="s">
        <v>19</v>
      </c>
      <c r="C226" s="13">
        <v>220</v>
      </c>
      <c r="D226" s="13">
        <v>220</v>
      </c>
      <c r="E226" s="14">
        <v>51.8</v>
      </c>
      <c r="F226" s="15">
        <f t="shared" si="21"/>
        <v>0.29166666666666685</v>
      </c>
      <c r="G226" s="15">
        <f t="shared" si="22"/>
        <v>1.0500000000000007</v>
      </c>
      <c r="H226" s="16">
        <f t="shared" si="18"/>
        <v>0</v>
      </c>
      <c r="I226" s="16">
        <f t="shared" si="19"/>
        <v>51.8</v>
      </c>
      <c r="J226" s="16">
        <f t="shared" si="20"/>
        <v>14.388888888888888</v>
      </c>
      <c r="K226" s="16">
        <f>(1000*1.15)*Table1[[#This Row],[WLTC class 3, version 5, acceleration]]</f>
        <v>335.41666666666686</v>
      </c>
      <c r="L226" s="16">
        <f t="shared" si="23"/>
        <v>112.815</v>
      </c>
      <c r="M226" s="16">
        <f>0.5*1.2*0.32*1.99*(Table1[[#This Row],[Velocity]]^2)</f>
        <v>79.105890370370361</v>
      </c>
      <c r="N226" s="16">
        <f>Table1[[#This Row],[Acceleration Force]]+Table1[[#This Row],[Rolling Resistance]]+Table1[[#This Row],[Aerodynamic Resistance]]</f>
        <v>527.33755703703719</v>
      </c>
      <c r="O226" s="16">
        <f>(Table1[[#This Row],[Acceleration Force]]+Table1[[#This Row],[Rolling Resistance]]+Table1[[#This Row],[Aerodynamic Resistance]])*Table1[[#This Row],[Velocity]]</f>
        <v>7587.8015151440341</v>
      </c>
      <c r="P226" s="16">
        <f>Table1[[#This Row],[Total]]*Table1[[#This Row],[Velocity]]</f>
        <v>7587.8015151440341</v>
      </c>
      <c r="Q226" s="16">
        <f>IF(Table1[[#This Row],[Energy]]&gt;0,Table1[[#This Row],[Energy]],0)</f>
        <v>7587.8015151440341</v>
      </c>
      <c r="R226" s="16">
        <f>(SUM($Q$6:Q226))/1000000</f>
        <v>0.48247008009176945</v>
      </c>
      <c r="S226" s="16">
        <f>IF(Table1[[#This Row],[Energy]]&lt;0,ABS(Table1[[#This Row],[Energy]]),0)</f>
        <v>0</v>
      </c>
      <c r="T226" s="16">
        <f>(SUM($S$6:S226))/1000000</f>
        <v>0.19203415411835398</v>
      </c>
    </row>
    <row r="227" spans="2:20" x14ac:dyDescent="0.3">
      <c r="B227" s="7" t="s">
        <v>19</v>
      </c>
      <c r="C227" s="13">
        <v>221</v>
      </c>
      <c r="D227" s="13">
        <v>221</v>
      </c>
      <c r="E227" s="14">
        <v>52.7</v>
      </c>
      <c r="F227" s="15">
        <f t="shared" si="21"/>
        <v>0.18055555555555614</v>
      </c>
      <c r="G227" s="15">
        <f t="shared" si="22"/>
        <v>0.65000000000000213</v>
      </c>
      <c r="H227" s="16">
        <f t="shared" si="18"/>
        <v>0</v>
      </c>
      <c r="I227" s="16">
        <f t="shared" si="19"/>
        <v>52.7</v>
      </c>
      <c r="J227" s="16">
        <f t="shared" si="20"/>
        <v>14.638888888888889</v>
      </c>
      <c r="K227" s="16">
        <f>(1000*1.15)*Table1[[#This Row],[WLTC class 3, version 5, acceleration]]</f>
        <v>207.63888888888957</v>
      </c>
      <c r="L227" s="16">
        <f t="shared" si="23"/>
        <v>112.815</v>
      </c>
      <c r="M227" s="16">
        <f>0.5*1.2*0.32*1.99*(Table1[[#This Row],[Velocity]]^2)</f>
        <v>81.87862370370371</v>
      </c>
      <c r="N227" s="16">
        <f>Table1[[#This Row],[Acceleration Force]]+Table1[[#This Row],[Rolling Resistance]]+Table1[[#This Row],[Aerodynamic Resistance]]</f>
        <v>402.33251259259328</v>
      </c>
      <c r="O227" s="16">
        <f>(Table1[[#This Row],[Acceleration Force]]+Table1[[#This Row],[Rolling Resistance]]+Table1[[#This Row],[Aerodynamic Resistance]])*Table1[[#This Row],[Velocity]]</f>
        <v>5889.7009482304629</v>
      </c>
      <c r="P227" s="16">
        <f>Table1[[#This Row],[Total]]*Table1[[#This Row],[Velocity]]</f>
        <v>5889.7009482304629</v>
      </c>
      <c r="Q227" s="16">
        <f>IF(Table1[[#This Row],[Energy]]&gt;0,Table1[[#This Row],[Energy]],0)</f>
        <v>5889.7009482304629</v>
      </c>
      <c r="R227" s="16">
        <f>(SUM($Q$6:Q227))/1000000</f>
        <v>0.48835978103999994</v>
      </c>
      <c r="S227" s="16">
        <f>IF(Table1[[#This Row],[Energy]]&lt;0,ABS(Table1[[#This Row],[Energy]]),0)</f>
        <v>0</v>
      </c>
      <c r="T227" s="16">
        <f>(SUM($S$6:S227))/1000000</f>
        <v>0.19203415411835398</v>
      </c>
    </row>
    <row r="228" spans="2:20" x14ac:dyDescent="0.3">
      <c r="B228" s="7" t="s">
        <v>19</v>
      </c>
      <c r="C228" s="13">
        <v>222</v>
      </c>
      <c r="D228" s="13">
        <v>222</v>
      </c>
      <c r="E228" s="14">
        <v>53.1</v>
      </c>
      <c r="F228" s="15">
        <f t="shared" si="21"/>
        <v>0.11111111111111072</v>
      </c>
      <c r="G228" s="15">
        <f t="shared" si="22"/>
        <v>0.39999999999999858</v>
      </c>
      <c r="H228" s="16">
        <f t="shared" si="18"/>
        <v>0</v>
      </c>
      <c r="I228" s="16">
        <f t="shared" si="19"/>
        <v>53.1</v>
      </c>
      <c r="J228" s="16">
        <f t="shared" si="20"/>
        <v>14.75</v>
      </c>
      <c r="K228" s="16">
        <f>(1000*1.15)*Table1[[#This Row],[WLTC class 3, version 5, acceleration]]</f>
        <v>127.77777777777732</v>
      </c>
      <c r="L228" s="16">
        <f t="shared" si="23"/>
        <v>112.815</v>
      </c>
      <c r="M228" s="16">
        <f>0.5*1.2*0.32*1.99*(Table1[[#This Row],[Velocity]]^2)</f>
        <v>83.126280000000008</v>
      </c>
      <c r="N228" s="16">
        <f>Table1[[#This Row],[Acceleration Force]]+Table1[[#This Row],[Rolling Resistance]]+Table1[[#This Row],[Aerodynamic Resistance]]</f>
        <v>323.71905777777732</v>
      </c>
      <c r="O228" s="16">
        <f>(Table1[[#This Row],[Acceleration Force]]+Table1[[#This Row],[Rolling Resistance]]+Table1[[#This Row],[Aerodynamic Resistance]])*Table1[[#This Row],[Velocity]]</f>
        <v>4774.8561022222157</v>
      </c>
      <c r="P228" s="16">
        <f>Table1[[#This Row],[Total]]*Table1[[#This Row],[Velocity]]</f>
        <v>4774.8561022222157</v>
      </c>
      <c r="Q228" s="16">
        <f>IF(Table1[[#This Row],[Energy]]&gt;0,Table1[[#This Row],[Energy]],0)</f>
        <v>4774.8561022222157</v>
      </c>
      <c r="R228" s="16">
        <f>(SUM($Q$6:Q228))/1000000</f>
        <v>0.49313463714222217</v>
      </c>
      <c r="S228" s="16">
        <f>IF(Table1[[#This Row],[Energy]]&lt;0,ABS(Table1[[#This Row],[Energy]]),0)</f>
        <v>0</v>
      </c>
      <c r="T228" s="16">
        <f>(SUM($S$6:S228))/1000000</f>
        <v>0.19203415411835398</v>
      </c>
    </row>
    <row r="229" spans="2:20" x14ac:dyDescent="0.3">
      <c r="B229" s="7" t="s">
        <v>19</v>
      </c>
      <c r="C229" s="13">
        <v>223</v>
      </c>
      <c r="D229" s="13">
        <v>223</v>
      </c>
      <c r="E229" s="14">
        <v>53.5</v>
      </c>
      <c r="F229" s="15">
        <f t="shared" si="21"/>
        <v>9.7222222222221627E-2</v>
      </c>
      <c r="G229" s="15">
        <f t="shared" si="22"/>
        <v>0.34999999999999787</v>
      </c>
      <c r="H229" s="16">
        <f t="shared" si="18"/>
        <v>0</v>
      </c>
      <c r="I229" s="16">
        <f t="shared" si="19"/>
        <v>53.5</v>
      </c>
      <c r="J229" s="16">
        <f t="shared" si="20"/>
        <v>14.861111111111111</v>
      </c>
      <c r="K229" s="16">
        <f>(1000*1.15)*Table1[[#This Row],[WLTC class 3, version 5, acceleration]]</f>
        <v>111.80555555555488</v>
      </c>
      <c r="L229" s="16">
        <f t="shared" si="23"/>
        <v>112.815</v>
      </c>
      <c r="M229" s="16">
        <f>0.5*1.2*0.32*1.99*(Table1[[#This Row],[Velocity]]^2)</f>
        <v>84.383370370370372</v>
      </c>
      <c r="N229" s="16">
        <f>Table1[[#This Row],[Acceleration Force]]+Table1[[#This Row],[Rolling Resistance]]+Table1[[#This Row],[Aerodynamic Resistance]]</f>
        <v>309.00392592592522</v>
      </c>
      <c r="O229" s="16">
        <f>(Table1[[#This Row],[Acceleration Force]]+Table1[[#This Row],[Rolling Resistance]]+Table1[[#This Row],[Aerodynamic Resistance]])*Table1[[#This Row],[Velocity]]</f>
        <v>4592.1416769547222</v>
      </c>
      <c r="P229" s="16">
        <f>Table1[[#This Row],[Total]]*Table1[[#This Row],[Velocity]]</f>
        <v>4592.1416769547222</v>
      </c>
      <c r="Q229" s="16">
        <f>IF(Table1[[#This Row],[Energy]]&gt;0,Table1[[#This Row],[Energy]],0)</f>
        <v>4592.1416769547222</v>
      </c>
      <c r="R229" s="16">
        <f>(SUM($Q$6:Q229))/1000000</f>
        <v>0.49772677881917687</v>
      </c>
      <c r="S229" s="16">
        <f>IF(Table1[[#This Row],[Energy]]&lt;0,ABS(Table1[[#This Row],[Energy]]),0)</f>
        <v>0</v>
      </c>
      <c r="T229" s="16">
        <f>(SUM($S$6:S229))/1000000</f>
        <v>0.19203415411835398</v>
      </c>
    </row>
    <row r="230" spans="2:20" x14ac:dyDescent="0.3">
      <c r="B230" s="7" t="s">
        <v>19</v>
      </c>
      <c r="C230" s="13">
        <v>224</v>
      </c>
      <c r="D230" s="13">
        <v>224</v>
      </c>
      <c r="E230" s="14">
        <v>53.8</v>
      </c>
      <c r="F230" s="15">
        <f t="shared" si="21"/>
        <v>9.7222222222222612E-2</v>
      </c>
      <c r="G230" s="15">
        <f t="shared" si="22"/>
        <v>0.35000000000000142</v>
      </c>
      <c r="H230" s="16">
        <f t="shared" si="18"/>
        <v>0</v>
      </c>
      <c r="I230" s="16">
        <f t="shared" si="19"/>
        <v>53.8</v>
      </c>
      <c r="J230" s="16">
        <f t="shared" si="20"/>
        <v>14.944444444444443</v>
      </c>
      <c r="K230" s="16">
        <f>(1000*1.15)*Table1[[#This Row],[WLTC class 3, version 5, acceleration]]</f>
        <v>111.805555555556</v>
      </c>
      <c r="L230" s="16">
        <f t="shared" si="23"/>
        <v>112.815</v>
      </c>
      <c r="M230" s="16">
        <f>0.5*1.2*0.32*1.99*(Table1[[#This Row],[Velocity]]^2)</f>
        <v>85.332379259259255</v>
      </c>
      <c r="N230" s="16">
        <f>Table1[[#This Row],[Acceleration Force]]+Table1[[#This Row],[Rolling Resistance]]+Table1[[#This Row],[Aerodynamic Resistance]]</f>
        <v>309.95293481481525</v>
      </c>
      <c r="O230" s="16">
        <f>(Table1[[#This Row],[Acceleration Force]]+Table1[[#This Row],[Rolling Resistance]]+Table1[[#This Row],[Aerodynamic Resistance]])*Table1[[#This Row],[Velocity]]</f>
        <v>4632.0744147325167</v>
      </c>
      <c r="P230" s="16">
        <f>Table1[[#This Row],[Total]]*Table1[[#This Row],[Velocity]]</f>
        <v>4632.0744147325167</v>
      </c>
      <c r="Q230" s="16">
        <f>IF(Table1[[#This Row],[Energy]]&gt;0,Table1[[#This Row],[Energy]],0)</f>
        <v>4632.0744147325167</v>
      </c>
      <c r="R230" s="16">
        <f>(SUM($Q$6:Q230))/1000000</f>
        <v>0.50235885323390939</v>
      </c>
      <c r="S230" s="16">
        <f>IF(Table1[[#This Row],[Energy]]&lt;0,ABS(Table1[[#This Row],[Energy]]),0)</f>
        <v>0</v>
      </c>
      <c r="T230" s="16">
        <f>(SUM($S$6:S230))/1000000</f>
        <v>0.19203415411835398</v>
      </c>
    </row>
    <row r="231" spans="2:20" x14ac:dyDescent="0.3">
      <c r="B231" s="7" t="s">
        <v>19</v>
      </c>
      <c r="C231" s="13">
        <v>225</v>
      </c>
      <c r="D231" s="13">
        <v>225</v>
      </c>
      <c r="E231" s="14">
        <v>54.2</v>
      </c>
      <c r="F231" s="15">
        <f t="shared" si="21"/>
        <v>0.1388888888888889</v>
      </c>
      <c r="G231" s="15">
        <f t="shared" si="22"/>
        <v>0.5</v>
      </c>
      <c r="H231" s="16">
        <f t="shared" si="18"/>
        <v>0</v>
      </c>
      <c r="I231" s="16">
        <f t="shared" si="19"/>
        <v>54.2</v>
      </c>
      <c r="J231" s="16">
        <f t="shared" si="20"/>
        <v>15.055555555555555</v>
      </c>
      <c r="K231" s="16">
        <f>(1000*1.15)*Table1[[#This Row],[WLTC class 3, version 5, acceleration]]</f>
        <v>159.72222222222223</v>
      </c>
      <c r="L231" s="16">
        <f t="shared" si="23"/>
        <v>112.815</v>
      </c>
      <c r="M231" s="16">
        <f>0.5*1.2*0.32*1.99*(Table1[[#This Row],[Velocity]]^2)</f>
        <v>86.605979259259257</v>
      </c>
      <c r="N231" s="16">
        <f>Table1[[#This Row],[Acceleration Force]]+Table1[[#This Row],[Rolling Resistance]]+Table1[[#This Row],[Aerodynamic Resistance]]</f>
        <v>359.14320148148147</v>
      </c>
      <c r="O231" s="16">
        <f>(Table1[[#This Row],[Acceleration Force]]+Table1[[#This Row],[Rolling Resistance]]+Table1[[#This Row],[Aerodynamic Resistance]])*Table1[[#This Row],[Velocity]]</f>
        <v>5407.1004223045265</v>
      </c>
      <c r="P231" s="16">
        <f>Table1[[#This Row],[Total]]*Table1[[#This Row],[Velocity]]</f>
        <v>5407.1004223045265</v>
      </c>
      <c r="Q231" s="16">
        <f>IF(Table1[[#This Row],[Energy]]&gt;0,Table1[[#This Row],[Energy]],0)</f>
        <v>5407.1004223045265</v>
      </c>
      <c r="R231" s="16">
        <f>(SUM($Q$6:Q231))/1000000</f>
        <v>0.50776595365621391</v>
      </c>
      <c r="S231" s="16">
        <f>IF(Table1[[#This Row],[Energy]]&lt;0,ABS(Table1[[#This Row],[Energy]]),0)</f>
        <v>0</v>
      </c>
      <c r="T231" s="16">
        <f>(SUM($S$6:S231))/1000000</f>
        <v>0.19203415411835398</v>
      </c>
    </row>
    <row r="232" spans="2:20" x14ac:dyDescent="0.3">
      <c r="B232" s="7" t="s">
        <v>19</v>
      </c>
      <c r="C232" s="13">
        <v>226</v>
      </c>
      <c r="D232" s="13">
        <v>226</v>
      </c>
      <c r="E232" s="14">
        <v>54.8</v>
      </c>
      <c r="F232" s="15">
        <f t="shared" si="21"/>
        <v>0.15277777777777699</v>
      </c>
      <c r="G232" s="15">
        <f t="shared" si="22"/>
        <v>0.54999999999999716</v>
      </c>
      <c r="H232" s="16">
        <f t="shared" si="18"/>
        <v>0</v>
      </c>
      <c r="I232" s="16">
        <f t="shared" si="19"/>
        <v>54.8</v>
      </c>
      <c r="J232" s="16">
        <f t="shared" si="20"/>
        <v>15.222222222222221</v>
      </c>
      <c r="K232" s="16">
        <f>(1000*1.15)*Table1[[#This Row],[WLTC class 3, version 5, acceleration]]</f>
        <v>175.69444444444352</v>
      </c>
      <c r="L232" s="16">
        <f t="shared" si="23"/>
        <v>112.815</v>
      </c>
      <c r="M232" s="16">
        <f>0.5*1.2*0.32*1.99*(Table1[[#This Row],[Velocity]]^2)</f>
        <v>88.534068148148151</v>
      </c>
      <c r="N232" s="16">
        <f>Table1[[#This Row],[Acceleration Force]]+Table1[[#This Row],[Rolling Resistance]]+Table1[[#This Row],[Aerodynamic Resistance]]</f>
        <v>377.04351259259164</v>
      </c>
      <c r="O232" s="16">
        <f>(Table1[[#This Row],[Acceleration Force]]+Table1[[#This Row],[Rolling Resistance]]+Table1[[#This Row],[Aerodynamic Resistance]])*Table1[[#This Row],[Velocity]]</f>
        <v>5739.4401361316723</v>
      </c>
      <c r="P232" s="16">
        <f>Table1[[#This Row],[Total]]*Table1[[#This Row],[Velocity]]</f>
        <v>5739.4401361316723</v>
      </c>
      <c r="Q232" s="16">
        <f>IF(Table1[[#This Row],[Energy]]&gt;0,Table1[[#This Row],[Energy]],0)</f>
        <v>5739.4401361316723</v>
      </c>
      <c r="R232" s="16">
        <f>(SUM($Q$6:Q232))/1000000</f>
        <v>0.51350539379234561</v>
      </c>
      <c r="S232" s="16">
        <f>IF(Table1[[#This Row],[Energy]]&lt;0,ABS(Table1[[#This Row],[Energy]]),0)</f>
        <v>0</v>
      </c>
      <c r="T232" s="16">
        <f>(SUM($S$6:S232))/1000000</f>
        <v>0.19203415411835398</v>
      </c>
    </row>
    <row r="233" spans="2:20" x14ac:dyDescent="0.3">
      <c r="B233" s="7" t="s">
        <v>19</v>
      </c>
      <c r="C233" s="13">
        <v>227</v>
      </c>
      <c r="D233" s="13">
        <v>227</v>
      </c>
      <c r="E233" s="14">
        <v>55.3</v>
      </c>
      <c r="F233" s="15">
        <f t="shared" si="21"/>
        <v>0.1388888888888889</v>
      </c>
      <c r="G233" s="15">
        <f t="shared" si="22"/>
        <v>0.5</v>
      </c>
      <c r="H233" s="16">
        <f t="shared" si="18"/>
        <v>0</v>
      </c>
      <c r="I233" s="16">
        <f t="shared" si="19"/>
        <v>55.3</v>
      </c>
      <c r="J233" s="16">
        <f t="shared" si="20"/>
        <v>15.361111111111111</v>
      </c>
      <c r="K233" s="16">
        <f>(1000*1.15)*Table1[[#This Row],[WLTC class 3, version 5, acceleration]]</f>
        <v>159.72222222222223</v>
      </c>
      <c r="L233" s="16">
        <f t="shared" si="23"/>
        <v>112.815</v>
      </c>
      <c r="M233" s="16">
        <f>0.5*1.2*0.32*1.99*(Table1[[#This Row],[Velocity]]^2)</f>
        <v>90.1570237037037</v>
      </c>
      <c r="N233" s="16">
        <f>Table1[[#This Row],[Acceleration Force]]+Table1[[#This Row],[Rolling Resistance]]+Table1[[#This Row],[Aerodynamic Resistance]]</f>
        <v>362.69424592592594</v>
      </c>
      <c r="O233" s="16">
        <f>(Table1[[#This Row],[Acceleration Force]]+Table1[[#This Row],[Rolling Resistance]]+Table1[[#This Row],[Aerodynamic Resistance]])*Table1[[#This Row],[Velocity]]</f>
        <v>5571.3866110288063</v>
      </c>
      <c r="P233" s="16">
        <f>Table1[[#This Row],[Total]]*Table1[[#This Row],[Velocity]]</f>
        <v>5571.3866110288063</v>
      </c>
      <c r="Q233" s="16">
        <f>IF(Table1[[#This Row],[Energy]]&gt;0,Table1[[#This Row],[Energy]],0)</f>
        <v>5571.3866110288063</v>
      </c>
      <c r="R233" s="16">
        <f>(SUM($Q$6:Q233))/1000000</f>
        <v>0.51907678040337435</v>
      </c>
      <c r="S233" s="16">
        <f>IF(Table1[[#This Row],[Energy]]&lt;0,ABS(Table1[[#This Row],[Energy]]),0)</f>
        <v>0</v>
      </c>
      <c r="T233" s="16">
        <f>(SUM($S$6:S233))/1000000</f>
        <v>0.19203415411835398</v>
      </c>
    </row>
    <row r="234" spans="2:20" x14ac:dyDescent="0.3">
      <c r="B234" s="7" t="s">
        <v>19</v>
      </c>
      <c r="C234" s="13">
        <v>228</v>
      </c>
      <c r="D234" s="13">
        <v>228</v>
      </c>
      <c r="E234" s="14">
        <v>55.8</v>
      </c>
      <c r="F234" s="15">
        <f t="shared" si="21"/>
        <v>0.12500000000000078</v>
      </c>
      <c r="G234" s="15">
        <f t="shared" si="22"/>
        <v>0.45000000000000284</v>
      </c>
      <c r="H234" s="16">
        <f t="shared" si="18"/>
        <v>0</v>
      </c>
      <c r="I234" s="16">
        <f t="shared" si="19"/>
        <v>55.8</v>
      </c>
      <c r="J234" s="16">
        <f t="shared" si="20"/>
        <v>15.499999999999998</v>
      </c>
      <c r="K234" s="16">
        <f>(1000*1.15)*Table1[[#This Row],[WLTC class 3, version 5, acceleration]]</f>
        <v>143.75000000000088</v>
      </c>
      <c r="L234" s="16">
        <f t="shared" si="23"/>
        <v>112.815</v>
      </c>
      <c r="M234" s="16">
        <f>0.5*1.2*0.32*1.99*(Table1[[#This Row],[Velocity]]^2)</f>
        <v>91.794719999999984</v>
      </c>
      <c r="N234" s="16">
        <f>Table1[[#This Row],[Acceleration Force]]+Table1[[#This Row],[Rolling Resistance]]+Table1[[#This Row],[Aerodynamic Resistance]]</f>
        <v>348.35972000000083</v>
      </c>
      <c r="O234" s="16">
        <f>(Table1[[#This Row],[Acceleration Force]]+Table1[[#This Row],[Rolling Resistance]]+Table1[[#This Row],[Aerodynamic Resistance]])*Table1[[#This Row],[Velocity]]</f>
        <v>5399.5756600000122</v>
      </c>
      <c r="P234" s="16">
        <f>Table1[[#This Row],[Total]]*Table1[[#This Row],[Velocity]]</f>
        <v>5399.5756600000122</v>
      </c>
      <c r="Q234" s="16">
        <f>IF(Table1[[#This Row],[Energy]]&gt;0,Table1[[#This Row],[Energy]],0)</f>
        <v>5399.5756600000122</v>
      </c>
      <c r="R234" s="16">
        <f>(SUM($Q$6:Q234))/1000000</f>
        <v>0.52447635606337439</v>
      </c>
      <c r="S234" s="16">
        <f>IF(Table1[[#This Row],[Energy]]&lt;0,ABS(Table1[[#This Row],[Energy]]),0)</f>
        <v>0</v>
      </c>
      <c r="T234" s="16">
        <f>(SUM($S$6:S234))/1000000</f>
        <v>0.19203415411835398</v>
      </c>
    </row>
    <row r="235" spans="2:20" x14ac:dyDescent="0.3">
      <c r="B235" s="7" t="s">
        <v>19</v>
      </c>
      <c r="C235" s="13">
        <v>229</v>
      </c>
      <c r="D235" s="13">
        <v>229</v>
      </c>
      <c r="E235" s="14">
        <v>56.2</v>
      </c>
      <c r="F235" s="15">
        <f t="shared" si="21"/>
        <v>9.7222222222222612E-2</v>
      </c>
      <c r="G235" s="15">
        <f t="shared" si="22"/>
        <v>0.35000000000000142</v>
      </c>
      <c r="H235" s="16">
        <f t="shared" si="18"/>
        <v>0</v>
      </c>
      <c r="I235" s="16">
        <f t="shared" si="19"/>
        <v>56.2</v>
      </c>
      <c r="J235" s="16">
        <f t="shared" si="20"/>
        <v>15.611111111111111</v>
      </c>
      <c r="K235" s="16">
        <f>(1000*1.15)*Table1[[#This Row],[WLTC class 3, version 5, acceleration]]</f>
        <v>111.805555555556</v>
      </c>
      <c r="L235" s="16">
        <f t="shared" si="23"/>
        <v>112.815</v>
      </c>
      <c r="M235" s="16">
        <f>0.5*1.2*0.32*1.99*(Table1[[#This Row],[Velocity]]^2)</f>
        <v>93.115490370370381</v>
      </c>
      <c r="N235" s="16">
        <f>Table1[[#This Row],[Acceleration Force]]+Table1[[#This Row],[Rolling Resistance]]+Table1[[#This Row],[Aerodynamic Resistance]]</f>
        <v>317.73604592592636</v>
      </c>
      <c r="O235" s="16">
        <f>(Table1[[#This Row],[Acceleration Force]]+Table1[[#This Row],[Rolling Resistance]]+Table1[[#This Row],[Aerodynamic Resistance]])*Table1[[#This Row],[Velocity]]</f>
        <v>4960.2127169547393</v>
      </c>
      <c r="P235" s="16">
        <f>Table1[[#This Row],[Total]]*Table1[[#This Row],[Velocity]]</f>
        <v>4960.2127169547393</v>
      </c>
      <c r="Q235" s="16">
        <f>IF(Table1[[#This Row],[Energy]]&gt;0,Table1[[#This Row],[Energy]],0)</f>
        <v>4960.2127169547393</v>
      </c>
      <c r="R235" s="16">
        <f>(SUM($Q$6:Q235))/1000000</f>
        <v>0.52943656878032919</v>
      </c>
      <c r="S235" s="16">
        <f>IF(Table1[[#This Row],[Energy]]&lt;0,ABS(Table1[[#This Row],[Energy]]),0)</f>
        <v>0</v>
      </c>
      <c r="T235" s="16">
        <f>(SUM($S$6:S235))/1000000</f>
        <v>0.19203415411835398</v>
      </c>
    </row>
    <row r="236" spans="2:20" x14ac:dyDescent="0.3">
      <c r="B236" s="7" t="s">
        <v>19</v>
      </c>
      <c r="C236" s="13">
        <v>230</v>
      </c>
      <c r="D236" s="13">
        <v>230</v>
      </c>
      <c r="E236" s="14">
        <v>56.5</v>
      </c>
      <c r="F236" s="15">
        <f t="shared" si="21"/>
        <v>4.1666666666666269E-2</v>
      </c>
      <c r="G236" s="15">
        <f t="shared" si="22"/>
        <v>0.14999999999999858</v>
      </c>
      <c r="H236" s="16">
        <f t="shared" si="18"/>
        <v>0</v>
      </c>
      <c r="I236" s="16">
        <f t="shared" si="19"/>
        <v>56.5</v>
      </c>
      <c r="J236" s="16">
        <f t="shared" si="20"/>
        <v>15.694444444444445</v>
      </c>
      <c r="K236" s="16">
        <f>(1000*1.15)*Table1[[#This Row],[WLTC class 3, version 5, acceleration]]</f>
        <v>47.91666666666621</v>
      </c>
      <c r="L236" s="16">
        <f t="shared" si="23"/>
        <v>112.815</v>
      </c>
      <c r="M236" s="16">
        <f>0.5*1.2*0.32*1.99*(Table1[[#This Row],[Velocity]]^2)</f>
        <v>94.112259259259261</v>
      </c>
      <c r="N236" s="16">
        <f>Table1[[#This Row],[Acceleration Force]]+Table1[[#This Row],[Rolling Resistance]]+Table1[[#This Row],[Aerodynamic Resistance]]</f>
        <v>254.84392592592548</v>
      </c>
      <c r="O236" s="16">
        <f>(Table1[[#This Row],[Acceleration Force]]+Table1[[#This Row],[Rolling Resistance]]+Table1[[#This Row],[Aerodynamic Resistance]])*Table1[[#This Row],[Velocity]]</f>
        <v>3999.6338374485526</v>
      </c>
      <c r="P236" s="16">
        <f>Table1[[#This Row],[Total]]*Table1[[#This Row],[Velocity]]</f>
        <v>3999.6338374485526</v>
      </c>
      <c r="Q236" s="16">
        <f>IF(Table1[[#This Row],[Energy]]&gt;0,Table1[[#This Row],[Energy]],0)</f>
        <v>3999.6338374485526</v>
      </c>
      <c r="R236" s="16">
        <f>(SUM($Q$6:Q236))/1000000</f>
        <v>0.5334362026177778</v>
      </c>
      <c r="S236" s="16">
        <f>IF(Table1[[#This Row],[Energy]]&lt;0,ABS(Table1[[#This Row],[Energy]]),0)</f>
        <v>0</v>
      </c>
      <c r="T236" s="16">
        <f>(SUM($S$6:S236))/1000000</f>
        <v>0.19203415411835398</v>
      </c>
    </row>
    <row r="237" spans="2:20" x14ac:dyDescent="0.3">
      <c r="B237" s="7" t="s">
        <v>19</v>
      </c>
      <c r="C237" s="13">
        <v>231</v>
      </c>
      <c r="D237" s="13">
        <v>231</v>
      </c>
      <c r="E237" s="14">
        <v>56.5</v>
      </c>
      <c r="F237" s="15">
        <f t="shared" si="21"/>
        <v>-4.1666666666666269E-2</v>
      </c>
      <c r="G237" s="15">
        <f t="shared" si="22"/>
        <v>-0.14999999999999858</v>
      </c>
      <c r="H237" s="16">
        <f t="shared" si="18"/>
        <v>0</v>
      </c>
      <c r="I237" s="16">
        <f t="shared" si="19"/>
        <v>56.5</v>
      </c>
      <c r="J237" s="16">
        <f t="shared" si="20"/>
        <v>15.694444444444445</v>
      </c>
      <c r="K237" s="16">
        <f>(1000*1.15)*Table1[[#This Row],[WLTC class 3, version 5, acceleration]]</f>
        <v>-47.91666666666621</v>
      </c>
      <c r="L237" s="16">
        <f t="shared" si="23"/>
        <v>112.815</v>
      </c>
      <c r="M237" s="16">
        <f>0.5*1.2*0.32*1.99*(Table1[[#This Row],[Velocity]]^2)</f>
        <v>94.112259259259261</v>
      </c>
      <c r="N237" s="16">
        <f>Table1[[#This Row],[Acceleration Force]]+Table1[[#This Row],[Rolling Resistance]]+Table1[[#This Row],[Aerodynamic Resistance]]</f>
        <v>159.01059259259307</v>
      </c>
      <c r="O237" s="16">
        <f>(Table1[[#This Row],[Acceleration Force]]+Table1[[#This Row],[Rolling Resistance]]+Table1[[#This Row],[Aerodynamic Resistance]])*Table1[[#This Row],[Velocity]]</f>
        <v>2495.5829115226411</v>
      </c>
      <c r="P237" s="16">
        <f>Table1[[#This Row],[Total]]*Table1[[#This Row],[Velocity]]</f>
        <v>2495.5829115226411</v>
      </c>
      <c r="Q237" s="16">
        <f>IF(Table1[[#This Row],[Energy]]&gt;0,Table1[[#This Row],[Energy]],0)</f>
        <v>2495.5829115226411</v>
      </c>
      <c r="R237" s="16">
        <f>(SUM($Q$6:Q237))/1000000</f>
        <v>0.53593178552930032</v>
      </c>
      <c r="S237" s="16">
        <f>IF(Table1[[#This Row],[Energy]]&lt;0,ABS(Table1[[#This Row],[Energy]]),0)</f>
        <v>0</v>
      </c>
      <c r="T237" s="16">
        <f>(SUM($S$6:S237))/1000000</f>
        <v>0.19203415411835398</v>
      </c>
    </row>
    <row r="238" spans="2:20" x14ac:dyDescent="0.3">
      <c r="B238" s="7" t="s">
        <v>19</v>
      </c>
      <c r="C238" s="13">
        <v>232</v>
      </c>
      <c r="D238" s="13">
        <v>232</v>
      </c>
      <c r="E238" s="14">
        <v>56.2</v>
      </c>
      <c r="F238" s="15">
        <f t="shared" si="21"/>
        <v>-0.2222222222222224</v>
      </c>
      <c r="G238" s="15">
        <f t="shared" si="22"/>
        <v>-0.80000000000000071</v>
      </c>
      <c r="H238" s="16">
        <f t="shared" si="18"/>
        <v>0</v>
      </c>
      <c r="I238" s="16">
        <f t="shared" si="19"/>
        <v>56.2</v>
      </c>
      <c r="J238" s="16">
        <f t="shared" si="20"/>
        <v>15.611111111111111</v>
      </c>
      <c r="K238" s="16">
        <f>(1000*1.15)*Table1[[#This Row],[WLTC class 3, version 5, acceleration]]</f>
        <v>-255.55555555555577</v>
      </c>
      <c r="L238" s="16">
        <f t="shared" si="23"/>
        <v>112.815</v>
      </c>
      <c r="M238" s="16">
        <f>0.5*1.2*0.32*1.99*(Table1[[#This Row],[Velocity]]^2)</f>
        <v>93.115490370370381</v>
      </c>
      <c r="N238" s="16">
        <f>Table1[[#This Row],[Acceleration Force]]+Table1[[#This Row],[Rolling Resistance]]+Table1[[#This Row],[Aerodynamic Resistance]]</f>
        <v>-49.625065185185392</v>
      </c>
      <c r="O238" s="16">
        <f>(Table1[[#This Row],[Acceleration Force]]+Table1[[#This Row],[Rolling Resistance]]+Table1[[#This Row],[Aerodynamic Resistance]])*Table1[[#This Row],[Velocity]]</f>
        <v>-774.70240650206085</v>
      </c>
      <c r="P238" s="16">
        <f>Table1[[#This Row],[Total]]*Table1[[#This Row],[Velocity]]</f>
        <v>-774.70240650206085</v>
      </c>
      <c r="Q238" s="16">
        <f>IF(Table1[[#This Row],[Energy]]&gt;0,Table1[[#This Row],[Energy]],0)</f>
        <v>0</v>
      </c>
      <c r="R238" s="16">
        <f>(SUM($Q$6:Q238))/1000000</f>
        <v>0.53593178552930032</v>
      </c>
      <c r="S238" s="16">
        <f>IF(Table1[[#This Row],[Energy]]&lt;0,ABS(Table1[[#This Row],[Energy]]),0)</f>
        <v>774.70240650206085</v>
      </c>
      <c r="T238" s="16">
        <f>(SUM($S$6:S238))/1000000</f>
        <v>0.19280885652485602</v>
      </c>
    </row>
    <row r="239" spans="2:20" x14ac:dyDescent="0.3">
      <c r="B239" s="7" t="s">
        <v>19</v>
      </c>
      <c r="C239" s="13">
        <v>233</v>
      </c>
      <c r="D239" s="13">
        <v>233</v>
      </c>
      <c r="E239" s="14">
        <v>54.9</v>
      </c>
      <c r="F239" s="15">
        <f t="shared" si="21"/>
        <v>-0.45833333333333393</v>
      </c>
      <c r="G239" s="15">
        <f t="shared" si="22"/>
        <v>-1.6500000000000021</v>
      </c>
      <c r="H239" s="16">
        <f t="shared" si="18"/>
        <v>0</v>
      </c>
      <c r="I239" s="16">
        <f t="shared" si="19"/>
        <v>54.9</v>
      </c>
      <c r="J239" s="16">
        <f t="shared" si="20"/>
        <v>15.25</v>
      </c>
      <c r="K239" s="16">
        <f>(1000*1.15)*Table1[[#This Row],[WLTC class 3, version 5, acceleration]]</f>
        <v>-527.08333333333405</v>
      </c>
      <c r="L239" s="16">
        <f t="shared" si="23"/>
        <v>112.815</v>
      </c>
      <c r="M239" s="16">
        <f>0.5*1.2*0.32*1.99*(Table1[[#This Row],[Velocity]]^2)</f>
        <v>88.85748000000001</v>
      </c>
      <c r="N239" s="16">
        <f>Table1[[#This Row],[Acceleration Force]]+Table1[[#This Row],[Rolling Resistance]]+Table1[[#This Row],[Aerodynamic Resistance]]</f>
        <v>-325.41085333333405</v>
      </c>
      <c r="O239" s="16">
        <f>(Table1[[#This Row],[Acceleration Force]]+Table1[[#This Row],[Rolling Resistance]]+Table1[[#This Row],[Aerodynamic Resistance]])*Table1[[#This Row],[Velocity]]</f>
        <v>-4962.5155133333446</v>
      </c>
      <c r="P239" s="16">
        <f>Table1[[#This Row],[Total]]*Table1[[#This Row],[Velocity]]</f>
        <v>-4962.5155133333446</v>
      </c>
      <c r="Q239" s="16">
        <f>IF(Table1[[#This Row],[Energy]]&gt;0,Table1[[#This Row],[Energy]],0)</f>
        <v>0</v>
      </c>
      <c r="R239" s="16">
        <f>(SUM($Q$6:Q239))/1000000</f>
        <v>0.53593178552930032</v>
      </c>
      <c r="S239" s="16">
        <f>IF(Table1[[#This Row],[Energy]]&lt;0,ABS(Table1[[#This Row],[Energy]]),0)</f>
        <v>4962.5155133333446</v>
      </c>
      <c r="T239" s="16">
        <f>(SUM($S$6:S239))/1000000</f>
        <v>0.19777137203818937</v>
      </c>
    </row>
    <row r="240" spans="2:20" x14ac:dyDescent="0.3">
      <c r="B240" s="7" t="s">
        <v>19</v>
      </c>
      <c r="C240" s="13">
        <v>234</v>
      </c>
      <c r="D240" s="13">
        <v>234</v>
      </c>
      <c r="E240" s="14">
        <v>52.9</v>
      </c>
      <c r="F240" s="15">
        <f t="shared" si="21"/>
        <v>-0.54166666666666641</v>
      </c>
      <c r="G240" s="15">
        <f t="shared" si="22"/>
        <v>-1.9499999999999993</v>
      </c>
      <c r="H240" s="16">
        <f t="shared" si="18"/>
        <v>0</v>
      </c>
      <c r="I240" s="16">
        <f t="shared" si="19"/>
        <v>52.9</v>
      </c>
      <c r="J240" s="16">
        <f t="shared" si="20"/>
        <v>14.694444444444443</v>
      </c>
      <c r="K240" s="16">
        <f>(1000*1.15)*Table1[[#This Row],[WLTC class 3, version 5, acceleration]]</f>
        <v>-622.9166666666664</v>
      </c>
      <c r="L240" s="16">
        <f t="shared" si="23"/>
        <v>112.815</v>
      </c>
      <c r="M240" s="16">
        <f>0.5*1.2*0.32*1.99*(Table1[[#This Row],[Velocity]]^2)</f>
        <v>82.501272592592585</v>
      </c>
      <c r="N240" s="16">
        <f>Table1[[#This Row],[Acceleration Force]]+Table1[[#This Row],[Rolling Resistance]]+Table1[[#This Row],[Aerodynamic Resistance]]</f>
        <v>-427.60039407407385</v>
      </c>
      <c r="O240" s="16">
        <f>(Table1[[#This Row],[Acceleration Force]]+Table1[[#This Row],[Rolling Resistance]]+Table1[[#This Row],[Aerodynamic Resistance]])*Table1[[#This Row],[Velocity]]</f>
        <v>-6283.3502351440293</v>
      </c>
      <c r="P240" s="16">
        <f>Table1[[#This Row],[Total]]*Table1[[#This Row],[Velocity]]</f>
        <v>-6283.3502351440293</v>
      </c>
      <c r="Q240" s="16">
        <f>IF(Table1[[#This Row],[Energy]]&gt;0,Table1[[#This Row],[Energy]],0)</f>
        <v>0</v>
      </c>
      <c r="R240" s="16">
        <f>(SUM($Q$6:Q240))/1000000</f>
        <v>0.53593178552930032</v>
      </c>
      <c r="S240" s="16">
        <f>IF(Table1[[#This Row],[Energy]]&lt;0,ABS(Table1[[#This Row],[Energy]]),0)</f>
        <v>6283.3502351440293</v>
      </c>
      <c r="T240" s="16">
        <f>(SUM($S$6:S240))/1000000</f>
        <v>0.20405472227333341</v>
      </c>
    </row>
    <row r="241" spans="2:20" x14ac:dyDescent="0.3">
      <c r="B241" s="7" t="s">
        <v>19</v>
      </c>
      <c r="C241" s="13">
        <v>235</v>
      </c>
      <c r="D241" s="13">
        <v>235</v>
      </c>
      <c r="E241" s="14">
        <v>51</v>
      </c>
      <c r="F241" s="15">
        <f t="shared" si="21"/>
        <v>-0.43055555555555575</v>
      </c>
      <c r="G241" s="15">
        <f t="shared" si="22"/>
        <v>-1.5500000000000007</v>
      </c>
      <c r="H241" s="16">
        <f t="shared" si="18"/>
        <v>0</v>
      </c>
      <c r="I241" s="16">
        <f t="shared" si="19"/>
        <v>51</v>
      </c>
      <c r="J241" s="16">
        <f t="shared" si="20"/>
        <v>14.166666666666666</v>
      </c>
      <c r="K241" s="16">
        <f>(1000*1.15)*Table1[[#This Row],[WLTC class 3, version 5, acceleration]]</f>
        <v>-495.13888888888908</v>
      </c>
      <c r="L241" s="16">
        <f t="shared" si="23"/>
        <v>112.815</v>
      </c>
      <c r="M241" s="16">
        <f>0.5*1.2*0.32*1.99*(Table1[[#This Row],[Velocity]]^2)</f>
        <v>76.681333333333328</v>
      </c>
      <c r="N241" s="16">
        <f>Table1[[#This Row],[Acceleration Force]]+Table1[[#This Row],[Rolling Resistance]]+Table1[[#This Row],[Aerodynamic Resistance]]</f>
        <v>-305.64255555555576</v>
      </c>
      <c r="O241" s="16">
        <f>(Table1[[#This Row],[Acceleration Force]]+Table1[[#This Row],[Rolling Resistance]]+Table1[[#This Row],[Aerodynamic Resistance]])*Table1[[#This Row],[Velocity]]</f>
        <v>-4329.9362037037063</v>
      </c>
      <c r="P241" s="16">
        <f>Table1[[#This Row],[Total]]*Table1[[#This Row],[Velocity]]</f>
        <v>-4329.9362037037063</v>
      </c>
      <c r="Q241" s="16">
        <f>IF(Table1[[#This Row],[Energy]]&gt;0,Table1[[#This Row],[Energy]],0)</f>
        <v>0</v>
      </c>
      <c r="R241" s="16">
        <f>(SUM($Q$6:Q241))/1000000</f>
        <v>0.53593178552930032</v>
      </c>
      <c r="S241" s="16">
        <f>IF(Table1[[#This Row],[Energy]]&lt;0,ABS(Table1[[#This Row],[Energy]]),0)</f>
        <v>4329.9362037037063</v>
      </c>
      <c r="T241" s="16">
        <f>(SUM($S$6:S241))/1000000</f>
        <v>0.2083846584770371</v>
      </c>
    </row>
    <row r="242" spans="2:20" x14ac:dyDescent="0.3">
      <c r="B242" s="7" t="s">
        <v>19</v>
      </c>
      <c r="C242" s="13">
        <v>236</v>
      </c>
      <c r="D242" s="13">
        <v>236</v>
      </c>
      <c r="E242" s="14">
        <v>49.8</v>
      </c>
      <c r="F242" s="15">
        <f t="shared" si="21"/>
        <v>-0.24999999999999961</v>
      </c>
      <c r="G242" s="15">
        <f t="shared" si="22"/>
        <v>-0.89999999999999858</v>
      </c>
      <c r="H242" s="16">
        <f t="shared" si="18"/>
        <v>0</v>
      </c>
      <c r="I242" s="16">
        <f t="shared" si="19"/>
        <v>49.8</v>
      </c>
      <c r="J242" s="16">
        <f t="shared" si="20"/>
        <v>13.833333333333332</v>
      </c>
      <c r="K242" s="16">
        <f>(1000*1.15)*Table1[[#This Row],[WLTC class 3, version 5, acceleration]]</f>
        <v>-287.49999999999955</v>
      </c>
      <c r="L242" s="16">
        <f t="shared" si="23"/>
        <v>112.815</v>
      </c>
      <c r="M242" s="16">
        <f>0.5*1.2*0.32*1.99*(Table1[[#This Row],[Velocity]]^2)</f>
        <v>73.115253333333328</v>
      </c>
      <c r="N242" s="16">
        <f>Table1[[#This Row],[Acceleration Force]]+Table1[[#This Row],[Rolling Resistance]]+Table1[[#This Row],[Aerodynamic Resistance]]</f>
        <v>-101.56974666666622</v>
      </c>
      <c r="O242" s="16">
        <f>(Table1[[#This Row],[Acceleration Force]]+Table1[[#This Row],[Rolling Resistance]]+Table1[[#This Row],[Aerodynamic Resistance]])*Table1[[#This Row],[Velocity]]</f>
        <v>-1405.048162222216</v>
      </c>
      <c r="P242" s="16">
        <f>Table1[[#This Row],[Total]]*Table1[[#This Row],[Velocity]]</f>
        <v>-1405.048162222216</v>
      </c>
      <c r="Q242" s="16">
        <f>IF(Table1[[#This Row],[Energy]]&gt;0,Table1[[#This Row],[Energy]],0)</f>
        <v>0</v>
      </c>
      <c r="R242" s="16">
        <f>(SUM($Q$6:Q242))/1000000</f>
        <v>0.53593178552930032</v>
      </c>
      <c r="S242" s="16">
        <f>IF(Table1[[#This Row],[Energy]]&lt;0,ABS(Table1[[#This Row],[Energy]]),0)</f>
        <v>1405.048162222216</v>
      </c>
      <c r="T242" s="16">
        <f>(SUM($S$6:S242))/1000000</f>
        <v>0.20978970663925933</v>
      </c>
    </row>
    <row r="243" spans="2:20" x14ac:dyDescent="0.3">
      <c r="B243" s="7" t="s">
        <v>19</v>
      </c>
      <c r="C243" s="13">
        <v>237</v>
      </c>
      <c r="D243" s="13">
        <v>237</v>
      </c>
      <c r="E243" s="14">
        <v>49.2</v>
      </c>
      <c r="F243" s="15">
        <f t="shared" si="21"/>
        <v>-0.19444444444444425</v>
      </c>
      <c r="G243" s="15">
        <f t="shared" si="22"/>
        <v>-0.69999999999999929</v>
      </c>
      <c r="H243" s="16">
        <f t="shared" si="18"/>
        <v>0</v>
      </c>
      <c r="I243" s="16">
        <f t="shared" si="19"/>
        <v>49.2</v>
      </c>
      <c r="J243" s="16">
        <f t="shared" si="20"/>
        <v>13.666666666666668</v>
      </c>
      <c r="K243" s="16">
        <f>(1000*1.15)*Table1[[#This Row],[WLTC class 3, version 5, acceleration]]</f>
        <v>-223.61111111111089</v>
      </c>
      <c r="L243" s="16">
        <f t="shared" si="23"/>
        <v>112.815</v>
      </c>
      <c r="M243" s="16">
        <f>0.5*1.2*0.32*1.99*(Table1[[#This Row],[Velocity]]^2)</f>
        <v>71.364053333333345</v>
      </c>
      <c r="N243" s="16">
        <f>Table1[[#This Row],[Acceleration Force]]+Table1[[#This Row],[Rolling Resistance]]+Table1[[#This Row],[Aerodynamic Resistance]]</f>
        <v>-39.432057777777544</v>
      </c>
      <c r="O243" s="16">
        <f>(Table1[[#This Row],[Acceleration Force]]+Table1[[#This Row],[Rolling Resistance]]+Table1[[#This Row],[Aerodynamic Resistance]])*Table1[[#This Row],[Velocity]]</f>
        <v>-538.90478962962652</v>
      </c>
      <c r="P243" s="16">
        <f>Table1[[#This Row],[Total]]*Table1[[#This Row],[Velocity]]</f>
        <v>-538.90478962962652</v>
      </c>
      <c r="Q243" s="16">
        <f>IF(Table1[[#This Row],[Energy]]&gt;0,Table1[[#This Row],[Energy]],0)</f>
        <v>0</v>
      </c>
      <c r="R243" s="16">
        <f>(SUM($Q$6:Q243))/1000000</f>
        <v>0.53593178552930032</v>
      </c>
      <c r="S243" s="16">
        <f>IF(Table1[[#This Row],[Energy]]&lt;0,ABS(Table1[[#This Row],[Energy]]),0)</f>
        <v>538.90478962962652</v>
      </c>
      <c r="T243" s="16">
        <f>(SUM($S$6:S243))/1000000</f>
        <v>0.21032861142888895</v>
      </c>
    </row>
    <row r="244" spans="2:20" x14ac:dyDescent="0.3">
      <c r="B244" s="7" t="s">
        <v>19</v>
      </c>
      <c r="C244" s="13">
        <v>238</v>
      </c>
      <c r="D244" s="13">
        <v>238</v>
      </c>
      <c r="E244" s="14">
        <v>48.4</v>
      </c>
      <c r="F244" s="15">
        <f t="shared" si="21"/>
        <v>-0.31944444444444503</v>
      </c>
      <c r="G244" s="15">
        <f t="shared" si="22"/>
        <v>-1.1500000000000021</v>
      </c>
      <c r="H244" s="16">
        <f t="shared" si="18"/>
        <v>0</v>
      </c>
      <c r="I244" s="16">
        <f t="shared" si="19"/>
        <v>48.4</v>
      </c>
      <c r="J244" s="16">
        <f t="shared" si="20"/>
        <v>13.444444444444443</v>
      </c>
      <c r="K244" s="16">
        <f>(1000*1.15)*Table1[[#This Row],[WLTC class 3, version 5, acceleration]]</f>
        <v>-367.36111111111177</v>
      </c>
      <c r="L244" s="16">
        <f t="shared" si="23"/>
        <v>112.815</v>
      </c>
      <c r="M244" s="16">
        <f>0.5*1.2*0.32*1.99*(Table1[[#This Row],[Velocity]]^2)</f>
        <v>69.06213925925924</v>
      </c>
      <c r="N244" s="16">
        <f>Table1[[#This Row],[Acceleration Force]]+Table1[[#This Row],[Rolling Resistance]]+Table1[[#This Row],[Aerodynamic Resistance]]</f>
        <v>-185.48397185185252</v>
      </c>
      <c r="O244" s="16">
        <f>(Table1[[#This Row],[Acceleration Force]]+Table1[[#This Row],[Rolling Resistance]]+Table1[[#This Row],[Aerodynamic Resistance]])*Table1[[#This Row],[Velocity]]</f>
        <v>-2493.728954897128</v>
      </c>
      <c r="P244" s="16">
        <f>Table1[[#This Row],[Total]]*Table1[[#This Row],[Velocity]]</f>
        <v>-2493.728954897128</v>
      </c>
      <c r="Q244" s="16">
        <f>IF(Table1[[#This Row],[Energy]]&gt;0,Table1[[#This Row],[Energy]],0)</f>
        <v>0</v>
      </c>
      <c r="R244" s="16">
        <f>(SUM($Q$6:Q244))/1000000</f>
        <v>0.53593178552930032</v>
      </c>
      <c r="S244" s="16">
        <f>IF(Table1[[#This Row],[Energy]]&lt;0,ABS(Table1[[#This Row],[Energy]]),0)</f>
        <v>2493.728954897128</v>
      </c>
      <c r="T244" s="16">
        <f>(SUM($S$6:S244))/1000000</f>
        <v>0.21282234038378606</v>
      </c>
    </row>
    <row r="245" spans="2:20" x14ac:dyDescent="0.3">
      <c r="B245" s="7" t="s">
        <v>19</v>
      </c>
      <c r="C245" s="13">
        <v>239</v>
      </c>
      <c r="D245" s="13">
        <v>239</v>
      </c>
      <c r="E245" s="14">
        <v>46.9</v>
      </c>
      <c r="F245" s="15">
        <f t="shared" si="21"/>
        <v>-0.56944444444444464</v>
      </c>
      <c r="G245" s="15">
        <f t="shared" si="22"/>
        <v>-2.0500000000000007</v>
      </c>
      <c r="H245" s="16">
        <f t="shared" si="18"/>
        <v>0</v>
      </c>
      <c r="I245" s="16">
        <f t="shared" si="19"/>
        <v>46.9</v>
      </c>
      <c r="J245" s="16">
        <f t="shared" si="20"/>
        <v>13.027777777777777</v>
      </c>
      <c r="K245" s="16">
        <f>(1000*1.15)*Table1[[#This Row],[WLTC class 3, version 5, acceleration]]</f>
        <v>-654.86111111111131</v>
      </c>
      <c r="L245" s="16">
        <f t="shared" si="23"/>
        <v>112.815</v>
      </c>
      <c r="M245" s="16">
        <f>0.5*1.2*0.32*1.99*(Table1[[#This Row],[Velocity]]^2)</f>
        <v>64.847761481481484</v>
      </c>
      <c r="N245" s="16">
        <f>Table1[[#This Row],[Acceleration Force]]+Table1[[#This Row],[Rolling Resistance]]+Table1[[#This Row],[Aerodynamic Resistance]]</f>
        <v>-477.19834962962977</v>
      </c>
      <c r="O245" s="16">
        <f>(Table1[[#This Row],[Acceleration Force]]+Table1[[#This Row],[Rolling Resistance]]+Table1[[#This Row],[Aerodynamic Resistance]])*Table1[[#This Row],[Velocity]]</f>
        <v>-6216.834054897121</v>
      </c>
      <c r="P245" s="16">
        <f>Table1[[#This Row],[Total]]*Table1[[#This Row],[Velocity]]</f>
        <v>-6216.834054897121</v>
      </c>
      <c r="Q245" s="16">
        <f>IF(Table1[[#This Row],[Energy]]&gt;0,Table1[[#This Row],[Energy]],0)</f>
        <v>0</v>
      </c>
      <c r="R245" s="16">
        <f>(SUM($Q$6:Q245))/1000000</f>
        <v>0.53593178552930032</v>
      </c>
      <c r="S245" s="16">
        <f>IF(Table1[[#This Row],[Energy]]&lt;0,ABS(Table1[[#This Row],[Energy]]),0)</f>
        <v>6216.834054897121</v>
      </c>
      <c r="T245" s="16">
        <f>(SUM($S$6:S245))/1000000</f>
        <v>0.2190391744386832</v>
      </c>
    </row>
    <row r="246" spans="2:20" x14ac:dyDescent="0.3">
      <c r="B246" s="7" t="s">
        <v>19</v>
      </c>
      <c r="C246" s="13">
        <v>240</v>
      </c>
      <c r="D246" s="13">
        <v>240</v>
      </c>
      <c r="E246" s="14">
        <v>44.3</v>
      </c>
      <c r="F246" s="15">
        <f t="shared" si="21"/>
        <v>-0.74999999999999978</v>
      </c>
      <c r="G246" s="15">
        <f t="shared" si="22"/>
        <v>-2.6999999999999993</v>
      </c>
      <c r="H246" s="16">
        <f t="shared" si="18"/>
        <v>0</v>
      </c>
      <c r="I246" s="16">
        <f t="shared" si="19"/>
        <v>44.3</v>
      </c>
      <c r="J246" s="16">
        <f t="shared" si="20"/>
        <v>12.305555555555554</v>
      </c>
      <c r="K246" s="16">
        <f>(1000*1.15)*Table1[[#This Row],[WLTC class 3, version 5, acceleration]]</f>
        <v>-862.49999999999977</v>
      </c>
      <c r="L246" s="16">
        <f t="shared" si="23"/>
        <v>112.815</v>
      </c>
      <c r="M246" s="16">
        <f>0.5*1.2*0.32*1.99*(Table1[[#This Row],[Velocity]]^2)</f>
        <v>57.857112592592578</v>
      </c>
      <c r="N246" s="16">
        <f>Table1[[#This Row],[Acceleration Force]]+Table1[[#This Row],[Rolling Resistance]]+Table1[[#This Row],[Aerodynamic Resistance]]</f>
        <v>-691.82788740740716</v>
      </c>
      <c r="O246" s="16">
        <f>(Table1[[#This Row],[Acceleration Force]]+Table1[[#This Row],[Rolling Resistance]]+Table1[[#This Row],[Aerodynamic Resistance]])*Table1[[#This Row],[Velocity]]</f>
        <v>-8513.326503374481</v>
      </c>
      <c r="P246" s="16">
        <f>Table1[[#This Row],[Total]]*Table1[[#This Row],[Velocity]]</f>
        <v>-8513.326503374481</v>
      </c>
      <c r="Q246" s="16">
        <f>IF(Table1[[#This Row],[Energy]]&gt;0,Table1[[#This Row],[Energy]],0)</f>
        <v>0</v>
      </c>
      <c r="R246" s="16">
        <f>(SUM($Q$6:Q246))/1000000</f>
        <v>0.53593178552930032</v>
      </c>
      <c r="S246" s="16">
        <f>IF(Table1[[#This Row],[Energy]]&lt;0,ABS(Table1[[#This Row],[Energy]]),0)</f>
        <v>8513.326503374481</v>
      </c>
      <c r="T246" s="16">
        <f>(SUM($S$6:S246))/1000000</f>
        <v>0.22755250094205767</v>
      </c>
    </row>
    <row r="247" spans="2:20" x14ac:dyDescent="0.3">
      <c r="B247" s="7" t="s">
        <v>19</v>
      </c>
      <c r="C247" s="13">
        <v>241</v>
      </c>
      <c r="D247" s="13">
        <v>241</v>
      </c>
      <c r="E247" s="14">
        <v>41.5</v>
      </c>
      <c r="F247" s="15">
        <f t="shared" si="21"/>
        <v>-0.6666666666666663</v>
      </c>
      <c r="G247" s="15">
        <f t="shared" si="22"/>
        <v>-2.3999999999999986</v>
      </c>
      <c r="H247" s="16">
        <f t="shared" si="18"/>
        <v>0</v>
      </c>
      <c r="I247" s="16">
        <f t="shared" si="19"/>
        <v>41.5</v>
      </c>
      <c r="J247" s="16">
        <f t="shared" si="20"/>
        <v>11.527777777777777</v>
      </c>
      <c r="K247" s="16">
        <f>(1000*1.15)*Table1[[#This Row],[WLTC class 3, version 5, acceleration]]</f>
        <v>-766.66666666666629</v>
      </c>
      <c r="L247" s="16">
        <f t="shared" si="23"/>
        <v>112.815</v>
      </c>
      <c r="M247" s="16">
        <f>0.5*1.2*0.32*1.99*(Table1[[#This Row],[Velocity]]^2)</f>
        <v>50.774481481481473</v>
      </c>
      <c r="N247" s="16">
        <f>Table1[[#This Row],[Acceleration Force]]+Table1[[#This Row],[Rolling Resistance]]+Table1[[#This Row],[Aerodynamic Resistance]]</f>
        <v>-603.07718518518482</v>
      </c>
      <c r="O247" s="16">
        <f>(Table1[[#This Row],[Acceleration Force]]+Table1[[#This Row],[Rolling Resistance]]+Table1[[#This Row],[Aerodynamic Resistance]])*Table1[[#This Row],[Velocity]]</f>
        <v>-6952.1397736625468</v>
      </c>
      <c r="P247" s="16">
        <f>Table1[[#This Row],[Total]]*Table1[[#This Row],[Velocity]]</f>
        <v>-6952.1397736625468</v>
      </c>
      <c r="Q247" s="16">
        <f>IF(Table1[[#This Row],[Energy]]&gt;0,Table1[[#This Row],[Energy]],0)</f>
        <v>0</v>
      </c>
      <c r="R247" s="16">
        <f>(SUM($Q$6:Q247))/1000000</f>
        <v>0.53593178552930032</v>
      </c>
      <c r="S247" s="16">
        <f>IF(Table1[[#This Row],[Energy]]&lt;0,ABS(Table1[[#This Row],[Energy]]),0)</f>
        <v>6952.1397736625468</v>
      </c>
      <c r="T247" s="16">
        <f>(SUM($S$6:S247))/1000000</f>
        <v>0.23450464071572022</v>
      </c>
    </row>
    <row r="248" spans="2:20" x14ac:dyDescent="0.3">
      <c r="B248" s="7" t="s">
        <v>19</v>
      </c>
      <c r="C248" s="13">
        <v>242</v>
      </c>
      <c r="D248" s="13">
        <v>242</v>
      </c>
      <c r="E248" s="14">
        <v>39.5</v>
      </c>
      <c r="F248" s="15">
        <f t="shared" si="21"/>
        <v>-0.625</v>
      </c>
      <c r="G248" s="15">
        <f t="shared" si="22"/>
        <v>-2.25</v>
      </c>
      <c r="H248" s="16">
        <f t="shared" si="18"/>
        <v>0</v>
      </c>
      <c r="I248" s="16">
        <f t="shared" si="19"/>
        <v>39.5</v>
      </c>
      <c r="J248" s="16">
        <f t="shared" si="20"/>
        <v>10.972222222222221</v>
      </c>
      <c r="K248" s="16">
        <f>(1000*1.15)*Table1[[#This Row],[WLTC class 3, version 5, acceleration]]</f>
        <v>-718.75</v>
      </c>
      <c r="L248" s="16">
        <f t="shared" si="23"/>
        <v>112.815</v>
      </c>
      <c r="M248" s="16">
        <f>0.5*1.2*0.32*1.99*(Table1[[#This Row],[Velocity]]^2)</f>
        <v>45.998481481481477</v>
      </c>
      <c r="N248" s="16">
        <f>Table1[[#This Row],[Acceleration Force]]+Table1[[#This Row],[Rolling Resistance]]+Table1[[#This Row],[Aerodynamic Resistance]]</f>
        <v>-559.93651851851848</v>
      </c>
      <c r="O248" s="16">
        <f>(Table1[[#This Row],[Acceleration Force]]+Table1[[#This Row],[Rolling Resistance]]+Table1[[#This Row],[Aerodynamic Resistance]])*Table1[[#This Row],[Velocity]]</f>
        <v>-6143.7479115226333</v>
      </c>
      <c r="P248" s="16">
        <f>Table1[[#This Row],[Total]]*Table1[[#This Row],[Velocity]]</f>
        <v>-6143.7479115226333</v>
      </c>
      <c r="Q248" s="16">
        <f>IF(Table1[[#This Row],[Energy]]&gt;0,Table1[[#This Row],[Energy]],0)</f>
        <v>0</v>
      </c>
      <c r="R248" s="16">
        <f>(SUM($Q$6:Q248))/1000000</f>
        <v>0.53593178552930032</v>
      </c>
      <c r="S248" s="16">
        <f>IF(Table1[[#This Row],[Energy]]&lt;0,ABS(Table1[[#This Row],[Energy]]),0)</f>
        <v>6143.7479115226333</v>
      </c>
      <c r="T248" s="16">
        <f>(SUM($S$6:S248))/1000000</f>
        <v>0.24064838862724286</v>
      </c>
    </row>
    <row r="249" spans="2:20" x14ac:dyDescent="0.3">
      <c r="B249" s="7" t="s">
        <v>19</v>
      </c>
      <c r="C249" s="13">
        <v>243</v>
      </c>
      <c r="D249" s="13">
        <v>243</v>
      </c>
      <c r="E249" s="14">
        <v>37</v>
      </c>
      <c r="F249" s="15">
        <f t="shared" si="21"/>
        <v>-0.68055555555555536</v>
      </c>
      <c r="G249" s="15">
        <f t="shared" si="22"/>
        <v>-2.4499999999999993</v>
      </c>
      <c r="H249" s="16">
        <f t="shared" si="18"/>
        <v>0</v>
      </c>
      <c r="I249" s="16">
        <f t="shared" si="19"/>
        <v>37</v>
      </c>
      <c r="J249" s="16">
        <f t="shared" si="20"/>
        <v>10.277777777777777</v>
      </c>
      <c r="K249" s="16">
        <f>(1000*1.15)*Table1[[#This Row],[WLTC class 3, version 5, acceleration]]</f>
        <v>-782.63888888888869</v>
      </c>
      <c r="L249" s="16">
        <f t="shared" si="23"/>
        <v>112.815</v>
      </c>
      <c r="M249" s="16">
        <f>0.5*1.2*0.32*1.99*(Table1[[#This Row],[Velocity]]^2)</f>
        <v>40.360148148148141</v>
      </c>
      <c r="N249" s="16">
        <f>Table1[[#This Row],[Acceleration Force]]+Table1[[#This Row],[Rolling Resistance]]+Table1[[#This Row],[Aerodynamic Resistance]]</f>
        <v>-629.46374074074049</v>
      </c>
      <c r="O249" s="16">
        <f>(Table1[[#This Row],[Acceleration Force]]+Table1[[#This Row],[Rolling Resistance]]+Table1[[#This Row],[Aerodynamic Resistance]])*Table1[[#This Row],[Velocity]]</f>
        <v>-6469.4884465020541</v>
      </c>
      <c r="P249" s="16">
        <f>Table1[[#This Row],[Total]]*Table1[[#This Row],[Velocity]]</f>
        <v>-6469.4884465020541</v>
      </c>
      <c r="Q249" s="16">
        <f>IF(Table1[[#This Row],[Energy]]&gt;0,Table1[[#This Row],[Energy]],0)</f>
        <v>0</v>
      </c>
      <c r="R249" s="16">
        <f>(SUM($Q$6:Q249))/1000000</f>
        <v>0.53593178552930032</v>
      </c>
      <c r="S249" s="16">
        <f>IF(Table1[[#This Row],[Energy]]&lt;0,ABS(Table1[[#This Row],[Energy]]),0)</f>
        <v>6469.4884465020541</v>
      </c>
      <c r="T249" s="16">
        <f>(SUM($S$6:S249))/1000000</f>
        <v>0.24711787707374488</v>
      </c>
    </row>
    <row r="250" spans="2:20" x14ac:dyDescent="0.3">
      <c r="B250" s="7" t="s">
        <v>19</v>
      </c>
      <c r="C250" s="13">
        <v>244</v>
      </c>
      <c r="D250" s="13">
        <v>244</v>
      </c>
      <c r="E250" s="14">
        <v>34.6</v>
      </c>
      <c r="F250" s="15">
        <f t="shared" si="21"/>
        <v>-0.65277777777777812</v>
      </c>
      <c r="G250" s="15">
        <f t="shared" si="22"/>
        <v>-2.3500000000000014</v>
      </c>
      <c r="H250" s="16">
        <f t="shared" si="18"/>
        <v>0</v>
      </c>
      <c r="I250" s="16">
        <f t="shared" si="19"/>
        <v>34.6</v>
      </c>
      <c r="J250" s="16">
        <f t="shared" si="20"/>
        <v>9.6111111111111107</v>
      </c>
      <c r="K250" s="16">
        <f>(1000*1.15)*Table1[[#This Row],[WLTC class 3, version 5, acceleration]]</f>
        <v>-750.6944444444448</v>
      </c>
      <c r="L250" s="16">
        <f t="shared" si="23"/>
        <v>112.815</v>
      </c>
      <c r="M250" s="16">
        <f>0.5*1.2*0.32*1.99*(Table1[[#This Row],[Velocity]]^2)</f>
        <v>35.294050370370371</v>
      </c>
      <c r="N250" s="16">
        <f>Table1[[#This Row],[Acceleration Force]]+Table1[[#This Row],[Rolling Resistance]]+Table1[[#This Row],[Aerodynamic Resistance]]</f>
        <v>-602.58539407407443</v>
      </c>
      <c r="O250" s="16">
        <f>(Table1[[#This Row],[Acceleration Force]]+Table1[[#This Row],[Rolling Resistance]]+Table1[[#This Row],[Aerodynamic Resistance]])*Table1[[#This Row],[Velocity]]</f>
        <v>-5791.5151763786043</v>
      </c>
      <c r="P250" s="16">
        <f>Table1[[#This Row],[Total]]*Table1[[#This Row],[Velocity]]</f>
        <v>-5791.5151763786043</v>
      </c>
      <c r="Q250" s="16">
        <f>IF(Table1[[#This Row],[Energy]]&gt;0,Table1[[#This Row],[Energy]],0)</f>
        <v>0</v>
      </c>
      <c r="R250" s="16">
        <f>(SUM($Q$6:Q250))/1000000</f>
        <v>0.53593178552930032</v>
      </c>
      <c r="S250" s="16">
        <f>IF(Table1[[#This Row],[Energy]]&lt;0,ABS(Table1[[#This Row],[Energy]]),0)</f>
        <v>5791.5151763786043</v>
      </c>
      <c r="T250" s="16">
        <f>(SUM($S$6:S250))/1000000</f>
        <v>0.25290939225012349</v>
      </c>
    </row>
    <row r="251" spans="2:20" x14ac:dyDescent="0.3">
      <c r="B251" s="7" t="s">
        <v>19</v>
      </c>
      <c r="C251" s="13">
        <v>245</v>
      </c>
      <c r="D251" s="13">
        <v>245</v>
      </c>
      <c r="E251" s="14">
        <v>32.299999999999997</v>
      </c>
      <c r="F251" s="15">
        <f t="shared" si="21"/>
        <v>-0.7777777777777779</v>
      </c>
      <c r="G251" s="15">
        <f t="shared" si="22"/>
        <v>-2.8000000000000007</v>
      </c>
      <c r="H251" s="16">
        <f t="shared" si="18"/>
        <v>0</v>
      </c>
      <c r="I251" s="16">
        <f t="shared" si="19"/>
        <v>32.299999999999997</v>
      </c>
      <c r="J251" s="16">
        <f t="shared" si="20"/>
        <v>8.9722222222222214</v>
      </c>
      <c r="K251" s="16">
        <f>(1000*1.15)*Table1[[#This Row],[WLTC class 3, version 5, acceleration]]</f>
        <v>-894.44444444444457</v>
      </c>
      <c r="L251" s="16">
        <f t="shared" si="23"/>
        <v>112.815</v>
      </c>
      <c r="M251" s="16">
        <f>0.5*1.2*0.32*1.99*(Table1[[#This Row],[Velocity]]^2)</f>
        <v>30.75773481481481</v>
      </c>
      <c r="N251" s="16">
        <f>Table1[[#This Row],[Acceleration Force]]+Table1[[#This Row],[Rolling Resistance]]+Table1[[#This Row],[Aerodynamic Resistance]]</f>
        <v>-750.87170962962966</v>
      </c>
      <c r="O251" s="16">
        <f>(Table1[[#This Row],[Acceleration Force]]+Table1[[#This Row],[Rolling Resistance]]+Table1[[#This Row],[Aerodynamic Resistance]])*Table1[[#This Row],[Velocity]]</f>
        <v>-6736.9878391769544</v>
      </c>
      <c r="P251" s="16">
        <f>Table1[[#This Row],[Total]]*Table1[[#This Row],[Velocity]]</f>
        <v>-6736.9878391769544</v>
      </c>
      <c r="Q251" s="16">
        <f>IF(Table1[[#This Row],[Energy]]&gt;0,Table1[[#This Row],[Energy]],0)</f>
        <v>0</v>
      </c>
      <c r="R251" s="16">
        <f>(SUM($Q$6:Q251))/1000000</f>
        <v>0.53593178552930032</v>
      </c>
      <c r="S251" s="16">
        <f>IF(Table1[[#This Row],[Energy]]&lt;0,ABS(Table1[[#This Row],[Energy]]),0)</f>
        <v>6736.9878391769544</v>
      </c>
      <c r="T251" s="16">
        <f>(SUM($S$6:S251))/1000000</f>
        <v>0.25964638008930047</v>
      </c>
    </row>
    <row r="252" spans="2:20" x14ac:dyDescent="0.3">
      <c r="B252" s="7" t="s">
        <v>19</v>
      </c>
      <c r="C252" s="13">
        <v>246</v>
      </c>
      <c r="D252" s="13">
        <v>246</v>
      </c>
      <c r="E252" s="14">
        <v>29</v>
      </c>
      <c r="F252" s="15">
        <f t="shared" si="21"/>
        <v>-0.99999999999999933</v>
      </c>
      <c r="G252" s="15">
        <f t="shared" si="22"/>
        <v>-3.5999999999999979</v>
      </c>
      <c r="H252" s="16">
        <f t="shared" si="18"/>
        <v>0</v>
      </c>
      <c r="I252" s="16">
        <f t="shared" si="19"/>
        <v>29</v>
      </c>
      <c r="J252" s="16">
        <f t="shared" si="20"/>
        <v>8.0555555555555554</v>
      </c>
      <c r="K252" s="16">
        <f>(1000*1.15)*Table1[[#This Row],[WLTC class 3, version 5, acceleration]]</f>
        <v>-1149.9999999999993</v>
      </c>
      <c r="L252" s="16">
        <f t="shared" si="23"/>
        <v>112.815</v>
      </c>
      <c r="M252" s="16">
        <f>0.5*1.2*0.32*1.99*(Table1[[#This Row],[Velocity]]^2)</f>
        <v>24.793925925925926</v>
      </c>
      <c r="N252" s="16">
        <f>Table1[[#This Row],[Acceleration Force]]+Table1[[#This Row],[Rolling Resistance]]+Table1[[#This Row],[Aerodynamic Resistance]]</f>
        <v>-1012.3910740740733</v>
      </c>
      <c r="O252" s="16">
        <f>(Table1[[#This Row],[Acceleration Force]]+Table1[[#This Row],[Rolling Resistance]]+Table1[[#This Row],[Aerodynamic Resistance]])*Table1[[#This Row],[Velocity]]</f>
        <v>-8155.3725411522573</v>
      </c>
      <c r="P252" s="16">
        <f>Table1[[#This Row],[Total]]*Table1[[#This Row],[Velocity]]</f>
        <v>-8155.3725411522573</v>
      </c>
      <c r="Q252" s="16">
        <f>IF(Table1[[#This Row],[Energy]]&gt;0,Table1[[#This Row],[Energy]],0)</f>
        <v>0</v>
      </c>
      <c r="R252" s="16">
        <f>(SUM($Q$6:Q252))/1000000</f>
        <v>0.53593178552930032</v>
      </c>
      <c r="S252" s="16">
        <f>IF(Table1[[#This Row],[Energy]]&lt;0,ABS(Table1[[#This Row],[Energy]]),0)</f>
        <v>8155.3725411522573</v>
      </c>
      <c r="T252" s="16">
        <f>(SUM($S$6:S252))/1000000</f>
        <v>0.26780175263045269</v>
      </c>
    </row>
    <row r="253" spans="2:20" x14ac:dyDescent="0.3">
      <c r="B253" s="7" t="s">
        <v>19</v>
      </c>
      <c r="C253" s="13">
        <v>247</v>
      </c>
      <c r="D253" s="13">
        <v>247</v>
      </c>
      <c r="E253" s="14">
        <v>25.1</v>
      </c>
      <c r="F253" s="15">
        <f t="shared" si="21"/>
        <v>-0.94444444444444453</v>
      </c>
      <c r="G253" s="15">
        <f t="shared" si="22"/>
        <v>-3.4000000000000004</v>
      </c>
      <c r="H253" s="16">
        <f t="shared" si="18"/>
        <v>0</v>
      </c>
      <c r="I253" s="16">
        <f t="shared" si="19"/>
        <v>25.1</v>
      </c>
      <c r="J253" s="16">
        <f t="shared" si="20"/>
        <v>6.9722222222222223</v>
      </c>
      <c r="K253" s="16">
        <f>(1000*1.15)*Table1[[#This Row],[WLTC class 3, version 5, acceleration]]</f>
        <v>-1086.1111111111113</v>
      </c>
      <c r="L253" s="16">
        <f t="shared" si="23"/>
        <v>112.815</v>
      </c>
      <c r="M253" s="16">
        <f>0.5*1.2*0.32*1.99*(Table1[[#This Row],[Velocity]]^2)</f>
        <v>18.573628148148153</v>
      </c>
      <c r="N253" s="16">
        <f>Table1[[#This Row],[Acceleration Force]]+Table1[[#This Row],[Rolling Resistance]]+Table1[[#This Row],[Aerodynamic Resistance]]</f>
        <v>-954.72248296296311</v>
      </c>
      <c r="O253" s="16">
        <f>(Table1[[#This Row],[Acceleration Force]]+Table1[[#This Row],[Rolling Resistance]]+Table1[[#This Row],[Aerodynamic Resistance]])*Table1[[#This Row],[Velocity]]</f>
        <v>-6656.5373117695481</v>
      </c>
      <c r="P253" s="16">
        <f>Table1[[#This Row],[Total]]*Table1[[#This Row],[Velocity]]</f>
        <v>-6656.5373117695481</v>
      </c>
      <c r="Q253" s="16">
        <f>IF(Table1[[#This Row],[Energy]]&gt;0,Table1[[#This Row],[Energy]],0)</f>
        <v>0</v>
      </c>
      <c r="R253" s="16">
        <f>(SUM($Q$6:Q253))/1000000</f>
        <v>0.53593178552930032</v>
      </c>
      <c r="S253" s="16">
        <f>IF(Table1[[#This Row],[Energy]]&lt;0,ABS(Table1[[#This Row],[Energy]]),0)</f>
        <v>6656.5373117695481</v>
      </c>
      <c r="T253" s="16">
        <f>(SUM($S$6:S253))/1000000</f>
        <v>0.27445828994222227</v>
      </c>
    </row>
    <row r="254" spans="2:20" x14ac:dyDescent="0.3">
      <c r="B254" s="7" t="s">
        <v>19</v>
      </c>
      <c r="C254" s="13">
        <v>248</v>
      </c>
      <c r="D254" s="13">
        <v>248</v>
      </c>
      <c r="E254" s="14">
        <v>22.2</v>
      </c>
      <c r="F254" s="15">
        <f t="shared" si="21"/>
        <v>-0.5833333333333337</v>
      </c>
      <c r="G254" s="15">
        <f t="shared" si="22"/>
        <v>-2.1000000000000014</v>
      </c>
      <c r="H254" s="16">
        <f t="shared" si="18"/>
        <v>0</v>
      </c>
      <c r="I254" s="16">
        <f t="shared" si="19"/>
        <v>22.2</v>
      </c>
      <c r="J254" s="16">
        <f t="shared" si="20"/>
        <v>6.1666666666666661</v>
      </c>
      <c r="K254" s="16">
        <f>(1000*1.15)*Table1[[#This Row],[WLTC class 3, version 5, acceleration]]</f>
        <v>-670.83333333333371</v>
      </c>
      <c r="L254" s="16">
        <f t="shared" si="23"/>
        <v>112.815</v>
      </c>
      <c r="M254" s="16">
        <f>0.5*1.2*0.32*1.99*(Table1[[#This Row],[Velocity]]^2)</f>
        <v>14.529653333333332</v>
      </c>
      <c r="N254" s="16">
        <f>Table1[[#This Row],[Acceleration Force]]+Table1[[#This Row],[Rolling Resistance]]+Table1[[#This Row],[Aerodynamic Resistance]]</f>
        <v>-543.48868000000027</v>
      </c>
      <c r="O254" s="16">
        <f>(Table1[[#This Row],[Acceleration Force]]+Table1[[#This Row],[Rolling Resistance]]+Table1[[#This Row],[Aerodynamic Resistance]])*Table1[[#This Row],[Velocity]]</f>
        <v>-3351.513526666668</v>
      </c>
      <c r="P254" s="16">
        <f>Table1[[#This Row],[Total]]*Table1[[#This Row],[Velocity]]</f>
        <v>-3351.513526666668</v>
      </c>
      <c r="Q254" s="16">
        <f>IF(Table1[[#This Row],[Energy]]&gt;0,Table1[[#This Row],[Energy]],0)</f>
        <v>0</v>
      </c>
      <c r="R254" s="16">
        <f>(SUM($Q$6:Q254))/1000000</f>
        <v>0.53593178552930032</v>
      </c>
      <c r="S254" s="16">
        <f>IF(Table1[[#This Row],[Energy]]&lt;0,ABS(Table1[[#This Row],[Energy]]),0)</f>
        <v>3351.513526666668</v>
      </c>
      <c r="T254" s="16">
        <f>(SUM($S$6:S254))/1000000</f>
        <v>0.27780980346888889</v>
      </c>
    </row>
    <row r="255" spans="2:20" x14ac:dyDescent="0.3">
      <c r="B255" s="7" t="s">
        <v>19</v>
      </c>
      <c r="C255" s="13">
        <v>249</v>
      </c>
      <c r="D255" s="13">
        <v>249</v>
      </c>
      <c r="E255" s="14">
        <v>20.9</v>
      </c>
      <c r="F255" s="15">
        <f t="shared" si="21"/>
        <v>-0.25000000000000011</v>
      </c>
      <c r="G255" s="15">
        <f t="shared" si="22"/>
        <v>-0.90000000000000036</v>
      </c>
      <c r="H255" s="16">
        <f t="shared" si="18"/>
        <v>0</v>
      </c>
      <c r="I255" s="16">
        <f t="shared" si="19"/>
        <v>20.9</v>
      </c>
      <c r="J255" s="16">
        <f t="shared" si="20"/>
        <v>5.8055555555555554</v>
      </c>
      <c r="K255" s="16">
        <f>(1000*1.15)*Table1[[#This Row],[WLTC class 3, version 5, acceleration]]</f>
        <v>-287.50000000000011</v>
      </c>
      <c r="L255" s="16">
        <f t="shared" si="23"/>
        <v>112.815</v>
      </c>
      <c r="M255" s="16">
        <f>0.5*1.2*0.32*1.99*(Table1[[#This Row],[Velocity]]^2)</f>
        <v>12.877805925925927</v>
      </c>
      <c r="N255" s="16">
        <f>Table1[[#This Row],[Acceleration Force]]+Table1[[#This Row],[Rolling Resistance]]+Table1[[#This Row],[Aerodynamic Resistance]]</f>
        <v>-161.80719407407418</v>
      </c>
      <c r="O255" s="16">
        <f>(Table1[[#This Row],[Acceleration Force]]+Table1[[#This Row],[Rolling Resistance]]+Table1[[#This Row],[Aerodynamic Resistance]])*Table1[[#This Row],[Velocity]]</f>
        <v>-939.38065448559723</v>
      </c>
      <c r="P255" s="16">
        <f>Table1[[#This Row],[Total]]*Table1[[#This Row],[Velocity]]</f>
        <v>-939.38065448559723</v>
      </c>
      <c r="Q255" s="16">
        <f>IF(Table1[[#This Row],[Energy]]&gt;0,Table1[[#This Row],[Energy]],0)</f>
        <v>0</v>
      </c>
      <c r="R255" s="16">
        <f>(SUM($Q$6:Q255))/1000000</f>
        <v>0.53593178552930032</v>
      </c>
      <c r="S255" s="16">
        <f>IF(Table1[[#This Row],[Energy]]&lt;0,ABS(Table1[[#This Row],[Energy]]),0)</f>
        <v>939.38065448559723</v>
      </c>
      <c r="T255" s="16">
        <f>(SUM($S$6:S255))/1000000</f>
        <v>0.27874918412337452</v>
      </c>
    </row>
    <row r="256" spans="2:20" x14ac:dyDescent="0.3">
      <c r="B256" s="7" t="s">
        <v>19</v>
      </c>
      <c r="C256" s="13">
        <v>250</v>
      </c>
      <c r="D256" s="13">
        <v>250</v>
      </c>
      <c r="E256" s="14">
        <v>20.399999999999999</v>
      </c>
      <c r="F256" s="15">
        <f t="shared" si="21"/>
        <v>-0.19444444444444425</v>
      </c>
      <c r="G256" s="15">
        <f t="shared" si="22"/>
        <v>-0.69999999999999929</v>
      </c>
      <c r="H256" s="16">
        <f t="shared" si="18"/>
        <v>0</v>
      </c>
      <c r="I256" s="16">
        <f t="shared" si="19"/>
        <v>20.399999999999999</v>
      </c>
      <c r="J256" s="16">
        <f t="shared" si="20"/>
        <v>5.6666666666666661</v>
      </c>
      <c r="K256" s="16">
        <f>(1000*1.15)*Table1[[#This Row],[WLTC class 3, version 5, acceleration]]</f>
        <v>-223.61111111111089</v>
      </c>
      <c r="L256" s="16">
        <f t="shared" si="23"/>
        <v>112.815</v>
      </c>
      <c r="M256" s="16">
        <f>0.5*1.2*0.32*1.99*(Table1[[#This Row],[Velocity]]^2)</f>
        <v>12.269013333333334</v>
      </c>
      <c r="N256" s="16">
        <f>Table1[[#This Row],[Acceleration Force]]+Table1[[#This Row],[Rolling Resistance]]+Table1[[#This Row],[Aerodynamic Resistance]]</f>
        <v>-98.527097777777556</v>
      </c>
      <c r="O256" s="16">
        <f>(Table1[[#This Row],[Acceleration Force]]+Table1[[#This Row],[Rolling Resistance]]+Table1[[#This Row],[Aerodynamic Resistance]])*Table1[[#This Row],[Velocity]]</f>
        <v>-558.32022074073939</v>
      </c>
      <c r="P256" s="16">
        <f>Table1[[#This Row],[Total]]*Table1[[#This Row],[Velocity]]</f>
        <v>-558.32022074073939</v>
      </c>
      <c r="Q256" s="16">
        <f>IF(Table1[[#This Row],[Energy]]&gt;0,Table1[[#This Row],[Energy]],0)</f>
        <v>0</v>
      </c>
      <c r="R256" s="16">
        <f>(SUM($Q$6:Q256))/1000000</f>
        <v>0.53593178552930032</v>
      </c>
      <c r="S256" s="16">
        <f>IF(Table1[[#This Row],[Energy]]&lt;0,ABS(Table1[[#This Row],[Energy]]),0)</f>
        <v>558.32022074073939</v>
      </c>
      <c r="T256" s="16">
        <f>(SUM($S$6:S256))/1000000</f>
        <v>0.27930750434411528</v>
      </c>
    </row>
    <row r="257" spans="2:20" x14ac:dyDescent="0.3">
      <c r="B257" s="7" t="s">
        <v>19</v>
      </c>
      <c r="C257" s="13">
        <v>251</v>
      </c>
      <c r="D257" s="13">
        <v>251</v>
      </c>
      <c r="E257" s="14">
        <v>19.5</v>
      </c>
      <c r="F257" s="15">
        <f t="shared" si="21"/>
        <v>-0.27777777777777779</v>
      </c>
      <c r="G257" s="15">
        <f t="shared" si="22"/>
        <v>-1</v>
      </c>
      <c r="H257" s="16">
        <f t="shared" si="18"/>
        <v>0</v>
      </c>
      <c r="I257" s="16">
        <f t="shared" si="19"/>
        <v>19.5</v>
      </c>
      <c r="J257" s="16">
        <f t="shared" si="20"/>
        <v>5.416666666666667</v>
      </c>
      <c r="K257" s="16">
        <f>(1000*1.15)*Table1[[#This Row],[WLTC class 3, version 5, acceleration]]</f>
        <v>-319.44444444444446</v>
      </c>
      <c r="L257" s="16">
        <f t="shared" si="23"/>
        <v>112.815</v>
      </c>
      <c r="M257" s="16">
        <f>0.5*1.2*0.32*1.99*(Table1[[#This Row],[Velocity]]^2)</f>
        <v>11.210333333333336</v>
      </c>
      <c r="N257" s="16">
        <f>Table1[[#This Row],[Acceleration Force]]+Table1[[#This Row],[Rolling Resistance]]+Table1[[#This Row],[Aerodynamic Resistance]]</f>
        <v>-195.41911111111114</v>
      </c>
      <c r="O257" s="16">
        <f>(Table1[[#This Row],[Acceleration Force]]+Table1[[#This Row],[Rolling Resistance]]+Table1[[#This Row],[Aerodynamic Resistance]])*Table1[[#This Row],[Velocity]]</f>
        <v>-1058.5201851851855</v>
      </c>
      <c r="P257" s="16">
        <f>Table1[[#This Row],[Total]]*Table1[[#This Row],[Velocity]]</f>
        <v>-1058.5201851851855</v>
      </c>
      <c r="Q257" s="16">
        <f>IF(Table1[[#This Row],[Energy]]&gt;0,Table1[[#This Row],[Energy]],0)</f>
        <v>0</v>
      </c>
      <c r="R257" s="16">
        <f>(SUM($Q$6:Q257))/1000000</f>
        <v>0.53593178552930032</v>
      </c>
      <c r="S257" s="16">
        <f>IF(Table1[[#This Row],[Energy]]&lt;0,ABS(Table1[[#This Row],[Energy]]),0)</f>
        <v>1058.5201851851855</v>
      </c>
      <c r="T257" s="16">
        <f>(SUM($S$6:S257))/1000000</f>
        <v>0.28036602452930043</v>
      </c>
    </row>
    <row r="258" spans="2:20" x14ac:dyDescent="0.3">
      <c r="B258" s="7" t="s">
        <v>19</v>
      </c>
      <c r="C258" s="13">
        <v>252</v>
      </c>
      <c r="D258" s="13">
        <v>252</v>
      </c>
      <c r="E258" s="14">
        <v>18.399999999999999</v>
      </c>
      <c r="F258" s="15">
        <f t="shared" si="21"/>
        <v>-0.23611111111111099</v>
      </c>
      <c r="G258" s="15">
        <f t="shared" si="22"/>
        <v>-0.84999999999999964</v>
      </c>
      <c r="H258" s="16">
        <f t="shared" si="18"/>
        <v>0</v>
      </c>
      <c r="I258" s="16">
        <f t="shared" si="19"/>
        <v>18.399999999999999</v>
      </c>
      <c r="J258" s="16">
        <f t="shared" si="20"/>
        <v>5.1111111111111107</v>
      </c>
      <c r="K258" s="16">
        <f>(1000*1.15)*Table1[[#This Row],[WLTC class 3, version 5, acceleration]]</f>
        <v>-271.52777777777766</v>
      </c>
      <c r="L258" s="16">
        <f t="shared" si="23"/>
        <v>112.815</v>
      </c>
      <c r="M258" s="16">
        <f>0.5*1.2*0.32*1.99*(Table1[[#This Row],[Velocity]]^2)</f>
        <v>9.9812503703703701</v>
      </c>
      <c r="N258" s="16">
        <f>Table1[[#This Row],[Acceleration Force]]+Table1[[#This Row],[Rolling Resistance]]+Table1[[#This Row],[Aerodynamic Resistance]]</f>
        <v>-148.7315274074073</v>
      </c>
      <c r="O258" s="16">
        <f>(Table1[[#This Row],[Acceleration Force]]+Table1[[#This Row],[Rolling Resistance]]+Table1[[#This Row],[Aerodynamic Resistance]])*Table1[[#This Row],[Velocity]]</f>
        <v>-760.1833623045261</v>
      </c>
      <c r="P258" s="16">
        <f>Table1[[#This Row],[Total]]*Table1[[#This Row],[Velocity]]</f>
        <v>-760.1833623045261</v>
      </c>
      <c r="Q258" s="16">
        <f>IF(Table1[[#This Row],[Energy]]&gt;0,Table1[[#This Row],[Energy]],0)</f>
        <v>0</v>
      </c>
      <c r="R258" s="16">
        <f>(SUM($Q$6:Q258))/1000000</f>
        <v>0.53593178552930032</v>
      </c>
      <c r="S258" s="16">
        <f>IF(Table1[[#This Row],[Energy]]&lt;0,ABS(Table1[[#This Row],[Energy]]),0)</f>
        <v>760.1833623045261</v>
      </c>
      <c r="T258" s="16">
        <f>(SUM($S$6:S258))/1000000</f>
        <v>0.28112620789160497</v>
      </c>
    </row>
    <row r="259" spans="2:20" x14ac:dyDescent="0.3">
      <c r="B259" s="7" t="s">
        <v>19</v>
      </c>
      <c r="C259" s="13">
        <v>253</v>
      </c>
      <c r="D259" s="13">
        <v>253</v>
      </c>
      <c r="E259" s="14">
        <v>17.8</v>
      </c>
      <c r="F259" s="15">
        <f t="shared" si="21"/>
        <v>-8.3333333333333037E-2</v>
      </c>
      <c r="G259" s="15">
        <f t="shared" si="22"/>
        <v>-0.29999999999999893</v>
      </c>
      <c r="H259" s="16">
        <f t="shared" si="18"/>
        <v>0</v>
      </c>
      <c r="I259" s="16">
        <f t="shared" si="19"/>
        <v>17.8</v>
      </c>
      <c r="J259" s="16">
        <f t="shared" si="20"/>
        <v>4.9444444444444446</v>
      </c>
      <c r="K259" s="16">
        <f>(1000*1.15)*Table1[[#This Row],[WLTC class 3, version 5, acceleration]]</f>
        <v>-95.833333333332988</v>
      </c>
      <c r="L259" s="16">
        <f t="shared" si="23"/>
        <v>112.815</v>
      </c>
      <c r="M259" s="16">
        <f>0.5*1.2*0.32*1.99*(Table1[[#This Row],[Velocity]]^2)</f>
        <v>9.3409125925925931</v>
      </c>
      <c r="N259" s="16">
        <f>Table1[[#This Row],[Acceleration Force]]+Table1[[#This Row],[Rolling Resistance]]+Table1[[#This Row],[Aerodynamic Resistance]]</f>
        <v>26.322579259259605</v>
      </c>
      <c r="O259" s="16">
        <f>(Table1[[#This Row],[Acceleration Force]]+Table1[[#This Row],[Rolling Resistance]]+Table1[[#This Row],[Aerodynamic Resistance]])*Table1[[#This Row],[Velocity]]</f>
        <v>130.15053078189473</v>
      </c>
      <c r="P259" s="16">
        <f>Table1[[#This Row],[Total]]*Table1[[#This Row],[Velocity]]</f>
        <v>130.15053078189473</v>
      </c>
      <c r="Q259" s="16">
        <f>IF(Table1[[#This Row],[Energy]]&gt;0,Table1[[#This Row],[Energy]],0)</f>
        <v>130.15053078189473</v>
      </c>
      <c r="R259" s="16">
        <f>(SUM($Q$6:Q259))/1000000</f>
        <v>0.53606193606008223</v>
      </c>
      <c r="S259" s="16">
        <f>IF(Table1[[#This Row],[Energy]]&lt;0,ABS(Table1[[#This Row],[Energy]]),0)</f>
        <v>0</v>
      </c>
      <c r="T259" s="16">
        <f>(SUM($S$6:S259))/1000000</f>
        <v>0.28112620789160497</v>
      </c>
    </row>
    <row r="260" spans="2:20" x14ac:dyDescent="0.3">
      <c r="B260" s="7" t="s">
        <v>19</v>
      </c>
      <c r="C260" s="13">
        <v>254</v>
      </c>
      <c r="D260" s="13">
        <v>254</v>
      </c>
      <c r="E260" s="14">
        <v>17.8</v>
      </c>
      <c r="F260" s="15">
        <f t="shared" si="21"/>
        <v>-5.5555555555555851E-2</v>
      </c>
      <c r="G260" s="15">
        <f t="shared" si="22"/>
        <v>-0.20000000000000107</v>
      </c>
      <c r="H260" s="16">
        <f t="shared" si="18"/>
        <v>0</v>
      </c>
      <c r="I260" s="16">
        <f t="shared" si="19"/>
        <v>17.8</v>
      </c>
      <c r="J260" s="16">
        <f t="shared" si="20"/>
        <v>4.9444444444444446</v>
      </c>
      <c r="K260" s="16">
        <f>(1000*1.15)*Table1[[#This Row],[WLTC class 3, version 5, acceleration]]</f>
        <v>-63.888888888889227</v>
      </c>
      <c r="L260" s="16">
        <f t="shared" si="23"/>
        <v>112.815</v>
      </c>
      <c r="M260" s="16">
        <f>0.5*1.2*0.32*1.99*(Table1[[#This Row],[Velocity]]^2)</f>
        <v>9.3409125925925931</v>
      </c>
      <c r="N260" s="16">
        <f>Table1[[#This Row],[Acceleration Force]]+Table1[[#This Row],[Rolling Resistance]]+Table1[[#This Row],[Aerodynamic Resistance]]</f>
        <v>58.267023703703366</v>
      </c>
      <c r="O260" s="16">
        <f>(Table1[[#This Row],[Acceleration Force]]+Table1[[#This Row],[Rolling Resistance]]+Table1[[#This Row],[Aerodynamic Resistance]])*Table1[[#This Row],[Velocity]]</f>
        <v>288.09806164608887</v>
      </c>
      <c r="P260" s="16">
        <f>Table1[[#This Row],[Total]]*Table1[[#This Row],[Velocity]]</f>
        <v>288.09806164608887</v>
      </c>
      <c r="Q260" s="16">
        <f>IF(Table1[[#This Row],[Energy]]&gt;0,Table1[[#This Row],[Energy]],0)</f>
        <v>288.09806164608887</v>
      </c>
      <c r="R260" s="16">
        <f>(SUM($Q$6:Q260))/1000000</f>
        <v>0.53635003412172844</v>
      </c>
      <c r="S260" s="16">
        <f>IF(Table1[[#This Row],[Energy]]&lt;0,ABS(Table1[[#This Row],[Energy]]),0)</f>
        <v>0</v>
      </c>
      <c r="T260" s="16">
        <f>(SUM($S$6:S260))/1000000</f>
        <v>0.28112620789160497</v>
      </c>
    </row>
    <row r="261" spans="2:20" x14ac:dyDescent="0.3">
      <c r="B261" s="7" t="s">
        <v>19</v>
      </c>
      <c r="C261" s="13">
        <v>255</v>
      </c>
      <c r="D261" s="13">
        <v>255</v>
      </c>
      <c r="E261" s="14">
        <v>17.399999999999999</v>
      </c>
      <c r="F261" s="15">
        <f t="shared" si="21"/>
        <v>-0.29166666666666685</v>
      </c>
      <c r="G261" s="15">
        <f t="shared" si="22"/>
        <v>-1.0500000000000007</v>
      </c>
      <c r="H261" s="16">
        <f t="shared" si="18"/>
        <v>0</v>
      </c>
      <c r="I261" s="16">
        <f t="shared" si="19"/>
        <v>17.399999999999999</v>
      </c>
      <c r="J261" s="16">
        <f t="shared" si="20"/>
        <v>4.833333333333333</v>
      </c>
      <c r="K261" s="16">
        <f>(1000*1.15)*Table1[[#This Row],[WLTC class 3, version 5, acceleration]]</f>
        <v>-335.41666666666686</v>
      </c>
      <c r="L261" s="16">
        <f t="shared" si="23"/>
        <v>112.815</v>
      </c>
      <c r="M261" s="16">
        <f>0.5*1.2*0.32*1.99*(Table1[[#This Row],[Velocity]]^2)</f>
        <v>8.9258133333333323</v>
      </c>
      <c r="N261" s="16">
        <f>Table1[[#This Row],[Acceleration Force]]+Table1[[#This Row],[Rolling Resistance]]+Table1[[#This Row],[Aerodynamic Resistance]]</f>
        <v>-213.67585333333352</v>
      </c>
      <c r="O261" s="16">
        <f>(Table1[[#This Row],[Acceleration Force]]+Table1[[#This Row],[Rolling Resistance]]+Table1[[#This Row],[Aerodynamic Resistance]])*Table1[[#This Row],[Velocity]]</f>
        <v>-1032.7666244444454</v>
      </c>
      <c r="P261" s="16">
        <f>Table1[[#This Row],[Total]]*Table1[[#This Row],[Velocity]]</f>
        <v>-1032.7666244444454</v>
      </c>
      <c r="Q261" s="16">
        <f>IF(Table1[[#This Row],[Energy]]&gt;0,Table1[[#This Row],[Energy]],0)</f>
        <v>0</v>
      </c>
      <c r="R261" s="16">
        <f>(SUM($Q$6:Q261))/1000000</f>
        <v>0.53635003412172844</v>
      </c>
      <c r="S261" s="16">
        <f>IF(Table1[[#This Row],[Energy]]&lt;0,ABS(Table1[[#This Row],[Energy]]),0)</f>
        <v>1032.7666244444454</v>
      </c>
      <c r="T261" s="16">
        <f>(SUM($S$6:S261))/1000000</f>
        <v>0.28215897451604943</v>
      </c>
    </row>
    <row r="262" spans="2:20" x14ac:dyDescent="0.3">
      <c r="B262" s="7" t="s">
        <v>19</v>
      </c>
      <c r="C262" s="13">
        <v>256</v>
      </c>
      <c r="D262" s="13">
        <v>256</v>
      </c>
      <c r="E262" s="14">
        <v>15.7</v>
      </c>
      <c r="F262" s="15">
        <f t="shared" si="21"/>
        <v>-0.40277777777777757</v>
      </c>
      <c r="G262" s="15">
        <f t="shared" si="22"/>
        <v>-1.4499999999999993</v>
      </c>
      <c r="H262" s="16">
        <f t="shared" ref="H262:H325" si="24">IF(E262&lt;1,1,0)</f>
        <v>0</v>
      </c>
      <c r="I262" s="16">
        <f t="shared" ref="I262:I325" si="25">IF(H262=1,"",E262)</f>
        <v>15.7</v>
      </c>
      <c r="J262" s="16">
        <f t="shared" ref="J262:J325" si="26">E262/3.6</f>
        <v>4.3611111111111107</v>
      </c>
      <c r="K262" s="16">
        <f>(1000*1.15)*Table1[[#This Row],[WLTC class 3, version 5, acceleration]]</f>
        <v>-463.19444444444423</v>
      </c>
      <c r="L262" s="16">
        <f t="shared" si="23"/>
        <v>112.815</v>
      </c>
      <c r="M262" s="16">
        <f>0.5*1.2*0.32*1.99*(Table1[[#This Row],[Velocity]]^2)</f>
        <v>7.26689037037037</v>
      </c>
      <c r="N262" s="16">
        <f>Table1[[#This Row],[Acceleration Force]]+Table1[[#This Row],[Rolling Resistance]]+Table1[[#This Row],[Aerodynamic Resistance]]</f>
        <v>-343.11255407407384</v>
      </c>
      <c r="O262" s="16">
        <f>(Table1[[#This Row],[Acceleration Force]]+Table1[[#This Row],[Rolling Resistance]]+Table1[[#This Row],[Aerodynamic Resistance]])*Table1[[#This Row],[Velocity]]</f>
        <v>-1496.3519719341552</v>
      </c>
      <c r="P262" s="16">
        <f>Table1[[#This Row],[Total]]*Table1[[#This Row],[Velocity]]</f>
        <v>-1496.3519719341552</v>
      </c>
      <c r="Q262" s="16">
        <f>IF(Table1[[#This Row],[Energy]]&gt;0,Table1[[#This Row],[Energy]],0)</f>
        <v>0</v>
      </c>
      <c r="R262" s="16">
        <f>(SUM($Q$6:Q262))/1000000</f>
        <v>0.53635003412172844</v>
      </c>
      <c r="S262" s="16">
        <f>IF(Table1[[#This Row],[Energy]]&lt;0,ABS(Table1[[#This Row],[Energy]]),0)</f>
        <v>1496.3519719341552</v>
      </c>
      <c r="T262" s="16">
        <f>(SUM($S$6:S262))/1000000</f>
        <v>0.28365532648798358</v>
      </c>
    </row>
    <row r="263" spans="2:20" x14ac:dyDescent="0.3">
      <c r="B263" s="7" t="s">
        <v>19</v>
      </c>
      <c r="C263" s="13">
        <v>257</v>
      </c>
      <c r="D263" s="13">
        <v>257</v>
      </c>
      <c r="E263" s="14">
        <v>14.5</v>
      </c>
      <c r="F263" s="15">
        <f t="shared" ref="F263:F326" si="27">($E264-$E262)/2/3.6</f>
        <v>-4.1666666666666519E-2</v>
      </c>
      <c r="G263" s="15">
        <f t="shared" ref="G263:G326" si="28">($E264-$E262)/2</f>
        <v>-0.14999999999999947</v>
      </c>
      <c r="H263" s="16">
        <f t="shared" si="24"/>
        <v>0</v>
      </c>
      <c r="I263" s="16">
        <f t="shared" si="25"/>
        <v>14.5</v>
      </c>
      <c r="J263" s="16">
        <f t="shared" si="26"/>
        <v>4.0277777777777777</v>
      </c>
      <c r="K263" s="16">
        <f>(1000*1.15)*Table1[[#This Row],[WLTC class 3, version 5, acceleration]]</f>
        <v>-47.916666666666494</v>
      </c>
      <c r="L263" s="16">
        <f t="shared" ref="L263:L326" si="29">1150*9.81*0.01</f>
        <v>112.815</v>
      </c>
      <c r="M263" s="16">
        <f>0.5*1.2*0.32*1.99*(Table1[[#This Row],[Velocity]]^2)</f>
        <v>6.1984814814814815</v>
      </c>
      <c r="N263" s="16">
        <f>Table1[[#This Row],[Acceleration Force]]+Table1[[#This Row],[Rolling Resistance]]+Table1[[#This Row],[Aerodynamic Resistance]]</f>
        <v>71.096814814814991</v>
      </c>
      <c r="O263" s="16">
        <f>(Table1[[#This Row],[Acceleration Force]]+Table1[[#This Row],[Rolling Resistance]]+Table1[[#This Row],[Aerodynamic Resistance]])*Table1[[#This Row],[Velocity]]</f>
        <v>286.36217078189372</v>
      </c>
      <c r="P263" s="16">
        <f>Table1[[#This Row],[Total]]*Table1[[#This Row],[Velocity]]</f>
        <v>286.36217078189372</v>
      </c>
      <c r="Q263" s="16">
        <f>IF(Table1[[#This Row],[Energy]]&gt;0,Table1[[#This Row],[Energy]],0)</f>
        <v>286.36217078189372</v>
      </c>
      <c r="R263" s="16">
        <f>(SUM($Q$6:Q263))/1000000</f>
        <v>0.53663639629251036</v>
      </c>
      <c r="S263" s="16">
        <f>IF(Table1[[#This Row],[Energy]]&lt;0,ABS(Table1[[#This Row],[Energy]]),0)</f>
        <v>0</v>
      </c>
      <c r="T263" s="16">
        <f>(SUM($S$6:S263))/1000000</f>
        <v>0.28365532648798358</v>
      </c>
    </row>
    <row r="264" spans="2:20" x14ac:dyDescent="0.3">
      <c r="B264" s="7" t="s">
        <v>19</v>
      </c>
      <c r="C264" s="13">
        <v>258</v>
      </c>
      <c r="D264" s="13">
        <v>258</v>
      </c>
      <c r="E264" s="14">
        <v>15.4</v>
      </c>
      <c r="F264" s="15">
        <f t="shared" si="27"/>
        <v>0.47222222222222199</v>
      </c>
      <c r="G264" s="15">
        <f t="shared" si="28"/>
        <v>1.6999999999999993</v>
      </c>
      <c r="H264" s="16">
        <f t="shared" si="24"/>
        <v>0</v>
      </c>
      <c r="I264" s="16">
        <f t="shared" si="25"/>
        <v>15.4</v>
      </c>
      <c r="J264" s="16">
        <f t="shared" si="26"/>
        <v>4.2777777777777777</v>
      </c>
      <c r="K264" s="16">
        <f>(1000*1.15)*Table1[[#This Row],[WLTC class 3, version 5, acceleration]]</f>
        <v>543.05555555555532</v>
      </c>
      <c r="L264" s="16">
        <f t="shared" si="29"/>
        <v>112.815</v>
      </c>
      <c r="M264" s="16">
        <f>0.5*1.2*0.32*1.99*(Table1[[#This Row],[Velocity]]^2)</f>
        <v>6.9918281481481488</v>
      </c>
      <c r="N264" s="16">
        <f>Table1[[#This Row],[Acceleration Force]]+Table1[[#This Row],[Rolling Resistance]]+Table1[[#This Row],[Aerodynamic Resistance]]</f>
        <v>662.86238370370336</v>
      </c>
      <c r="O264" s="16">
        <f>(Table1[[#This Row],[Acceleration Force]]+Table1[[#This Row],[Rolling Resistance]]+Table1[[#This Row],[Aerodynamic Resistance]])*Table1[[#This Row],[Velocity]]</f>
        <v>2835.5779747325087</v>
      </c>
      <c r="P264" s="16">
        <f>Table1[[#This Row],[Total]]*Table1[[#This Row],[Velocity]]</f>
        <v>2835.5779747325087</v>
      </c>
      <c r="Q264" s="16">
        <f>IF(Table1[[#This Row],[Energy]]&gt;0,Table1[[#This Row],[Energy]],0)</f>
        <v>2835.5779747325087</v>
      </c>
      <c r="R264" s="16">
        <f>(SUM($Q$6:Q264))/1000000</f>
        <v>0.5394719742672428</v>
      </c>
      <c r="S264" s="16">
        <f>IF(Table1[[#This Row],[Energy]]&lt;0,ABS(Table1[[#This Row],[Energy]]),0)</f>
        <v>0</v>
      </c>
      <c r="T264" s="16">
        <f>(SUM($S$6:S264))/1000000</f>
        <v>0.28365532648798358</v>
      </c>
    </row>
    <row r="265" spans="2:20" x14ac:dyDescent="0.3">
      <c r="B265" s="7" t="s">
        <v>19</v>
      </c>
      <c r="C265" s="13">
        <v>259</v>
      </c>
      <c r="D265" s="13">
        <v>259</v>
      </c>
      <c r="E265" s="14">
        <v>17.899999999999999</v>
      </c>
      <c r="F265" s="15">
        <f t="shared" si="27"/>
        <v>0.72222222222222232</v>
      </c>
      <c r="G265" s="15">
        <f t="shared" si="28"/>
        <v>2.6000000000000005</v>
      </c>
      <c r="H265" s="16">
        <f t="shared" si="24"/>
        <v>0</v>
      </c>
      <c r="I265" s="16">
        <f t="shared" si="25"/>
        <v>17.899999999999999</v>
      </c>
      <c r="J265" s="16">
        <f t="shared" si="26"/>
        <v>4.9722222222222214</v>
      </c>
      <c r="K265" s="16">
        <f>(1000*1.15)*Table1[[#This Row],[WLTC class 3, version 5, acceleration]]</f>
        <v>830.55555555555566</v>
      </c>
      <c r="L265" s="16">
        <f t="shared" si="29"/>
        <v>112.815</v>
      </c>
      <c r="M265" s="16">
        <f>0.5*1.2*0.32*1.99*(Table1[[#This Row],[Velocity]]^2)</f>
        <v>9.4461614814814787</v>
      </c>
      <c r="N265" s="16">
        <f>Table1[[#This Row],[Acceleration Force]]+Table1[[#This Row],[Rolling Resistance]]+Table1[[#This Row],[Aerodynamic Resistance]]</f>
        <v>952.81671703703717</v>
      </c>
      <c r="O265" s="16">
        <f>(Table1[[#This Row],[Acceleration Force]]+Table1[[#This Row],[Rolling Resistance]]+Table1[[#This Row],[Aerodynamic Resistance]])*Table1[[#This Row],[Velocity]]</f>
        <v>4737.6164541563785</v>
      </c>
      <c r="P265" s="16">
        <f>Table1[[#This Row],[Total]]*Table1[[#This Row],[Velocity]]</f>
        <v>4737.6164541563785</v>
      </c>
      <c r="Q265" s="16">
        <f>IF(Table1[[#This Row],[Energy]]&gt;0,Table1[[#This Row],[Energy]],0)</f>
        <v>4737.6164541563785</v>
      </c>
      <c r="R265" s="16">
        <f>(SUM($Q$6:Q265))/1000000</f>
        <v>0.54420959072139918</v>
      </c>
      <c r="S265" s="16">
        <f>IF(Table1[[#This Row],[Energy]]&lt;0,ABS(Table1[[#This Row],[Energy]]),0)</f>
        <v>0</v>
      </c>
      <c r="T265" s="16">
        <f>(SUM($S$6:S265))/1000000</f>
        <v>0.28365532648798358</v>
      </c>
    </row>
    <row r="266" spans="2:20" x14ac:dyDescent="0.3">
      <c r="B266" s="7" t="s">
        <v>19</v>
      </c>
      <c r="C266" s="13">
        <v>260</v>
      </c>
      <c r="D266" s="13">
        <v>260</v>
      </c>
      <c r="E266" s="14">
        <v>20.6</v>
      </c>
      <c r="F266" s="15">
        <f t="shared" si="27"/>
        <v>0.73611111111111116</v>
      </c>
      <c r="G266" s="15">
        <f t="shared" si="28"/>
        <v>2.6500000000000004</v>
      </c>
      <c r="H266" s="16">
        <f t="shared" si="24"/>
        <v>0</v>
      </c>
      <c r="I266" s="16">
        <f t="shared" si="25"/>
        <v>20.6</v>
      </c>
      <c r="J266" s="16">
        <f t="shared" si="26"/>
        <v>5.7222222222222223</v>
      </c>
      <c r="K266" s="16">
        <f>(1000*1.15)*Table1[[#This Row],[WLTC class 3, version 5, acceleration]]</f>
        <v>846.52777777777783</v>
      </c>
      <c r="L266" s="16">
        <f t="shared" si="29"/>
        <v>112.815</v>
      </c>
      <c r="M266" s="16">
        <f>0.5*1.2*0.32*1.99*(Table1[[#This Row],[Velocity]]^2)</f>
        <v>12.510761481481483</v>
      </c>
      <c r="N266" s="16">
        <f>Table1[[#This Row],[Acceleration Force]]+Table1[[#This Row],[Rolling Resistance]]+Table1[[#This Row],[Aerodynamic Resistance]]</f>
        <v>971.85353925925938</v>
      </c>
      <c r="O266" s="16">
        <f>(Table1[[#This Row],[Acceleration Force]]+Table1[[#This Row],[Rolling Resistance]]+Table1[[#This Row],[Aerodynamic Resistance]])*Table1[[#This Row],[Velocity]]</f>
        <v>5561.1619190946512</v>
      </c>
      <c r="P266" s="16">
        <f>Table1[[#This Row],[Total]]*Table1[[#This Row],[Velocity]]</f>
        <v>5561.1619190946512</v>
      </c>
      <c r="Q266" s="16">
        <f>IF(Table1[[#This Row],[Energy]]&gt;0,Table1[[#This Row],[Energy]],0)</f>
        <v>5561.1619190946512</v>
      </c>
      <c r="R266" s="16">
        <f>(SUM($Q$6:Q266))/1000000</f>
        <v>0.5497707526404938</v>
      </c>
      <c r="S266" s="16">
        <f>IF(Table1[[#This Row],[Energy]]&lt;0,ABS(Table1[[#This Row],[Energy]]),0)</f>
        <v>0</v>
      </c>
      <c r="T266" s="16">
        <f>(SUM($S$6:S266))/1000000</f>
        <v>0.28365532648798358</v>
      </c>
    </row>
    <row r="267" spans="2:20" x14ac:dyDescent="0.3">
      <c r="B267" s="7" t="s">
        <v>19</v>
      </c>
      <c r="C267" s="13">
        <v>261</v>
      </c>
      <c r="D267" s="13">
        <v>261</v>
      </c>
      <c r="E267" s="14">
        <v>23.2</v>
      </c>
      <c r="F267" s="15">
        <f t="shared" si="27"/>
        <v>0.70833333333333304</v>
      </c>
      <c r="G267" s="15">
        <f t="shared" si="28"/>
        <v>2.5499999999999989</v>
      </c>
      <c r="H267" s="16">
        <f t="shared" si="24"/>
        <v>0</v>
      </c>
      <c r="I267" s="16">
        <f t="shared" si="25"/>
        <v>23.2</v>
      </c>
      <c r="J267" s="16">
        <f t="shared" si="26"/>
        <v>6.4444444444444438</v>
      </c>
      <c r="K267" s="16">
        <f>(1000*1.15)*Table1[[#This Row],[WLTC class 3, version 5, acceleration]]</f>
        <v>814.58333333333303</v>
      </c>
      <c r="L267" s="16">
        <f t="shared" si="29"/>
        <v>112.815</v>
      </c>
      <c r="M267" s="16">
        <f>0.5*1.2*0.32*1.99*(Table1[[#This Row],[Velocity]]^2)</f>
        <v>15.86811259259259</v>
      </c>
      <c r="N267" s="16">
        <f>Table1[[#This Row],[Acceleration Force]]+Table1[[#This Row],[Rolling Resistance]]+Table1[[#This Row],[Aerodynamic Resistance]]</f>
        <v>943.26644592592572</v>
      </c>
      <c r="O267" s="16">
        <f>(Table1[[#This Row],[Acceleration Force]]+Table1[[#This Row],[Rolling Resistance]]+Table1[[#This Row],[Aerodynamic Resistance]])*Table1[[#This Row],[Velocity]]</f>
        <v>6078.828207078187</v>
      </c>
      <c r="P267" s="16">
        <f>Table1[[#This Row],[Total]]*Table1[[#This Row],[Velocity]]</f>
        <v>6078.828207078187</v>
      </c>
      <c r="Q267" s="16">
        <f>IF(Table1[[#This Row],[Energy]]&gt;0,Table1[[#This Row],[Energy]],0)</f>
        <v>6078.828207078187</v>
      </c>
      <c r="R267" s="16">
        <f>(SUM($Q$6:Q267))/1000000</f>
        <v>0.55584958084757197</v>
      </c>
      <c r="S267" s="16">
        <f>IF(Table1[[#This Row],[Energy]]&lt;0,ABS(Table1[[#This Row],[Energy]]),0)</f>
        <v>0</v>
      </c>
      <c r="T267" s="16">
        <f>(SUM($S$6:S267))/1000000</f>
        <v>0.28365532648798358</v>
      </c>
    </row>
    <row r="268" spans="2:20" x14ac:dyDescent="0.3">
      <c r="B268" s="7" t="s">
        <v>19</v>
      </c>
      <c r="C268" s="13">
        <v>262</v>
      </c>
      <c r="D268" s="13">
        <v>262</v>
      </c>
      <c r="E268" s="14">
        <v>25.7</v>
      </c>
      <c r="F268" s="15">
        <f t="shared" si="27"/>
        <v>0.76388888888888884</v>
      </c>
      <c r="G268" s="15">
        <f t="shared" si="28"/>
        <v>2.75</v>
      </c>
      <c r="H268" s="16">
        <f t="shared" si="24"/>
        <v>0</v>
      </c>
      <c r="I268" s="16">
        <f t="shared" si="25"/>
        <v>25.7</v>
      </c>
      <c r="J268" s="16">
        <f t="shared" si="26"/>
        <v>7.1388888888888884</v>
      </c>
      <c r="K268" s="16">
        <f>(1000*1.15)*Table1[[#This Row],[WLTC class 3, version 5, acceleration]]</f>
        <v>878.47222222222217</v>
      </c>
      <c r="L268" s="16">
        <f t="shared" si="29"/>
        <v>112.815</v>
      </c>
      <c r="M268" s="16">
        <f>0.5*1.2*0.32*1.99*(Table1[[#This Row],[Velocity]]^2)</f>
        <v>19.472223703703701</v>
      </c>
      <c r="N268" s="16">
        <f>Table1[[#This Row],[Acceleration Force]]+Table1[[#This Row],[Rolling Resistance]]+Table1[[#This Row],[Aerodynamic Resistance]]</f>
        <v>1010.7594459259259</v>
      </c>
      <c r="O268" s="16">
        <f>(Table1[[#This Row],[Acceleration Force]]+Table1[[#This Row],[Rolling Resistance]]+Table1[[#This Row],[Aerodynamic Resistance]])*Table1[[#This Row],[Velocity]]</f>
        <v>7215.6993778600818</v>
      </c>
      <c r="P268" s="16">
        <f>Table1[[#This Row],[Total]]*Table1[[#This Row],[Velocity]]</f>
        <v>7215.6993778600818</v>
      </c>
      <c r="Q268" s="16">
        <f>IF(Table1[[#This Row],[Energy]]&gt;0,Table1[[#This Row],[Energy]],0)</f>
        <v>7215.6993778600818</v>
      </c>
      <c r="R268" s="16">
        <f>(SUM($Q$6:Q268))/1000000</f>
        <v>0.56306528022543201</v>
      </c>
      <c r="S268" s="16">
        <f>IF(Table1[[#This Row],[Energy]]&lt;0,ABS(Table1[[#This Row],[Energy]]),0)</f>
        <v>0</v>
      </c>
      <c r="T268" s="16">
        <f>(SUM($S$6:S268))/1000000</f>
        <v>0.28365532648798358</v>
      </c>
    </row>
    <row r="269" spans="2:20" x14ac:dyDescent="0.3">
      <c r="B269" s="7" t="s">
        <v>19</v>
      </c>
      <c r="C269" s="13">
        <v>263</v>
      </c>
      <c r="D269" s="13">
        <v>263</v>
      </c>
      <c r="E269" s="14">
        <v>28.7</v>
      </c>
      <c r="F269" s="15">
        <f t="shared" si="27"/>
        <v>0.94444444444444453</v>
      </c>
      <c r="G269" s="15">
        <f t="shared" si="28"/>
        <v>3.4000000000000004</v>
      </c>
      <c r="H269" s="16">
        <f t="shared" si="24"/>
        <v>0</v>
      </c>
      <c r="I269" s="16">
        <f t="shared" si="25"/>
        <v>28.7</v>
      </c>
      <c r="J269" s="16">
        <f t="shared" si="26"/>
        <v>7.9722222222222214</v>
      </c>
      <c r="K269" s="16">
        <f>(1000*1.15)*Table1[[#This Row],[WLTC class 3, version 5, acceleration]]</f>
        <v>1086.1111111111113</v>
      </c>
      <c r="L269" s="16">
        <f t="shared" si="29"/>
        <v>112.815</v>
      </c>
      <c r="M269" s="16">
        <f>0.5*1.2*0.32*1.99*(Table1[[#This Row],[Velocity]]^2)</f>
        <v>24.28360148148148</v>
      </c>
      <c r="N269" s="16">
        <f>Table1[[#This Row],[Acceleration Force]]+Table1[[#This Row],[Rolling Resistance]]+Table1[[#This Row],[Aerodynamic Resistance]]</f>
        <v>1223.209712592593</v>
      </c>
      <c r="O269" s="16">
        <f>(Table1[[#This Row],[Acceleration Force]]+Table1[[#This Row],[Rolling Resistance]]+Table1[[#This Row],[Aerodynamic Resistance]])*Table1[[#This Row],[Velocity]]</f>
        <v>9751.6996531687255</v>
      </c>
      <c r="P269" s="16">
        <f>Table1[[#This Row],[Total]]*Table1[[#This Row],[Velocity]]</f>
        <v>9751.6996531687255</v>
      </c>
      <c r="Q269" s="16">
        <f>IF(Table1[[#This Row],[Energy]]&gt;0,Table1[[#This Row],[Energy]],0)</f>
        <v>9751.6996531687255</v>
      </c>
      <c r="R269" s="16">
        <f>(SUM($Q$6:Q269))/1000000</f>
        <v>0.5728169798786007</v>
      </c>
      <c r="S269" s="16">
        <f>IF(Table1[[#This Row],[Energy]]&lt;0,ABS(Table1[[#This Row],[Energy]]),0)</f>
        <v>0</v>
      </c>
      <c r="T269" s="16">
        <f>(SUM($S$6:S269))/1000000</f>
        <v>0.28365532648798358</v>
      </c>
    </row>
    <row r="270" spans="2:20" x14ac:dyDescent="0.3">
      <c r="B270" s="7" t="s">
        <v>19</v>
      </c>
      <c r="C270" s="13">
        <v>264</v>
      </c>
      <c r="D270" s="13">
        <v>264</v>
      </c>
      <c r="E270" s="14">
        <v>32.5</v>
      </c>
      <c r="F270" s="15">
        <f t="shared" si="27"/>
        <v>1.0277777777777781</v>
      </c>
      <c r="G270" s="15">
        <f t="shared" si="28"/>
        <v>3.7000000000000011</v>
      </c>
      <c r="H270" s="16">
        <f t="shared" si="24"/>
        <v>0</v>
      </c>
      <c r="I270" s="16">
        <f t="shared" si="25"/>
        <v>32.5</v>
      </c>
      <c r="J270" s="16">
        <f t="shared" si="26"/>
        <v>9.0277777777777768</v>
      </c>
      <c r="K270" s="16">
        <f>(1000*1.15)*Table1[[#This Row],[WLTC class 3, version 5, acceleration]]</f>
        <v>1181.9444444444448</v>
      </c>
      <c r="L270" s="16">
        <f t="shared" si="29"/>
        <v>112.815</v>
      </c>
      <c r="M270" s="16">
        <f>0.5*1.2*0.32*1.99*(Table1[[#This Row],[Velocity]]^2)</f>
        <v>31.139814814814809</v>
      </c>
      <c r="N270" s="16">
        <f>Table1[[#This Row],[Acceleration Force]]+Table1[[#This Row],[Rolling Resistance]]+Table1[[#This Row],[Aerodynamic Resistance]]</f>
        <v>1325.8992592592597</v>
      </c>
      <c r="O270" s="16">
        <f>(Table1[[#This Row],[Acceleration Force]]+Table1[[#This Row],[Rolling Resistance]]+Table1[[#This Row],[Aerodynamic Resistance]])*Table1[[#This Row],[Velocity]]</f>
        <v>11969.923868312761</v>
      </c>
      <c r="P270" s="16">
        <f>Table1[[#This Row],[Total]]*Table1[[#This Row],[Velocity]]</f>
        <v>11969.923868312761</v>
      </c>
      <c r="Q270" s="16">
        <f>IF(Table1[[#This Row],[Energy]]&gt;0,Table1[[#This Row],[Energy]],0)</f>
        <v>11969.923868312761</v>
      </c>
      <c r="R270" s="16">
        <f>(SUM($Q$6:Q270))/1000000</f>
        <v>0.58478690374691344</v>
      </c>
      <c r="S270" s="16">
        <f>IF(Table1[[#This Row],[Energy]]&lt;0,ABS(Table1[[#This Row],[Energy]]),0)</f>
        <v>0</v>
      </c>
      <c r="T270" s="16">
        <f>(SUM($S$6:S270))/1000000</f>
        <v>0.28365532648798358</v>
      </c>
    </row>
    <row r="271" spans="2:20" x14ac:dyDescent="0.3">
      <c r="B271" s="7" t="s">
        <v>19</v>
      </c>
      <c r="C271" s="13">
        <v>265</v>
      </c>
      <c r="D271" s="13">
        <v>265</v>
      </c>
      <c r="E271" s="14">
        <v>36.1</v>
      </c>
      <c r="F271" s="15">
        <f t="shared" si="27"/>
        <v>0.90277777777777779</v>
      </c>
      <c r="G271" s="15">
        <f t="shared" si="28"/>
        <v>3.25</v>
      </c>
      <c r="H271" s="16">
        <f t="shared" si="24"/>
        <v>0</v>
      </c>
      <c r="I271" s="16">
        <f t="shared" si="25"/>
        <v>36.1</v>
      </c>
      <c r="J271" s="16">
        <f t="shared" si="26"/>
        <v>10.027777777777779</v>
      </c>
      <c r="K271" s="16">
        <f>(1000*1.15)*Table1[[#This Row],[WLTC class 3, version 5, acceleration]]</f>
        <v>1038.1944444444446</v>
      </c>
      <c r="L271" s="16">
        <f t="shared" si="29"/>
        <v>112.815</v>
      </c>
      <c r="M271" s="16">
        <f>0.5*1.2*0.32*1.99*(Table1[[#This Row],[Velocity]]^2)</f>
        <v>38.420561481481485</v>
      </c>
      <c r="N271" s="16">
        <f>Table1[[#This Row],[Acceleration Force]]+Table1[[#This Row],[Rolling Resistance]]+Table1[[#This Row],[Aerodynamic Resistance]]</f>
        <v>1189.430005925926</v>
      </c>
      <c r="O271" s="16">
        <f>(Table1[[#This Row],[Acceleration Force]]+Table1[[#This Row],[Rolling Resistance]]+Table1[[#This Row],[Aerodynamic Resistance]])*Table1[[#This Row],[Velocity]]</f>
        <v>11927.339781646093</v>
      </c>
      <c r="P271" s="16">
        <f>Table1[[#This Row],[Total]]*Table1[[#This Row],[Velocity]]</f>
        <v>11927.339781646093</v>
      </c>
      <c r="Q271" s="16">
        <f>IF(Table1[[#This Row],[Energy]]&gt;0,Table1[[#This Row],[Energy]],0)</f>
        <v>11927.339781646093</v>
      </c>
      <c r="R271" s="16">
        <f>(SUM($Q$6:Q271))/1000000</f>
        <v>0.59671424352855962</v>
      </c>
      <c r="S271" s="16">
        <f>IF(Table1[[#This Row],[Energy]]&lt;0,ABS(Table1[[#This Row],[Energy]]),0)</f>
        <v>0</v>
      </c>
      <c r="T271" s="16">
        <f>(SUM($S$6:S271))/1000000</f>
        <v>0.28365532648798358</v>
      </c>
    </row>
    <row r="272" spans="2:20" x14ac:dyDescent="0.3">
      <c r="B272" s="7" t="s">
        <v>19</v>
      </c>
      <c r="C272" s="13">
        <v>266</v>
      </c>
      <c r="D272" s="13">
        <v>266</v>
      </c>
      <c r="E272" s="14">
        <v>39</v>
      </c>
      <c r="F272" s="15">
        <f t="shared" si="27"/>
        <v>0.65277777777777712</v>
      </c>
      <c r="G272" s="15">
        <f t="shared" si="28"/>
        <v>2.3499999999999979</v>
      </c>
      <c r="H272" s="16">
        <f t="shared" si="24"/>
        <v>0</v>
      </c>
      <c r="I272" s="16">
        <f t="shared" si="25"/>
        <v>39</v>
      </c>
      <c r="J272" s="16">
        <f t="shared" si="26"/>
        <v>10.833333333333334</v>
      </c>
      <c r="K272" s="16">
        <f>(1000*1.15)*Table1[[#This Row],[WLTC class 3, version 5, acceleration]]</f>
        <v>750.69444444444366</v>
      </c>
      <c r="L272" s="16">
        <f t="shared" si="29"/>
        <v>112.815</v>
      </c>
      <c r="M272" s="16">
        <f>0.5*1.2*0.32*1.99*(Table1[[#This Row],[Velocity]]^2)</f>
        <v>44.841333333333345</v>
      </c>
      <c r="N272" s="16">
        <f>Table1[[#This Row],[Acceleration Force]]+Table1[[#This Row],[Rolling Resistance]]+Table1[[#This Row],[Aerodynamic Resistance]]</f>
        <v>908.35077777777701</v>
      </c>
      <c r="O272" s="16">
        <f>(Table1[[#This Row],[Acceleration Force]]+Table1[[#This Row],[Rolling Resistance]]+Table1[[#This Row],[Aerodynamic Resistance]])*Table1[[#This Row],[Velocity]]</f>
        <v>9840.4667592592523</v>
      </c>
      <c r="P272" s="16">
        <f>Table1[[#This Row],[Total]]*Table1[[#This Row],[Velocity]]</f>
        <v>9840.4667592592523</v>
      </c>
      <c r="Q272" s="16">
        <f>IF(Table1[[#This Row],[Energy]]&gt;0,Table1[[#This Row],[Energy]],0)</f>
        <v>9840.4667592592523</v>
      </c>
      <c r="R272" s="16">
        <f>(SUM($Q$6:Q272))/1000000</f>
        <v>0.60655471028781882</v>
      </c>
      <c r="S272" s="16">
        <f>IF(Table1[[#This Row],[Energy]]&lt;0,ABS(Table1[[#This Row],[Energy]]),0)</f>
        <v>0</v>
      </c>
      <c r="T272" s="16">
        <f>(SUM($S$6:S272))/1000000</f>
        <v>0.28365532648798358</v>
      </c>
    </row>
    <row r="273" spans="2:20" x14ac:dyDescent="0.3">
      <c r="B273" s="7" t="s">
        <v>19</v>
      </c>
      <c r="C273" s="13">
        <v>267</v>
      </c>
      <c r="D273" s="13">
        <v>267</v>
      </c>
      <c r="E273" s="14">
        <v>40.799999999999997</v>
      </c>
      <c r="F273" s="15">
        <f t="shared" si="27"/>
        <v>0.54166666666666641</v>
      </c>
      <c r="G273" s="15">
        <f t="shared" si="28"/>
        <v>1.9499999999999993</v>
      </c>
      <c r="H273" s="16">
        <f t="shared" si="24"/>
        <v>0</v>
      </c>
      <c r="I273" s="16">
        <f t="shared" si="25"/>
        <v>40.799999999999997</v>
      </c>
      <c r="J273" s="16">
        <f t="shared" si="26"/>
        <v>11.333333333333332</v>
      </c>
      <c r="K273" s="16">
        <f>(1000*1.15)*Table1[[#This Row],[WLTC class 3, version 5, acceleration]]</f>
        <v>622.9166666666664</v>
      </c>
      <c r="L273" s="16">
        <f t="shared" si="29"/>
        <v>112.815</v>
      </c>
      <c r="M273" s="16">
        <f>0.5*1.2*0.32*1.99*(Table1[[#This Row],[Velocity]]^2)</f>
        <v>49.076053333333334</v>
      </c>
      <c r="N273" s="16">
        <f>Table1[[#This Row],[Acceleration Force]]+Table1[[#This Row],[Rolling Resistance]]+Table1[[#This Row],[Aerodynamic Resistance]]</f>
        <v>784.80771999999968</v>
      </c>
      <c r="O273" s="16">
        <f>(Table1[[#This Row],[Acceleration Force]]+Table1[[#This Row],[Rolling Resistance]]+Table1[[#This Row],[Aerodynamic Resistance]])*Table1[[#This Row],[Velocity]]</f>
        <v>8894.4874933333285</v>
      </c>
      <c r="P273" s="16">
        <f>Table1[[#This Row],[Total]]*Table1[[#This Row],[Velocity]]</f>
        <v>8894.4874933333285</v>
      </c>
      <c r="Q273" s="16">
        <f>IF(Table1[[#This Row],[Energy]]&gt;0,Table1[[#This Row],[Energy]],0)</f>
        <v>8894.4874933333285</v>
      </c>
      <c r="R273" s="16">
        <f>(SUM($Q$6:Q273))/1000000</f>
        <v>0.61544919778115215</v>
      </c>
      <c r="S273" s="16">
        <f>IF(Table1[[#This Row],[Energy]]&lt;0,ABS(Table1[[#This Row],[Energy]]),0)</f>
        <v>0</v>
      </c>
      <c r="T273" s="16">
        <f>(SUM($S$6:S273))/1000000</f>
        <v>0.28365532648798358</v>
      </c>
    </row>
    <row r="274" spans="2:20" x14ac:dyDescent="0.3">
      <c r="B274" s="7" t="s">
        <v>19</v>
      </c>
      <c r="C274" s="13">
        <v>268</v>
      </c>
      <c r="D274" s="13">
        <v>268</v>
      </c>
      <c r="E274" s="14">
        <v>42.9</v>
      </c>
      <c r="F274" s="15">
        <f t="shared" si="27"/>
        <v>0.50000000000000022</v>
      </c>
      <c r="G274" s="15">
        <f t="shared" si="28"/>
        <v>1.8000000000000007</v>
      </c>
      <c r="H274" s="16">
        <f t="shared" si="24"/>
        <v>0</v>
      </c>
      <c r="I274" s="16">
        <f t="shared" si="25"/>
        <v>42.9</v>
      </c>
      <c r="J274" s="16">
        <f t="shared" si="26"/>
        <v>11.916666666666666</v>
      </c>
      <c r="K274" s="16">
        <f>(1000*1.15)*Table1[[#This Row],[WLTC class 3, version 5, acceleration]]</f>
        <v>575.00000000000023</v>
      </c>
      <c r="L274" s="16">
        <f t="shared" si="29"/>
        <v>112.815</v>
      </c>
      <c r="M274" s="16">
        <f>0.5*1.2*0.32*1.99*(Table1[[#This Row],[Velocity]]^2)</f>
        <v>54.258013333333331</v>
      </c>
      <c r="N274" s="16">
        <f>Table1[[#This Row],[Acceleration Force]]+Table1[[#This Row],[Rolling Resistance]]+Table1[[#This Row],[Aerodynamic Resistance]]</f>
        <v>742.07301333333362</v>
      </c>
      <c r="O274" s="16">
        <f>(Table1[[#This Row],[Acceleration Force]]+Table1[[#This Row],[Rolling Resistance]]+Table1[[#This Row],[Aerodynamic Resistance]])*Table1[[#This Row],[Velocity]]</f>
        <v>8843.0367422222243</v>
      </c>
      <c r="P274" s="16">
        <f>Table1[[#This Row],[Total]]*Table1[[#This Row],[Velocity]]</f>
        <v>8843.0367422222243</v>
      </c>
      <c r="Q274" s="16">
        <f>IF(Table1[[#This Row],[Energy]]&gt;0,Table1[[#This Row],[Energy]],0)</f>
        <v>8843.0367422222243</v>
      </c>
      <c r="R274" s="16">
        <f>(SUM($Q$6:Q274))/1000000</f>
        <v>0.62429223452337435</v>
      </c>
      <c r="S274" s="16">
        <f>IF(Table1[[#This Row],[Energy]]&lt;0,ABS(Table1[[#This Row],[Energy]]),0)</f>
        <v>0</v>
      </c>
      <c r="T274" s="16">
        <f>(SUM($S$6:S274))/1000000</f>
        <v>0.28365532648798358</v>
      </c>
    </row>
    <row r="275" spans="2:20" x14ac:dyDescent="0.3">
      <c r="B275" s="7" t="s">
        <v>19</v>
      </c>
      <c r="C275" s="13">
        <v>269</v>
      </c>
      <c r="D275" s="13">
        <v>269</v>
      </c>
      <c r="E275" s="14">
        <v>44.4</v>
      </c>
      <c r="F275" s="15">
        <f t="shared" si="27"/>
        <v>0.41666666666666663</v>
      </c>
      <c r="G275" s="15">
        <f t="shared" si="28"/>
        <v>1.5</v>
      </c>
      <c r="H275" s="16">
        <f t="shared" si="24"/>
        <v>0</v>
      </c>
      <c r="I275" s="16">
        <f t="shared" si="25"/>
        <v>44.4</v>
      </c>
      <c r="J275" s="16">
        <f t="shared" si="26"/>
        <v>12.333333333333332</v>
      </c>
      <c r="K275" s="16">
        <f>(1000*1.15)*Table1[[#This Row],[WLTC class 3, version 5, acceleration]]</f>
        <v>479.16666666666663</v>
      </c>
      <c r="L275" s="16">
        <f t="shared" si="29"/>
        <v>112.815</v>
      </c>
      <c r="M275" s="16">
        <f>0.5*1.2*0.32*1.99*(Table1[[#This Row],[Velocity]]^2)</f>
        <v>58.118613333333329</v>
      </c>
      <c r="N275" s="16">
        <f>Table1[[#This Row],[Acceleration Force]]+Table1[[#This Row],[Rolling Resistance]]+Table1[[#This Row],[Aerodynamic Resistance]]</f>
        <v>650.10027999999988</v>
      </c>
      <c r="O275" s="16">
        <f>(Table1[[#This Row],[Acceleration Force]]+Table1[[#This Row],[Rolling Resistance]]+Table1[[#This Row],[Aerodynamic Resistance]])*Table1[[#This Row],[Velocity]]</f>
        <v>8017.9034533333315</v>
      </c>
      <c r="P275" s="16">
        <f>Table1[[#This Row],[Total]]*Table1[[#This Row],[Velocity]]</f>
        <v>8017.9034533333315</v>
      </c>
      <c r="Q275" s="16">
        <f>IF(Table1[[#This Row],[Energy]]&gt;0,Table1[[#This Row],[Energy]],0)</f>
        <v>8017.9034533333315</v>
      </c>
      <c r="R275" s="16">
        <f>(SUM($Q$6:Q275))/1000000</f>
        <v>0.63231013797670765</v>
      </c>
      <c r="S275" s="16">
        <f>IF(Table1[[#This Row],[Energy]]&lt;0,ABS(Table1[[#This Row],[Energy]]),0)</f>
        <v>0</v>
      </c>
      <c r="T275" s="16">
        <f>(SUM($S$6:S275))/1000000</f>
        <v>0.28365532648798358</v>
      </c>
    </row>
    <row r="276" spans="2:20" x14ac:dyDescent="0.3">
      <c r="B276" s="7" t="s">
        <v>19</v>
      </c>
      <c r="C276" s="13">
        <v>270</v>
      </c>
      <c r="D276" s="13">
        <v>270</v>
      </c>
      <c r="E276" s="14">
        <v>45.9</v>
      </c>
      <c r="F276" s="15">
        <f t="shared" si="27"/>
        <v>0.2222222222222224</v>
      </c>
      <c r="G276" s="15">
        <f t="shared" si="28"/>
        <v>0.80000000000000071</v>
      </c>
      <c r="H276" s="16">
        <f t="shared" si="24"/>
        <v>0</v>
      </c>
      <c r="I276" s="16">
        <f t="shared" si="25"/>
        <v>45.9</v>
      </c>
      <c r="J276" s="16">
        <f t="shared" si="26"/>
        <v>12.75</v>
      </c>
      <c r="K276" s="16">
        <f>(1000*1.15)*Table1[[#This Row],[WLTC class 3, version 5, acceleration]]</f>
        <v>255.55555555555577</v>
      </c>
      <c r="L276" s="16">
        <f t="shared" si="29"/>
        <v>112.815</v>
      </c>
      <c r="M276" s="16">
        <f>0.5*1.2*0.32*1.99*(Table1[[#This Row],[Velocity]]^2)</f>
        <v>62.111880000000006</v>
      </c>
      <c r="N276" s="16">
        <f>Table1[[#This Row],[Acceleration Force]]+Table1[[#This Row],[Rolling Resistance]]+Table1[[#This Row],[Aerodynamic Resistance]]</f>
        <v>430.48243555555575</v>
      </c>
      <c r="O276" s="16">
        <f>(Table1[[#This Row],[Acceleration Force]]+Table1[[#This Row],[Rolling Resistance]]+Table1[[#This Row],[Aerodynamic Resistance]])*Table1[[#This Row],[Velocity]]</f>
        <v>5488.6510533333358</v>
      </c>
      <c r="P276" s="16">
        <f>Table1[[#This Row],[Total]]*Table1[[#This Row],[Velocity]]</f>
        <v>5488.6510533333358</v>
      </c>
      <c r="Q276" s="16">
        <f>IF(Table1[[#This Row],[Energy]]&gt;0,Table1[[#This Row],[Energy]],0)</f>
        <v>5488.6510533333358</v>
      </c>
      <c r="R276" s="16">
        <f>(SUM($Q$6:Q276))/1000000</f>
        <v>0.63779878903004095</v>
      </c>
      <c r="S276" s="16">
        <f>IF(Table1[[#This Row],[Energy]]&lt;0,ABS(Table1[[#This Row],[Energy]]),0)</f>
        <v>0</v>
      </c>
      <c r="T276" s="16">
        <f>(SUM($S$6:S276))/1000000</f>
        <v>0.28365532648798358</v>
      </c>
    </row>
    <row r="277" spans="2:20" x14ac:dyDescent="0.3">
      <c r="B277" s="7" t="s">
        <v>19</v>
      </c>
      <c r="C277" s="13">
        <v>271</v>
      </c>
      <c r="D277" s="13">
        <v>271</v>
      </c>
      <c r="E277" s="14">
        <v>46</v>
      </c>
      <c r="F277" s="15">
        <f t="shared" si="27"/>
        <v>-4.1666666666666269E-2</v>
      </c>
      <c r="G277" s="15">
        <f t="shared" si="28"/>
        <v>-0.14999999999999858</v>
      </c>
      <c r="H277" s="16">
        <f t="shared" si="24"/>
        <v>0</v>
      </c>
      <c r="I277" s="16">
        <f t="shared" si="25"/>
        <v>46</v>
      </c>
      <c r="J277" s="16">
        <f t="shared" si="26"/>
        <v>12.777777777777777</v>
      </c>
      <c r="K277" s="16">
        <f>(1000*1.15)*Table1[[#This Row],[WLTC class 3, version 5, acceleration]]</f>
        <v>-47.91666666666621</v>
      </c>
      <c r="L277" s="16">
        <f t="shared" si="29"/>
        <v>112.815</v>
      </c>
      <c r="M277" s="16">
        <f>0.5*1.2*0.32*1.99*(Table1[[#This Row],[Velocity]]^2)</f>
        <v>62.382814814814814</v>
      </c>
      <c r="N277" s="16">
        <f>Table1[[#This Row],[Acceleration Force]]+Table1[[#This Row],[Rolling Resistance]]+Table1[[#This Row],[Aerodynamic Resistance]]</f>
        <v>127.28114814814862</v>
      </c>
      <c r="O277" s="16">
        <f>(Table1[[#This Row],[Acceleration Force]]+Table1[[#This Row],[Rolling Resistance]]+Table1[[#This Row],[Aerodynamic Resistance]])*Table1[[#This Row],[Velocity]]</f>
        <v>1626.3702263374544</v>
      </c>
      <c r="P277" s="16">
        <f>Table1[[#This Row],[Total]]*Table1[[#This Row],[Velocity]]</f>
        <v>1626.3702263374544</v>
      </c>
      <c r="Q277" s="16">
        <f>IF(Table1[[#This Row],[Energy]]&gt;0,Table1[[#This Row],[Energy]],0)</f>
        <v>1626.3702263374544</v>
      </c>
      <c r="R277" s="16">
        <f>(SUM($Q$6:Q277))/1000000</f>
        <v>0.63942515925637844</v>
      </c>
      <c r="S277" s="16">
        <f>IF(Table1[[#This Row],[Energy]]&lt;0,ABS(Table1[[#This Row],[Energy]]),0)</f>
        <v>0</v>
      </c>
      <c r="T277" s="16">
        <f>(SUM($S$6:S277))/1000000</f>
        <v>0.28365532648798358</v>
      </c>
    </row>
    <row r="278" spans="2:20" x14ac:dyDescent="0.3">
      <c r="B278" s="7" t="s">
        <v>19</v>
      </c>
      <c r="C278" s="13">
        <v>272</v>
      </c>
      <c r="D278" s="13">
        <v>272</v>
      </c>
      <c r="E278" s="14">
        <v>45.6</v>
      </c>
      <c r="F278" s="15">
        <f t="shared" si="27"/>
        <v>-9.7222222222222612E-2</v>
      </c>
      <c r="G278" s="15">
        <f t="shared" si="28"/>
        <v>-0.35000000000000142</v>
      </c>
      <c r="H278" s="16">
        <f t="shared" si="24"/>
        <v>0</v>
      </c>
      <c r="I278" s="16">
        <f t="shared" si="25"/>
        <v>45.6</v>
      </c>
      <c r="J278" s="16">
        <f t="shared" si="26"/>
        <v>12.666666666666666</v>
      </c>
      <c r="K278" s="16">
        <f>(1000*1.15)*Table1[[#This Row],[WLTC class 3, version 5, acceleration]]</f>
        <v>-111.805555555556</v>
      </c>
      <c r="L278" s="16">
        <f t="shared" si="29"/>
        <v>112.815</v>
      </c>
      <c r="M278" s="16">
        <f>0.5*1.2*0.32*1.99*(Table1[[#This Row],[Velocity]]^2)</f>
        <v>61.302613333333333</v>
      </c>
      <c r="N278" s="16">
        <f>Table1[[#This Row],[Acceleration Force]]+Table1[[#This Row],[Rolling Resistance]]+Table1[[#This Row],[Aerodynamic Resistance]]</f>
        <v>62.312057777777333</v>
      </c>
      <c r="O278" s="16">
        <f>(Table1[[#This Row],[Acceleration Force]]+Table1[[#This Row],[Rolling Resistance]]+Table1[[#This Row],[Aerodynamic Resistance]])*Table1[[#This Row],[Velocity]]</f>
        <v>789.2860651851795</v>
      </c>
      <c r="P278" s="16">
        <f>Table1[[#This Row],[Total]]*Table1[[#This Row],[Velocity]]</f>
        <v>789.2860651851795</v>
      </c>
      <c r="Q278" s="16">
        <f>IF(Table1[[#This Row],[Energy]]&gt;0,Table1[[#This Row],[Energy]],0)</f>
        <v>789.2860651851795</v>
      </c>
      <c r="R278" s="16">
        <f>(SUM($Q$6:Q278))/1000000</f>
        <v>0.64021444532156369</v>
      </c>
      <c r="S278" s="16">
        <f>IF(Table1[[#This Row],[Energy]]&lt;0,ABS(Table1[[#This Row],[Energy]]),0)</f>
        <v>0</v>
      </c>
      <c r="T278" s="16">
        <f>(SUM($S$6:S278))/1000000</f>
        <v>0.28365532648798358</v>
      </c>
    </row>
    <row r="279" spans="2:20" x14ac:dyDescent="0.3">
      <c r="B279" s="7" t="s">
        <v>19</v>
      </c>
      <c r="C279" s="13">
        <v>273</v>
      </c>
      <c r="D279" s="13">
        <v>273</v>
      </c>
      <c r="E279" s="14">
        <v>45.3</v>
      </c>
      <c r="F279" s="15">
        <f t="shared" si="27"/>
        <v>-0.26388888888888867</v>
      </c>
      <c r="G279" s="15">
        <f t="shared" si="28"/>
        <v>-0.94999999999999929</v>
      </c>
      <c r="H279" s="16">
        <f t="shared" si="24"/>
        <v>0</v>
      </c>
      <c r="I279" s="16">
        <f t="shared" si="25"/>
        <v>45.3</v>
      </c>
      <c r="J279" s="16">
        <f t="shared" si="26"/>
        <v>12.583333333333332</v>
      </c>
      <c r="K279" s="16">
        <f>(1000*1.15)*Table1[[#This Row],[WLTC class 3, version 5, acceleration]]</f>
        <v>-303.472222222222</v>
      </c>
      <c r="L279" s="16">
        <f t="shared" si="29"/>
        <v>112.815</v>
      </c>
      <c r="M279" s="16">
        <f>0.5*1.2*0.32*1.99*(Table1[[#This Row],[Velocity]]^2)</f>
        <v>60.498653333333323</v>
      </c>
      <c r="N279" s="16">
        <f>Table1[[#This Row],[Acceleration Force]]+Table1[[#This Row],[Rolling Resistance]]+Table1[[#This Row],[Aerodynamic Resistance]]</f>
        <v>-130.15856888888868</v>
      </c>
      <c r="O279" s="16">
        <f>(Table1[[#This Row],[Acceleration Force]]+Table1[[#This Row],[Rolling Resistance]]+Table1[[#This Row],[Aerodynamic Resistance]])*Table1[[#This Row],[Velocity]]</f>
        <v>-1637.8286585185158</v>
      </c>
      <c r="P279" s="16">
        <f>Table1[[#This Row],[Total]]*Table1[[#This Row],[Velocity]]</f>
        <v>-1637.8286585185158</v>
      </c>
      <c r="Q279" s="16">
        <f>IF(Table1[[#This Row],[Energy]]&gt;0,Table1[[#This Row],[Energy]],0)</f>
        <v>0</v>
      </c>
      <c r="R279" s="16">
        <f>(SUM($Q$6:Q279))/1000000</f>
        <v>0.64021444532156369</v>
      </c>
      <c r="S279" s="16">
        <f>IF(Table1[[#This Row],[Energy]]&lt;0,ABS(Table1[[#This Row],[Energy]]),0)</f>
        <v>1637.8286585185158</v>
      </c>
      <c r="T279" s="16">
        <f>(SUM($S$6:S279))/1000000</f>
        <v>0.28529315514650205</v>
      </c>
    </row>
    <row r="280" spans="2:20" x14ac:dyDescent="0.3">
      <c r="B280" s="7" t="s">
        <v>19</v>
      </c>
      <c r="C280" s="13">
        <v>274</v>
      </c>
      <c r="D280" s="13">
        <v>274</v>
      </c>
      <c r="E280" s="14">
        <v>43.7</v>
      </c>
      <c r="F280" s="15">
        <f t="shared" si="27"/>
        <v>-0.625</v>
      </c>
      <c r="G280" s="15">
        <f t="shared" si="28"/>
        <v>-2.25</v>
      </c>
      <c r="H280" s="16">
        <f t="shared" si="24"/>
        <v>0</v>
      </c>
      <c r="I280" s="16">
        <f t="shared" si="25"/>
        <v>43.7</v>
      </c>
      <c r="J280" s="16">
        <f t="shared" si="26"/>
        <v>12.138888888888889</v>
      </c>
      <c r="K280" s="16">
        <f>(1000*1.15)*Table1[[#This Row],[WLTC class 3, version 5, acceleration]]</f>
        <v>-718.75</v>
      </c>
      <c r="L280" s="16">
        <f t="shared" si="29"/>
        <v>112.815</v>
      </c>
      <c r="M280" s="16">
        <f>0.5*1.2*0.32*1.99*(Table1[[#This Row],[Velocity]]^2)</f>
        <v>56.300490370370376</v>
      </c>
      <c r="N280" s="16">
        <f>Table1[[#This Row],[Acceleration Force]]+Table1[[#This Row],[Rolling Resistance]]+Table1[[#This Row],[Aerodynamic Resistance]]</f>
        <v>-549.63450962962952</v>
      </c>
      <c r="O280" s="16">
        <f>(Table1[[#This Row],[Acceleration Force]]+Table1[[#This Row],[Rolling Resistance]]+Table1[[#This Row],[Aerodynamic Resistance]])*Table1[[#This Row],[Velocity]]</f>
        <v>-6671.9522418930028</v>
      </c>
      <c r="P280" s="16">
        <f>Table1[[#This Row],[Total]]*Table1[[#This Row],[Velocity]]</f>
        <v>-6671.9522418930028</v>
      </c>
      <c r="Q280" s="16">
        <f>IF(Table1[[#This Row],[Energy]]&gt;0,Table1[[#This Row],[Energy]],0)</f>
        <v>0</v>
      </c>
      <c r="R280" s="16">
        <f>(SUM($Q$6:Q280))/1000000</f>
        <v>0.64021444532156369</v>
      </c>
      <c r="S280" s="16">
        <f>IF(Table1[[#This Row],[Energy]]&lt;0,ABS(Table1[[#This Row],[Energy]]),0)</f>
        <v>6671.9522418930028</v>
      </c>
      <c r="T280" s="16">
        <f>(SUM($S$6:S280))/1000000</f>
        <v>0.29196510738839504</v>
      </c>
    </row>
    <row r="281" spans="2:20" x14ac:dyDescent="0.3">
      <c r="B281" s="7" t="s">
        <v>19</v>
      </c>
      <c r="C281" s="13">
        <v>275</v>
      </c>
      <c r="D281" s="13">
        <v>275</v>
      </c>
      <c r="E281" s="14">
        <v>40.799999999999997</v>
      </c>
      <c r="F281" s="15">
        <f t="shared" si="27"/>
        <v>-0.79166666666666707</v>
      </c>
      <c r="G281" s="15">
        <f t="shared" si="28"/>
        <v>-2.8500000000000014</v>
      </c>
      <c r="H281" s="16">
        <f t="shared" si="24"/>
        <v>0</v>
      </c>
      <c r="I281" s="16">
        <f t="shared" si="25"/>
        <v>40.799999999999997</v>
      </c>
      <c r="J281" s="16">
        <f t="shared" si="26"/>
        <v>11.333333333333332</v>
      </c>
      <c r="K281" s="16">
        <f>(1000*1.15)*Table1[[#This Row],[WLTC class 3, version 5, acceleration]]</f>
        <v>-910.41666666666708</v>
      </c>
      <c r="L281" s="16">
        <f t="shared" si="29"/>
        <v>112.815</v>
      </c>
      <c r="M281" s="16">
        <f>0.5*1.2*0.32*1.99*(Table1[[#This Row],[Velocity]]^2)</f>
        <v>49.076053333333334</v>
      </c>
      <c r="N281" s="16">
        <f>Table1[[#This Row],[Acceleration Force]]+Table1[[#This Row],[Rolling Resistance]]+Table1[[#This Row],[Aerodynamic Resistance]]</f>
        <v>-748.52561333333381</v>
      </c>
      <c r="O281" s="16">
        <f>(Table1[[#This Row],[Acceleration Force]]+Table1[[#This Row],[Rolling Resistance]]+Table1[[#This Row],[Aerodynamic Resistance]])*Table1[[#This Row],[Velocity]]</f>
        <v>-8483.2902844444488</v>
      </c>
      <c r="P281" s="16">
        <f>Table1[[#This Row],[Total]]*Table1[[#This Row],[Velocity]]</f>
        <v>-8483.2902844444488</v>
      </c>
      <c r="Q281" s="16">
        <f>IF(Table1[[#This Row],[Energy]]&gt;0,Table1[[#This Row],[Energy]],0)</f>
        <v>0</v>
      </c>
      <c r="R281" s="16">
        <f>(SUM($Q$6:Q281))/1000000</f>
        <v>0.64021444532156369</v>
      </c>
      <c r="S281" s="16">
        <f>IF(Table1[[#This Row],[Energy]]&lt;0,ABS(Table1[[#This Row],[Energy]]),0)</f>
        <v>8483.2902844444488</v>
      </c>
      <c r="T281" s="16">
        <f>(SUM($S$6:S281))/1000000</f>
        <v>0.30044839767283954</v>
      </c>
    </row>
    <row r="282" spans="2:20" x14ac:dyDescent="0.3">
      <c r="B282" s="7" t="s">
        <v>19</v>
      </c>
      <c r="C282" s="13">
        <v>276</v>
      </c>
      <c r="D282" s="13">
        <v>276</v>
      </c>
      <c r="E282" s="14">
        <v>38</v>
      </c>
      <c r="F282" s="15">
        <f t="shared" si="27"/>
        <v>-0.88888888888888862</v>
      </c>
      <c r="G282" s="15">
        <f t="shared" si="28"/>
        <v>-3.1999999999999993</v>
      </c>
      <c r="H282" s="16">
        <f t="shared" si="24"/>
        <v>0</v>
      </c>
      <c r="I282" s="16">
        <f t="shared" si="25"/>
        <v>38</v>
      </c>
      <c r="J282" s="16">
        <f t="shared" si="26"/>
        <v>10.555555555555555</v>
      </c>
      <c r="K282" s="16">
        <f>(1000*1.15)*Table1[[#This Row],[WLTC class 3, version 5, acceleration]]</f>
        <v>-1022.2222222222219</v>
      </c>
      <c r="L282" s="16">
        <f t="shared" si="29"/>
        <v>112.815</v>
      </c>
      <c r="M282" s="16">
        <f>0.5*1.2*0.32*1.99*(Table1[[#This Row],[Velocity]]^2)</f>
        <v>42.571259259259257</v>
      </c>
      <c r="N282" s="16">
        <f>Table1[[#This Row],[Acceleration Force]]+Table1[[#This Row],[Rolling Resistance]]+Table1[[#This Row],[Aerodynamic Resistance]]</f>
        <v>-866.83596296296264</v>
      </c>
      <c r="O282" s="16">
        <f>(Table1[[#This Row],[Acceleration Force]]+Table1[[#This Row],[Rolling Resistance]]+Table1[[#This Row],[Aerodynamic Resistance]])*Table1[[#This Row],[Velocity]]</f>
        <v>-9149.935164609049</v>
      </c>
      <c r="P282" s="16">
        <f>Table1[[#This Row],[Total]]*Table1[[#This Row],[Velocity]]</f>
        <v>-9149.935164609049</v>
      </c>
      <c r="Q282" s="16">
        <f>IF(Table1[[#This Row],[Energy]]&gt;0,Table1[[#This Row],[Energy]],0)</f>
        <v>0</v>
      </c>
      <c r="R282" s="16">
        <f>(SUM($Q$6:Q282))/1000000</f>
        <v>0.64021444532156369</v>
      </c>
      <c r="S282" s="16">
        <f>IF(Table1[[#This Row],[Energy]]&lt;0,ABS(Table1[[#This Row],[Energy]]),0)</f>
        <v>9149.935164609049</v>
      </c>
      <c r="T282" s="16">
        <f>(SUM($S$6:S282))/1000000</f>
        <v>0.30959833283744859</v>
      </c>
    </row>
    <row r="283" spans="2:20" x14ac:dyDescent="0.3">
      <c r="B283" s="7" t="s">
        <v>19</v>
      </c>
      <c r="C283" s="13">
        <v>277</v>
      </c>
      <c r="D283" s="13">
        <v>277</v>
      </c>
      <c r="E283" s="14">
        <v>34.4</v>
      </c>
      <c r="F283" s="15">
        <f t="shared" si="27"/>
        <v>-0.98611111111111127</v>
      </c>
      <c r="G283" s="15">
        <f t="shared" si="28"/>
        <v>-3.5500000000000007</v>
      </c>
      <c r="H283" s="16">
        <f t="shared" si="24"/>
        <v>0</v>
      </c>
      <c r="I283" s="16">
        <f t="shared" si="25"/>
        <v>34.4</v>
      </c>
      <c r="J283" s="16">
        <f t="shared" si="26"/>
        <v>9.5555555555555554</v>
      </c>
      <c r="K283" s="16">
        <f>(1000*1.15)*Table1[[#This Row],[WLTC class 3, version 5, acceleration]]</f>
        <v>-1134.0277777777781</v>
      </c>
      <c r="L283" s="16">
        <f t="shared" si="29"/>
        <v>112.815</v>
      </c>
      <c r="M283" s="16">
        <f>0.5*1.2*0.32*1.99*(Table1[[#This Row],[Velocity]]^2)</f>
        <v>34.887205925925926</v>
      </c>
      <c r="N283" s="16">
        <f>Table1[[#This Row],[Acceleration Force]]+Table1[[#This Row],[Rolling Resistance]]+Table1[[#This Row],[Aerodynamic Resistance]]</f>
        <v>-986.32557185185203</v>
      </c>
      <c r="O283" s="16">
        <f>(Table1[[#This Row],[Acceleration Force]]+Table1[[#This Row],[Rolling Resistance]]+Table1[[#This Row],[Aerodynamic Resistance]])*Table1[[#This Row],[Velocity]]</f>
        <v>-9424.8887976954757</v>
      </c>
      <c r="P283" s="16">
        <f>Table1[[#This Row],[Total]]*Table1[[#This Row],[Velocity]]</f>
        <v>-9424.8887976954757</v>
      </c>
      <c r="Q283" s="16">
        <f>IF(Table1[[#This Row],[Energy]]&gt;0,Table1[[#This Row],[Energy]],0)</f>
        <v>0</v>
      </c>
      <c r="R283" s="16">
        <f>(SUM($Q$6:Q283))/1000000</f>
        <v>0.64021444532156369</v>
      </c>
      <c r="S283" s="16">
        <f>IF(Table1[[#This Row],[Energy]]&lt;0,ABS(Table1[[#This Row],[Energy]]),0)</f>
        <v>9424.8887976954757</v>
      </c>
      <c r="T283" s="16">
        <f>(SUM($S$6:S283))/1000000</f>
        <v>0.31902322163514402</v>
      </c>
    </row>
    <row r="284" spans="2:20" x14ac:dyDescent="0.3">
      <c r="B284" s="7" t="s">
        <v>19</v>
      </c>
      <c r="C284" s="13">
        <v>278</v>
      </c>
      <c r="D284" s="13">
        <v>278</v>
      </c>
      <c r="E284" s="14">
        <v>30.9</v>
      </c>
      <c r="F284" s="15">
        <f t="shared" si="27"/>
        <v>-1.2361111111111109</v>
      </c>
      <c r="G284" s="15">
        <f t="shared" si="28"/>
        <v>-4.4499999999999993</v>
      </c>
      <c r="H284" s="16">
        <f t="shared" si="24"/>
        <v>0</v>
      </c>
      <c r="I284" s="16">
        <f t="shared" si="25"/>
        <v>30.9</v>
      </c>
      <c r="J284" s="16">
        <f t="shared" si="26"/>
        <v>8.5833333333333321</v>
      </c>
      <c r="K284" s="16">
        <f>(1000*1.15)*Table1[[#This Row],[WLTC class 3, version 5, acceleration]]</f>
        <v>-1421.5277777777776</v>
      </c>
      <c r="L284" s="16">
        <f t="shared" si="29"/>
        <v>112.815</v>
      </c>
      <c r="M284" s="16">
        <f>0.5*1.2*0.32*1.99*(Table1[[#This Row],[Velocity]]^2)</f>
        <v>28.149213333333325</v>
      </c>
      <c r="N284" s="16">
        <f>Table1[[#This Row],[Acceleration Force]]+Table1[[#This Row],[Rolling Resistance]]+Table1[[#This Row],[Aerodynamic Resistance]]</f>
        <v>-1280.5635644444442</v>
      </c>
      <c r="O284" s="16">
        <f>(Table1[[#This Row],[Acceleration Force]]+Table1[[#This Row],[Rolling Resistance]]+Table1[[#This Row],[Aerodynamic Resistance]])*Table1[[#This Row],[Velocity]]</f>
        <v>-10991.503928148144</v>
      </c>
      <c r="P284" s="16">
        <f>Table1[[#This Row],[Total]]*Table1[[#This Row],[Velocity]]</f>
        <v>-10991.503928148144</v>
      </c>
      <c r="Q284" s="16">
        <f>IF(Table1[[#This Row],[Energy]]&gt;0,Table1[[#This Row],[Energy]],0)</f>
        <v>0</v>
      </c>
      <c r="R284" s="16">
        <f>(SUM($Q$6:Q284))/1000000</f>
        <v>0.64021444532156369</v>
      </c>
      <c r="S284" s="16">
        <f>IF(Table1[[#This Row],[Energy]]&lt;0,ABS(Table1[[#This Row],[Energy]]),0)</f>
        <v>10991.503928148144</v>
      </c>
      <c r="T284" s="16">
        <f>(SUM($S$6:S284))/1000000</f>
        <v>0.33001472556329214</v>
      </c>
    </row>
    <row r="285" spans="2:20" x14ac:dyDescent="0.3">
      <c r="B285" s="7" t="s">
        <v>19</v>
      </c>
      <c r="C285" s="13">
        <v>279</v>
      </c>
      <c r="D285" s="13">
        <v>279</v>
      </c>
      <c r="E285" s="14">
        <v>25.5</v>
      </c>
      <c r="F285" s="15">
        <f t="shared" si="27"/>
        <v>-1.3194444444444444</v>
      </c>
      <c r="G285" s="15">
        <f t="shared" si="28"/>
        <v>-4.75</v>
      </c>
      <c r="H285" s="16">
        <f t="shared" si="24"/>
        <v>0</v>
      </c>
      <c r="I285" s="16">
        <f t="shared" si="25"/>
        <v>25.5</v>
      </c>
      <c r="J285" s="16">
        <f t="shared" si="26"/>
        <v>7.083333333333333</v>
      </c>
      <c r="K285" s="16">
        <f>(1000*1.15)*Table1[[#This Row],[WLTC class 3, version 5, acceleration]]</f>
        <v>-1517.3611111111111</v>
      </c>
      <c r="L285" s="16">
        <f t="shared" si="29"/>
        <v>112.815</v>
      </c>
      <c r="M285" s="16">
        <f>0.5*1.2*0.32*1.99*(Table1[[#This Row],[Velocity]]^2)</f>
        <v>19.170333333333332</v>
      </c>
      <c r="N285" s="16">
        <f>Table1[[#This Row],[Acceleration Force]]+Table1[[#This Row],[Rolling Resistance]]+Table1[[#This Row],[Aerodynamic Resistance]]</f>
        <v>-1385.3757777777778</v>
      </c>
      <c r="O285" s="16">
        <f>(Table1[[#This Row],[Acceleration Force]]+Table1[[#This Row],[Rolling Resistance]]+Table1[[#This Row],[Aerodynamic Resistance]])*Table1[[#This Row],[Velocity]]</f>
        <v>-9813.0784259259253</v>
      </c>
      <c r="P285" s="16">
        <f>Table1[[#This Row],[Total]]*Table1[[#This Row],[Velocity]]</f>
        <v>-9813.0784259259253</v>
      </c>
      <c r="Q285" s="16">
        <f>IF(Table1[[#This Row],[Energy]]&gt;0,Table1[[#This Row],[Energy]],0)</f>
        <v>0</v>
      </c>
      <c r="R285" s="16">
        <f>(SUM($Q$6:Q285))/1000000</f>
        <v>0.64021444532156369</v>
      </c>
      <c r="S285" s="16">
        <f>IF(Table1[[#This Row],[Energy]]&lt;0,ABS(Table1[[#This Row],[Energy]]),0)</f>
        <v>9813.0784259259253</v>
      </c>
      <c r="T285" s="16">
        <f>(SUM($S$6:S285))/1000000</f>
        <v>0.33982780398921808</v>
      </c>
    </row>
    <row r="286" spans="2:20" x14ac:dyDescent="0.3">
      <c r="B286" s="7" t="s">
        <v>19</v>
      </c>
      <c r="C286" s="13">
        <v>280</v>
      </c>
      <c r="D286" s="13">
        <v>280</v>
      </c>
      <c r="E286" s="14">
        <v>21.4</v>
      </c>
      <c r="F286" s="15">
        <f t="shared" si="27"/>
        <v>-0.73611111111111116</v>
      </c>
      <c r="G286" s="15">
        <f t="shared" si="28"/>
        <v>-2.6500000000000004</v>
      </c>
      <c r="H286" s="16">
        <f t="shared" si="24"/>
        <v>0</v>
      </c>
      <c r="I286" s="16">
        <f t="shared" si="25"/>
        <v>21.4</v>
      </c>
      <c r="J286" s="16">
        <f t="shared" si="26"/>
        <v>5.9444444444444438</v>
      </c>
      <c r="K286" s="16">
        <f>(1000*1.15)*Table1[[#This Row],[WLTC class 3, version 5, acceleration]]</f>
        <v>-846.52777777777783</v>
      </c>
      <c r="L286" s="16">
        <f t="shared" si="29"/>
        <v>112.815</v>
      </c>
      <c r="M286" s="16">
        <f>0.5*1.2*0.32*1.99*(Table1[[#This Row],[Velocity]]^2)</f>
        <v>13.501339259259257</v>
      </c>
      <c r="N286" s="16">
        <f>Table1[[#This Row],[Acceleration Force]]+Table1[[#This Row],[Rolling Resistance]]+Table1[[#This Row],[Aerodynamic Resistance]]</f>
        <v>-720.21143851851855</v>
      </c>
      <c r="O286" s="16">
        <f>(Table1[[#This Row],[Acceleration Force]]+Table1[[#This Row],[Rolling Resistance]]+Table1[[#This Row],[Aerodynamic Resistance]])*Table1[[#This Row],[Velocity]]</f>
        <v>-4281.2568845267488</v>
      </c>
      <c r="P286" s="16">
        <f>Table1[[#This Row],[Total]]*Table1[[#This Row],[Velocity]]</f>
        <v>-4281.2568845267488</v>
      </c>
      <c r="Q286" s="16">
        <f>IF(Table1[[#This Row],[Energy]]&gt;0,Table1[[#This Row],[Energy]],0)</f>
        <v>0</v>
      </c>
      <c r="R286" s="16">
        <f>(SUM($Q$6:Q286))/1000000</f>
        <v>0.64021444532156369</v>
      </c>
      <c r="S286" s="16">
        <f>IF(Table1[[#This Row],[Energy]]&lt;0,ABS(Table1[[#This Row],[Energy]]),0)</f>
        <v>4281.2568845267488</v>
      </c>
      <c r="T286" s="16">
        <f>(SUM($S$6:S286))/1000000</f>
        <v>0.34410906087374482</v>
      </c>
    </row>
    <row r="287" spans="2:20" x14ac:dyDescent="0.3">
      <c r="B287" s="7" t="s">
        <v>19</v>
      </c>
      <c r="C287" s="13">
        <v>281</v>
      </c>
      <c r="D287" s="13">
        <v>281</v>
      </c>
      <c r="E287" s="14">
        <v>20.2</v>
      </c>
      <c r="F287" s="15">
        <f t="shared" si="27"/>
        <v>0.20833333333333331</v>
      </c>
      <c r="G287" s="15">
        <f t="shared" si="28"/>
        <v>0.75</v>
      </c>
      <c r="H287" s="16">
        <f t="shared" si="24"/>
        <v>0</v>
      </c>
      <c r="I287" s="16">
        <f t="shared" si="25"/>
        <v>20.2</v>
      </c>
      <c r="J287" s="16">
        <f t="shared" si="26"/>
        <v>5.6111111111111107</v>
      </c>
      <c r="K287" s="16">
        <f>(1000*1.15)*Table1[[#This Row],[WLTC class 3, version 5, acceleration]]</f>
        <v>239.58333333333331</v>
      </c>
      <c r="L287" s="16">
        <f t="shared" si="29"/>
        <v>112.815</v>
      </c>
      <c r="M287" s="16">
        <f>0.5*1.2*0.32*1.99*(Table1[[#This Row],[Velocity]]^2)</f>
        <v>12.029623703703702</v>
      </c>
      <c r="N287" s="16">
        <f>Table1[[#This Row],[Acceleration Force]]+Table1[[#This Row],[Rolling Resistance]]+Table1[[#This Row],[Aerodynamic Resistance]]</f>
        <v>364.427957037037</v>
      </c>
      <c r="O287" s="16">
        <f>(Table1[[#This Row],[Acceleration Force]]+Table1[[#This Row],[Rolling Resistance]]+Table1[[#This Row],[Aerodynamic Resistance]])*Table1[[#This Row],[Velocity]]</f>
        <v>2044.8457589300408</v>
      </c>
      <c r="P287" s="16">
        <f>Table1[[#This Row],[Total]]*Table1[[#This Row],[Velocity]]</f>
        <v>2044.8457589300408</v>
      </c>
      <c r="Q287" s="16">
        <f>IF(Table1[[#This Row],[Energy]]&gt;0,Table1[[#This Row],[Energy]],0)</f>
        <v>2044.8457589300408</v>
      </c>
      <c r="R287" s="16">
        <f>(SUM($Q$6:Q287))/1000000</f>
        <v>0.64225929108049373</v>
      </c>
      <c r="S287" s="16">
        <f>IF(Table1[[#This Row],[Energy]]&lt;0,ABS(Table1[[#This Row],[Energy]]),0)</f>
        <v>0</v>
      </c>
      <c r="T287" s="16">
        <f>(SUM($S$6:S287))/1000000</f>
        <v>0.34410906087374482</v>
      </c>
    </row>
    <row r="288" spans="2:20" x14ac:dyDescent="0.3">
      <c r="B288" s="7" t="s">
        <v>19</v>
      </c>
      <c r="C288" s="13">
        <v>282</v>
      </c>
      <c r="D288" s="13">
        <v>282</v>
      </c>
      <c r="E288" s="14">
        <v>22.9</v>
      </c>
      <c r="F288" s="15">
        <f t="shared" si="27"/>
        <v>0.88888888888888917</v>
      </c>
      <c r="G288" s="15">
        <f t="shared" si="28"/>
        <v>3.2000000000000011</v>
      </c>
      <c r="H288" s="16">
        <f t="shared" si="24"/>
        <v>0</v>
      </c>
      <c r="I288" s="16">
        <f t="shared" si="25"/>
        <v>22.9</v>
      </c>
      <c r="J288" s="16">
        <f t="shared" si="26"/>
        <v>6.3611111111111107</v>
      </c>
      <c r="K288" s="16">
        <f>(1000*1.15)*Table1[[#This Row],[WLTC class 3, version 5, acceleration]]</f>
        <v>1022.2222222222225</v>
      </c>
      <c r="L288" s="16">
        <f t="shared" si="29"/>
        <v>112.815</v>
      </c>
      <c r="M288" s="16">
        <f>0.5*1.2*0.32*1.99*(Table1[[#This Row],[Velocity]]^2)</f>
        <v>15.460383703703702</v>
      </c>
      <c r="N288" s="16">
        <f>Table1[[#This Row],[Acceleration Force]]+Table1[[#This Row],[Rolling Resistance]]+Table1[[#This Row],[Aerodynamic Resistance]]</f>
        <v>1150.4976059259261</v>
      </c>
      <c r="O288" s="16">
        <f>(Table1[[#This Row],[Acceleration Force]]+Table1[[#This Row],[Rolling Resistance]]+Table1[[#This Row],[Aerodynamic Resistance]])*Table1[[#This Row],[Velocity]]</f>
        <v>7318.4431043621407</v>
      </c>
      <c r="P288" s="16">
        <f>Table1[[#This Row],[Total]]*Table1[[#This Row],[Velocity]]</f>
        <v>7318.4431043621407</v>
      </c>
      <c r="Q288" s="16">
        <f>IF(Table1[[#This Row],[Energy]]&gt;0,Table1[[#This Row],[Energy]],0)</f>
        <v>7318.4431043621407</v>
      </c>
      <c r="R288" s="16">
        <f>(SUM($Q$6:Q288))/1000000</f>
        <v>0.64957773418485587</v>
      </c>
      <c r="S288" s="16">
        <f>IF(Table1[[#This Row],[Energy]]&lt;0,ABS(Table1[[#This Row],[Energy]]),0)</f>
        <v>0</v>
      </c>
      <c r="T288" s="16">
        <f>(SUM($S$6:S288))/1000000</f>
        <v>0.34410906087374482</v>
      </c>
    </row>
    <row r="289" spans="2:20" x14ac:dyDescent="0.3">
      <c r="B289" s="7" t="s">
        <v>19</v>
      </c>
      <c r="C289" s="13">
        <v>283</v>
      </c>
      <c r="D289" s="13">
        <v>283</v>
      </c>
      <c r="E289" s="14">
        <v>26.6</v>
      </c>
      <c r="F289" s="15">
        <f t="shared" si="27"/>
        <v>1.0138888888888891</v>
      </c>
      <c r="G289" s="15">
        <f t="shared" si="28"/>
        <v>3.6500000000000004</v>
      </c>
      <c r="H289" s="16">
        <f t="shared" si="24"/>
        <v>0</v>
      </c>
      <c r="I289" s="16">
        <f t="shared" si="25"/>
        <v>26.6</v>
      </c>
      <c r="J289" s="16">
        <f t="shared" si="26"/>
        <v>7.3888888888888893</v>
      </c>
      <c r="K289" s="16">
        <f>(1000*1.15)*Table1[[#This Row],[WLTC class 3, version 5, acceleration]]</f>
        <v>1165.9722222222224</v>
      </c>
      <c r="L289" s="16">
        <f t="shared" si="29"/>
        <v>112.815</v>
      </c>
      <c r="M289" s="16">
        <f>0.5*1.2*0.32*1.99*(Table1[[#This Row],[Velocity]]^2)</f>
        <v>20.859917037037039</v>
      </c>
      <c r="N289" s="16">
        <f>Table1[[#This Row],[Acceleration Force]]+Table1[[#This Row],[Rolling Resistance]]+Table1[[#This Row],[Aerodynamic Resistance]]</f>
        <v>1299.6471392592596</v>
      </c>
      <c r="O289" s="16">
        <f>(Table1[[#This Row],[Acceleration Force]]+Table1[[#This Row],[Rolling Resistance]]+Table1[[#This Row],[Aerodynamic Resistance]])*Table1[[#This Row],[Velocity]]</f>
        <v>9602.9483067489746</v>
      </c>
      <c r="P289" s="16">
        <f>Table1[[#This Row],[Total]]*Table1[[#This Row],[Velocity]]</f>
        <v>9602.9483067489746</v>
      </c>
      <c r="Q289" s="16">
        <f>IF(Table1[[#This Row],[Energy]]&gt;0,Table1[[#This Row],[Energy]],0)</f>
        <v>9602.9483067489746</v>
      </c>
      <c r="R289" s="16">
        <f>(SUM($Q$6:Q289))/1000000</f>
        <v>0.65918068249160477</v>
      </c>
      <c r="S289" s="16">
        <f>IF(Table1[[#This Row],[Energy]]&lt;0,ABS(Table1[[#This Row],[Energy]]),0)</f>
        <v>0</v>
      </c>
      <c r="T289" s="16">
        <f>(SUM($S$6:S289))/1000000</f>
        <v>0.34410906087374482</v>
      </c>
    </row>
    <row r="290" spans="2:20" x14ac:dyDescent="0.3">
      <c r="B290" s="7" t="s">
        <v>19</v>
      </c>
      <c r="C290" s="13">
        <v>284</v>
      </c>
      <c r="D290" s="13">
        <v>284</v>
      </c>
      <c r="E290" s="14">
        <v>30.2</v>
      </c>
      <c r="F290" s="15">
        <f t="shared" si="27"/>
        <v>1.0416666666666667</v>
      </c>
      <c r="G290" s="15">
        <f t="shared" si="28"/>
        <v>3.75</v>
      </c>
      <c r="H290" s="16">
        <f t="shared" si="24"/>
        <v>0</v>
      </c>
      <c r="I290" s="16">
        <f t="shared" si="25"/>
        <v>30.2</v>
      </c>
      <c r="J290" s="16">
        <f t="shared" si="26"/>
        <v>8.3888888888888893</v>
      </c>
      <c r="K290" s="16">
        <f>(1000*1.15)*Table1[[#This Row],[WLTC class 3, version 5, acceleration]]</f>
        <v>1197.9166666666667</v>
      </c>
      <c r="L290" s="16">
        <f t="shared" si="29"/>
        <v>112.815</v>
      </c>
      <c r="M290" s="16">
        <f>0.5*1.2*0.32*1.99*(Table1[[#This Row],[Velocity]]^2)</f>
        <v>26.888290370370378</v>
      </c>
      <c r="N290" s="16">
        <f>Table1[[#This Row],[Acceleration Force]]+Table1[[#This Row],[Rolling Resistance]]+Table1[[#This Row],[Aerodynamic Resistance]]</f>
        <v>1337.6199570370372</v>
      </c>
      <c r="O290" s="16">
        <f>(Table1[[#This Row],[Acceleration Force]]+Table1[[#This Row],[Rolling Resistance]]+Table1[[#This Row],[Aerodynamic Resistance]])*Table1[[#This Row],[Velocity]]</f>
        <v>11221.145195144036</v>
      </c>
      <c r="P290" s="16">
        <f>Table1[[#This Row],[Total]]*Table1[[#This Row],[Velocity]]</f>
        <v>11221.145195144036</v>
      </c>
      <c r="Q290" s="16">
        <f>IF(Table1[[#This Row],[Energy]]&gt;0,Table1[[#This Row],[Energy]],0)</f>
        <v>11221.145195144036</v>
      </c>
      <c r="R290" s="16">
        <f>(SUM($Q$6:Q290))/1000000</f>
        <v>0.67040182768674883</v>
      </c>
      <c r="S290" s="16">
        <f>IF(Table1[[#This Row],[Energy]]&lt;0,ABS(Table1[[#This Row],[Energy]]),0)</f>
        <v>0</v>
      </c>
      <c r="T290" s="16">
        <f>(SUM($S$6:S290))/1000000</f>
        <v>0.34410906087374482</v>
      </c>
    </row>
    <row r="291" spans="2:20" x14ac:dyDescent="0.3">
      <c r="B291" s="7" t="s">
        <v>19</v>
      </c>
      <c r="C291" s="13">
        <v>285</v>
      </c>
      <c r="D291" s="13">
        <v>285</v>
      </c>
      <c r="E291" s="14">
        <v>34.1</v>
      </c>
      <c r="F291" s="15">
        <f t="shared" si="27"/>
        <v>0.99999999999999989</v>
      </c>
      <c r="G291" s="15">
        <f t="shared" si="28"/>
        <v>3.5999999999999996</v>
      </c>
      <c r="H291" s="16">
        <f t="shared" si="24"/>
        <v>0</v>
      </c>
      <c r="I291" s="16">
        <f t="shared" si="25"/>
        <v>34.1</v>
      </c>
      <c r="J291" s="16">
        <f t="shared" si="26"/>
        <v>9.4722222222222232</v>
      </c>
      <c r="K291" s="16">
        <f>(1000*1.15)*Table1[[#This Row],[WLTC class 3, version 5, acceleration]]</f>
        <v>1149.9999999999998</v>
      </c>
      <c r="L291" s="16">
        <f t="shared" si="29"/>
        <v>112.815</v>
      </c>
      <c r="M291" s="16">
        <f>0.5*1.2*0.32*1.99*(Table1[[#This Row],[Velocity]]^2)</f>
        <v>34.28136148148149</v>
      </c>
      <c r="N291" s="16">
        <f>Table1[[#This Row],[Acceleration Force]]+Table1[[#This Row],[Rolling Resistance]]+Table1[[#This Row],[Aerodynamic Resistance]]</f>
        <v>1297.0963614814814</v>
      </c>
      <c r="O291" s="16">
        <f>(Table1[[#This Row],[Acceleration Force]]+Table1[[#This Row],[Rolling Resistance]]+Table1[[#This Row],[Aerodynamic Resistance]])*Table1[[#This Row],[Velocity]]</f>
        <v>12286.384979588478</v>
      </c>
      <c r="P291" s="16">
        <f>Table1[[#This Row],[Total]]*Table1[[#This Row],[Velocity]]</f>
        <v>12286.384979588478</v>
      </c>
      <c r="Q291" s="16">
        <f>IF(Table1[[#This Row],[Energy]]&gt;0,Table1[[#This Row],[Energy]],0)</f>
        <v>12286.384979588478</v>
      </c>
      <c r="R291" s="16">
        <f>(SUM($Q$6:Q291))/1000000</f>
        <v>0.68268821266633728</v>
      </c>
      <c r="S291" s="16">
        <f>IF(Table1[[#This Row],[Energy]]&lt;0,ABS(Table1[[#This Row],[Energy]]),0)</f>
        <v>0</v>
      </c>
      <c r="T291" s="16">
        <f>(SUM($S$6:S291))/1000000</f>
        <v>0.34410906087374482</v>
      </c>
    </row>
    <row r="292" spans="2:20" x14ac:dyDescent="0.3">
      <c r="B292" s="7" t="s">
        <v>19</v>
      </c>
      <c r="C292" s="13">
        <v>286</v>
      </c>
      <c r="D292" s="13">
        <v>286</v>
      </c>
      <c r="E292" s="14">
        <v>37.4</v>
      </c>
      <c r="F292" s="15">
        <f t="shared" si="27"/>
        <v>0.91666666666666685</v>
      </c>
      <c r="G292" s="15">
        <f t="shared" si="28"/>
        <v>3.3000000000000007</v>
      </c>
      <c r="H292" s="16">
        <f t="shared" si="24"/>
        <v>0</v>
      </c>
      <c r="I292" s="16">
        <f t="shared" si="25"/>
        <v>37.4</v>
      </c>
      <c r="J292" s="16">
        <f t="shared" si="26"/>
        <v>10.388888888888888</v>
      </c>
      <c r="K292" s="16">
        <f>(1000*1.15)*Table1[[#This Row],[WLTC class 3, version 5, acceleration]]</f>
        <v>1054.166666666667</v>
      </c>
      <c r="L292" s="16">
        <f t="shared" si="29"/>
        <v>112.815</v>
      </c>
      <c r="M292" s="16">
        <f>0.5*1.2*0.32*1.99*(Table1[[#This Row],[Velocity]]^2)</f>
        <v>41.23751703703703</v>
      </c>
      <c r="N292" s="16">
        <f>Table1[[#This Row],[Acceleration Force]]+Table1[[#This Row],[Rolling Resistance]]+Table1[[#This Row],[Aerodynamic Resistance]]</f>
        <v>1208.2191837037039</v>
      </c>
      <c r="O292" s="16">
        <f>(Table1[[#This Row],[Acceleration Force]]+Table1[[#This Row],[Rolling Resistance]]+Table1[[#This Row],[Aerodynamic Resistance]])*Table1[[#This Row],[Velocity]]</f>
        <v>12552.054852921812</v>
      </c>
      <c r="P292" s="16">
        <f>Table1[[#This Row],[Total]]*Table1[[#This Row],[Velocity]]</f>
        <v>12552.054852921812</v>
      </c>
      <c r="Q292" s="16">
        <f>IF(Table1[[#This Row],[Energy]]&gt;0,Table1[[#This Row],[Energy]],0)</f>
        <v>12552.054852921812</v>
      </c>
      <c r="R292" s="16">
        <f>(SUM($Q$6:Q292))/1000000</f>
        <v>0.69524026751925916</v>
      </c>
      <c r="S292" s="16">
        <f>IF(Table1[[#This Row],[Energy]]&lt;0,ABS(Table1[[#This Row],[Energy]]),0)</f>
        <v>0</v>
      </c>
      <c r="T292" s="16">
        <f>(SUM($S$6:S292))/1000000</f>
        <v>0.34410906087374482</v>
      </c>
    </row>
    <row r="293" spans="2:20" x14ac:dyDescent="0.3">
      <c r="B293" s="7" t="s">
        <v>19</v>
      </c>
      <c r="C293" s="13">
        <v>287</v>
      </c>
      <c r="D293" s="13">
        <v>287</v>
      </c>
      <c r="E293" s="14">
        <v>40.700000000000003</v>
      </c>
      <c r="F293" s="15">
        <f t="shared" si="27"/>
        <v>0.91666666666666685</v>
      </c>
      <c r="G293" s="15">
        <f t="shared" si="28"/>
        <v>3.3000000000000007</v>
      </c>
      <c r="H293" s="16">
        <f t="shared" si="24"/>
        <v>0</v>
      </c>
      <c r="I293" s="16">
        <f t="shared" si="25"/>
        <v>40.700000000000003</v>
      </c>
      <c r="J293" s="16">
        <f t="shared" si="26"/>
        <v>11.305555555555555</v>
      </c>
      <c r="K293" s="16">
        <f>(1000*1.15)*Table1[[#This Row],[WLTC class 3, version 5, acceleration]]</f>
        <v>1054.166666666667</v>
      </c>
      <c r="L293" s="16">
        <f t="shared" si="29"/>
        <v>112.815</v>
      </c>
      <c r="M293" s="16">
        <f>0.5*1.2*0.32*1.99*(Table1[[#This Row],[Velocity]]^2)</f>
        <v>48.835779259259262</v>
      </c>
      <c r="N293" s="16">
        <f>Table1[[#This Row],[Acceleration Force]]+Table1[[#This Row],[Rolling Resistance]]+Table1[[#This Row],[Aerodynamic Resistance]]</f>
        <v>1215.8174459259262</v>
      </c>
      <c r="O293" s="16">
        <f>(Table1[[#This Row],[Acceleration Force]]+Table1[[#This Row],[Rolling Resistance]]+Table1[[#This Row],[Aerodynamic Resistance]])*Table1[[#This Row],[Velocity]]</f>
        <v>13745.491680329222</v>
      </c>
      <c r="P293" s="16">
        <f>Table1[[#This Row],[Total]]*Table1[[#This Row],[Velocity]]</f>
        <v>13745.491680329222</v>
      </c>
      <c r="Q293" s="16">
        <f>IF(Table1[[#This Row],[Energy]]&gt;0,Table1[[#This Row],[Energy]],0)</f>
        <v>13745.491680329222</v>
      </c>
      <c r="R293" s="16">
        <f>(SUM($Q$6:Q293))/1000000</f>
        <v>0.70898575919958828</v>
      </c>
      <c r="S293" s="16">
        <f>IF(Table1[[#This Row],[Energy]]&lt;0,ABS(Table1[[#This Row],[Energy]]),0)</f>
        <v>0</v>
      </c>
      <c r="T293" s="16">
        <f>(SUM($S$6:S293))/1000000</f>
        <v>0.34410906087374482</v>
      </c>
    </row>
    <row r="294" spans="2:20" x14ac:dyDescent="0.3">
      <c r="B294" s="7" t="s">
        <v>19</v>
      </c>
      <c r="C294" s="13">
        <v>288</v>
      </c>
      <c r="D294" s="13">
        <v>288</v>
      </c>
      <c r="E294" s="14">
        <v>44</v>
      </c>
      <c r="F294" s="15">
        <f t="shared" si="27"/>
        <v>0.91666666666666585</v>
      </c>
      <c r="G294" s="15">
        <f t="shared" si="28"/>
        <v>3.2999999999999972</v>
      </c>
      <c r="H294" s="16">
        <f t="shared" si="24"/>
        <v>0</v>
      </c>
      <c r="I294" s="16">
        <f t="shared" si="25"/>
        <v>44</v>
      </c>
      <c r="J294" s="16">
        <f t="shared" si="26"/>
        <v>12.222222222222221</v>
      </c>
      <c r="K294" s="16">
        <f>(1000*1.15)*Table1[[#This Row],[WLTC class 3, version 5, acceleration]]</f>
        <v>1054.1666666666658</v>
      </c>
      <c r="L294" s="16">
        <f t="shared" si="29"/>
        <v>112.815</v>
      </c>
      <c r="M294" s="16">
        <f>0.5*1.2*0.32*1.99*(Table1[[#This Row],[Velocity]]^2)</f>
        <v>57.07614814814815</v>
      </c>
      <c r="N294" s="16">
        <f>Table1[[#This Row],[Acceleration Force]]+Table1[[#This Row],[Rolling Resistance]]+Table1[[#This Row],[Aerodynamic Resistance]]</f>
        <v>1224.057814814814</v>
      </c>
      <c r="O294" s="16">
        <f>(Table1[[#This Row],[Acceleration Force]]+Table1[[#This Row],[Rolling Resistance]]+Table1[[#This Row],[Aerodynamic Resistance]])*Table1[[#This Row],[Velocity]]</f>
        <v>14960.706625514393</v>
      </c>
      <c r="P294" s="16">
        <f>Table1[[#This Row],[Total]]*Table1[[#This Row],[Velocity]]</f>
        <v>14960.706625514393</v>
      </c>
      <c r="Q294" s="16">
        <f>IF(Table1[[#This Row],[Energy]]&gt;0,Table1[[#This Row],[Energy]],0)</f>
        <v>14960.706625514393</v>
      </c>
      <c r="R294" s="16">
        <f>(SUM($Q$6:Q294))/1000000</f>
        <v>0.7239464658251028</v>
      </c>
      <c r="S294" s="16">
        <f>IF(Table1[[#This Row],[Energy]]&lt;0,ABS(Table1[[#This Row],[Energy]]),0)</f>
        <v>0</v>
      </c>
      <c r="T294" s="16">
        <f>(SUM($S$6:S294))/1000000</f>
        <v>0.34410906087374482</v>
      </c>
    </row>
    <row r="295" spans="2:20" x14ac:dyDescent="0.3">
      <c r="B295" s="7" t="s">
        <v>19</v>
      </c>
      <c r="C295" s="13">
        <v>289</v>
      </c>
      <c r="D295" s="13">
        <v>289</v>
      </c>
      <c r="E295" s="14">
        <v>47.3</v>
      </c>
      <c r="F295" s="15">
        <f t="shared" si="27"/>
        <v>0.72222222222222265</v>
      </c>
      <c r="G295" s="15">
        <f t="shared" si="28"/>
        <v>2.6000000000000014</v>
      </c>
      <c r="H295" s="16">
        <f t="shared" si="24"/>
        <v>0</v>
      </c>
      <c r="I295" s="16">
        <f t="shared" si="25"/>
        <v>47.3</v>
      </c>
      <c r="J295" s="16">
        <f t="shared" si="26"/>
        <v>13.138888888888888</v>
      </c>
      <c r="K295" s="16">
        <f>(1000*1.15)*Table1[[#This Row],[WLTC class 3, version 5, acceleration]]</f>
        <v>830.555555555556</v>
      </c>
      <c r="L295" s="16">
        <f t="shared" si="29"/>
        <v>112.815</v>
      </c>
      <c r="M295" s="16">
        <f>0.5*1.2*0.32*1.99*(Table1[[#This Row],[Velocity]]^2)</f>
        <v>65.958623703703694</v>
      </c>
      <c r="N295" s="16">
        <f>Table1[[#This Row],[Acceleration Force]]+Table1[[#This Row],[Rolling Resistance]]+Table1[[#This Row],[Aerodynamic Resistance]]</f>
        <v>1009.3291792592596</v>
      </c>
      <c r="O295" s="16">
        <f>(Table1[[#This Row],[Acceleration Force]]+Table1[[#This Row],[Rolling Resistance]]+Table1[[#This Row],[Aerodynamic Resistance]])*Table1[[#This Row],[Velocity]]</f>
        <v>13261.463938600826</v>
      </c>
      <c r="P295" s="16">
        <f>Table1[[#This Row],[Total]]*Table1[[#This Row],[Velocity]]</f>
        <v>13261.463938600826</v>
      </c>
      <c r="Q295" s="16">
        <f>IF(Table1[[#This Row],[Energy]]&gt;0,Table1[[#This Row],[Energy]],0)</f>
        <v>13261.463938600826</v>
      </c>
      <c r="R295" s="16">
        <f>(SUM($Q$6:Q295))/1000000</f>
        <v>0.73720792976370364</v>
      </c>
      <c r="S295" s="16">
        <f>IF(Table1[[#This Row],[Energy]]&lt;0,ABS(Table1[[#This Row],[Energy]]),0)</f>
        <v>0</v>
      </c>
      <c r="T295" s="16">
        <f>(SUM($S$6:S295))/1000000</f>
        <v>0.34410906087374482</v>
      </c>
    </row>
    <row r="296" spans="2:20" x14ac:dyDescent="0.3">
      <c r="B296" s="7" t="s">
        <v>19</v>
      </c>
      <c r="C296" s="13">
        <v>290</v>
      </c>
      <c r="D296" s="13">
        <v>290</v>
      </c>
      <c r="E296" s="14">
        <v>49.2</v>
      </c>
      <c r="F296" s="15">
        <f t="shared" si="27"/>
        <v>0.34722222222222221</v>
      </c>
      <c r="G296" s="15">
        <f t="shared" si="28"/>
        <v>1.25</v>
      </c>
      <c r="H296" s="16">
        <f t="shared" si="24"/>
        <v>0</v>
      </c>
      <c r="I296" s="16">
        <f t="shared" si="25"/>
        <v>49.2</v>
      </c>
      <c r="J296" s="16">
        <f t="shared" si="26"/>
        <v>13.666666666666668</v>
      </c>
      <c r="K296" s="16">
        <f>(1000*1.15)*Table1[[#This Row],[WLTC class 3, version 5, acceleration]]</f>
        <v>399.30555555555554</v>
      </c>
      <c r="L296" s="16">
        <f t="shared" si="29"/>
        <v>112.815</v>
      </c>
      <c r="M296" s="16">
        <f>0.5*1.2*0.32*1.99*(Table1[[#This Row],[Velocity]]^2)</f>
        <v>71.364053333333345</v>
      </c>
      <c r="N296" s="16">
        <f>Table1[[#This Row],[Acceleration Force]]+Table1[[#This Row],[Rolling Resistance]]+Table1[[#This Row],[Aerodynamic Resistance]]</f>
        <v>583.48460888888883</v>
      </c>
      <c r="O296" s="16">
        <f>(Table1[[#This Row],[Acceleration Force]]+Table1[[#This Row],[Rolling Resistance]]+Table1[[#This Row],[Aerodynamic Resistance]])*Table1[[#This Row],[Velocity]]</f>
        <v>7974.2896548148146</v>
      </c>
      <c r="P296" s="16">
        <f>Table1[[#This Row],[Total]]*Table1[[#This Row],[Velocity]]</f>
        <v>7974.2896548148146</v>
      </c>
      <c r="Q296" s="16">
        <f>IF(Table1[[#This Row],[Energy]]&gt;0,Table1[[#This Row],[Energy]],0)</f>
        <v>7974.2896548148146</v>
      </c>
      <c r="R296" s="16">
        <f>(SUM($Q$6:Q296))/1000000</f>
        <v>0.74518221941851848</v>
      </c>
      <c r="S296" s="16">
        <f>IF(Table1[[#This Row],[Energy]]&lt;0,ABS(Table1[[#This Row],[Energy]]),0)</f>
        <v>0</v>
      </c>
      <c r="T296" s="16">
        <f>(SUM($S$6:S296))/1000000</f>
        <v>0.34410906087374482</v>
      </c>
    </row>
    <row r="297" spans="2:20" x14ac:dyDescent="0.3">
      <c r="B297" s="7" t="s">
        <v>19</v>
      </c>
      <c r="C297" s="13">
        <v>291</v>
      </c>
      <c r="D297" s="13">
        <v>291</v>
      </c>
      <c r="E297" s="14">
        <v>49.8</v>
      </c>
      <c r="F297" s="15">
        <f t="shared" si="27"/>
        <v>0</v>
      </c>
      <c r="G297" s="15">
        <f t="shared" si="28"/>
        <v>0</v>
      </c>
      <c r="H297" s="16">
        <f t="shared" si="24"/>
        <v>0</v>
      </c>
      <c r="I297" s="16">
        <f t="shared" si="25"/>
        <v>49.8</v>
      </c>
      <c r="J297" s="16">
        <f t="shared" si="26"/>
        <v>13.833333333333332</v>
      </c>
      <c r="K297" s="16">
        <f>(1000*1.15)*Table1[[#This Row],[WLTC class 3, version 5, acceleration]]</f>
        <v>0</v>
      </c>
      <c r="L297" s="16">
        <f t="shared" si="29"/>
        <v>112.815</v>
      </c>
      <c r="M297" s="16">
        <f>0.5*1.2*0.32*1.99*(Table1[[#This Row],[Velocity]]^2)</f>
        <v>73.115253333333328</v>
      </c>
      <c r="N297" s="16">
        <f>Table1[[#This Row],[Acceleration Force]]+Table1[[#This Row],[Rolling Resistance]]+Table1[[#This Row],[Aerodynamic Resistance]]</f>
        <v>185.93025333333333</v>
      </c>
      <c r="O297" s="16">
        <f>(Table1[[#This Row],[Acceleration Force]]+Table1[[#This Row],[Rolling Resistance]]+Table1[[#This Row],[Aerodynamic Resistance]])*Table1[[#This Row],[Velocity]]</f>
        <v>2572.0351711111107</v>
      </c>
      <c r="P297" s="16">
        <f>Table1[[#This Row],[Total]]*Table1[[#This Row],[Velocity]]</f>
        <v>2572.0351711111107</v>
      </c>
      <c r="Q297" s="16">
        <f>IF(Table1[[#This Row],[Energy]]&gt;0,Table1[[#This Row],[Energy]],0)</f>
        <v>2572.0351711111107</v>
      </c>
      <c r="R297" s="16">
        <f>(SUM($Q$6:Q297))/1000000</f>
        <v>0.74775425458962963</v>
      </c>
      <c r="S297" s="16">
        <f>IF(Table1[[#This Row],[Energy]]&lt;0,ABS(Table1[[#This Row],[Energy]]),0)</f>
        <v>0</v>
      </c>
      <c r="T297" s="16">
        <f>(SUM($S$6:S297))/1000000</f>
        <v>0.34410906087374482</v>
      </c>
    </row>
    <row r="298" spans="2:20" x14ac:dyDescent="0.3">
      <c r="B298" s="7" t="s">
        <v>19</v>
      </c>
      <c r="C298" s="13">
        <v>292</v>
      </c>
      <c r="D298" s="13">
        <v>292</v>
      </c>
      <c r="E298" s="14">
        <v>49.2</v>
      </c>
      <c r="F298" s="15">
        <f t="shared" si="27"/>
        <v>-0.23611111111111052</v>
      </c>
      <c r="G298" s="15">
        <f t="shared" si="28"/>
        <v>-0.84999999999999787</v>
      </c>
      <c r="H298" s="16">
        <f t="shared" si="24"/>
        <v>0</v>
      </c>
      <c r="I298" s="16">
        <f t="shared" si="25"/>
        <v>49.2</v>
      </c>
      <c r="J298" s="16">
        <f t="shared" si="26"/>
        <v>13.666666666666668</v>
      </c>
      <c r="K298" s="16">
        <f>(1000*1.15)*Table1[[#This Row],[WLTC class 3, version 5, acceleration]]</f>
        <v>-271.52777777777709</v>
      </c>
      <c r="L298" s="16">
        <f t="shared" si="29"/>
        <v>112.815</v>
      </c>
      <c r="M298" s="16">
        <f>0.5*1.2*0.32*1.99*(Table1[[#This Row],[Velocity]]^2)</f>
        <v>71.364053333333345</v>
      </c>
      <c r="N298" s="16">
        <f>Table1[[#This Row],[Acceleration Force]]+Table1[[#This Row],[Rolling Resistance]]+Table1[[#This Row],[Aerodynamic Resistance]]</f>
        <v>-87.348724444443747</v>
      </c>
      <c r="O298" s="16">
        <f>(Table1[[#This Row],[Acceleration Force]]+Table1[[#This Row],[Rolling Resistance]]+Table1[[#This Row],[Aerodynamic Resistance]])*Table1[[#This Row],[Velocity]]</f>
        <v>-1193.7659007407312</v>
      </c>
      <c r="P298" s="16">
        <f>Table1[[#This Row],[Total]]*Table1[[#This Row],[Velocity]]</f>
        <v>-1193.7659007407312</v>
      </c>
      <c r="Q298" s="16">
        <f>IF(Table1[[#This Row],[Energy]]&gt;0,Table1[[#This Row],[Energy]],0)</f>
        <v>0</v>
      </c>
      <c r="R298" s="16">
        <f>(SUM($Q$6:Q298))/1000000</f>
        <v>0.74775425458962963</v>
      </c>
      <c r="S298" s="16">
        <f>IF(Table1[[#This Row],[Energy]]&lt;0,ABS(Table1[[#This Row],[Energy]]),0)</f>
        <v>1193.7659007407312</v>
      </c>
      <c r="T298" s="16">
        <f>(SUM($S$6:S298))/1000000</f>
        <v>0.34530282677448559</v>
      </c>
    </row>
    <row r="299" spans="2:20" x14ac:dyDescent="0.3">
      <c r="B299" s="7" t="s">
        <v>19</v>
      </c>
      <c r="C299" s="13">
        <v>293</v>
      </c>
      <c r="D299" s="13">
        <v>293</v>
      </c>
      <c r="E299" s="14">
        <v>48.1</v>
      </c>
      <c r="F299" s="15">
        <f t="shared" si="27"/>
        <v>-0.26388888888888967</v>
      </c>
      <c r="G299" s="15">
        <f t="shared" si="28"/>
        <v>-0.95000000000000284</v>
      </c>
      <c r="H299" s="16">
        <f t="shared" si="24"/>
        <v>0</v>
      </c>
      <c r="I299" s="16">
        <f t="shared" si="25"/>
        <v>48.1</v>
      </c>
      <c r="J299" s="16">
        <f t="shared" si="26"/>
        <v>13.361111111111111</v>
      </c>
      <c r="K299" s="16">
        <f>(1000*1.15)*Table1[[#This Row],[WLTC class 3, version 5, acceleration]]</f>
        <v>-303.47222222222314</v>
      </c>
      <c r="L299" s="16">
        <f t="shared" si="29"/>
        <v>112.815</v>
      </c>
      <c r="M299" s="16">
        <f>0.5*1.2*0.32*1.99*(Table1[[#This Row],[Velocity]]^2)</f>
        <v>68.208650370370378</v>
      </c>
      <c r="N299" s="16">
        <f>Table1[[#This Row],[Acceleration Force]]+Table1[[#This Row],[Rolling Resistance]]+Table1[[#This Row],[Aerodynamic Resistance]]</f>
        <v>-122.44857185185276</v>
      </c>
      <c r="O299" s="16">
        <f>(Table1[[#This Row],[Acceleration Force]]+Table1[[#This Row],[Rolling Resistance]]+Table1[[#This Row],[Aerodynamic Resistance]])*Table1[[#This Row],[Velocity]]</f>
        <v>-1636.0489739094771</v>
      </c>
      <c r="P299" s="16">
        <f>Table1[[#This Row],[Total]]*Table1[[#This Row],[Velocity]]</f>
        <v>-1636.0489739094771</v>
      </c>
      <c r="Q299" s="16">
        <f>IF(Table1[[#This Row],[Energy]]&gt;0,Table1[[#This Row],[Energy]],0)</f>
        <v>0</v>
      </c>
      <c r="R299" s="16">
        <f>(SUM($Q$6:Q299))/1000000</f>
        <v>0.74775425458962963</v>
      </c>
      <c r="S299" s="16">
        <f>IF(Table1[[#This Row],[Energy]]&lt;0,ABS(Table1[[#This Row],[Energy]]),0)</f>
        <v>1636.0489739094771</v>
      </c>
      <c r="T299" s="16">
        <f>(SUM($S$6:S299))/1000000</f>
        <v>0.34693887574839505</v>
      </c>
    </row>
    <row r="300" spans="2:20" x14ac:dyDescent="0.3">
      <c r="B300" s="7" t="s">
        <v>19</v>
      </c>
      <c r="C300" s="13">
        <v>294</v>
      </c>
      <c r="D300" s="13">
        <v>294</v>
      </c>
      <c r="E300" s="14">
        <v>47.3</v>
      </c>
      <c r="F300" s="15">
        <f t="shared" si="27"/>
        <v>-0.18055555555555614</v>
      </c>
      <c r="G300" s="15">
        <f t="shared" si="28"/>
        <v>-0.65000000000000213</v>
      </c>
      <c r="H300" s="16">
        <f t="shared" si="24"/>
        <v>0</v>
      </c>
      <c r="I300" s="16">
        <f t="shared" si="25"/>
        <v>47.3</v>
      </c>
      <c r="J300" s="16">
        <f t="shared" si="26"/>
        <v>13.138888888888888</v>
      </c>
      <c r="K300" s="16">
        <f>(1000*1.15)*Table1[[#This Row],[WLTC class 3, version 5, acceleration]]</f>
        <v>-207.63888888888957</v>
      </c>
      <c r="L300" s="16">
        <f t="shared" si="29"/>
        <v>112.815</v>
      </c>
      <c r="M300" s="16">
        <f>0.5*1.2*0.32*1.99*(Table1[[#This Row],[Velocity]]^2)</f>
        <v>65.958623703703694</v>
      </c>
      <c r="N300" s="16">
        <f>Table1[[#This Row],[Acceleration Force]]+Table1[[#This Row],[Rolling Resistance]]+Table1[[#This Row],[Aerodynamic Resistance]]</f>
        <v>-28.865265185185876</v>
      </c>
      <c r="O300" s="16">
        <f>(Table1[[#This Row],[Acceleration Force]]+Table1[[#This Row],[Rolling Resistance]]+Table1[[#This Row],[Aerodynamic Resistance]])*Table1[[#This Row],[Velocity]]</f>
        <v>-379.25751201646995</v>
      </c>
      <c r="P300" s="16">
        <f>Table1[[#This Row],[Total]]*Table1[[#This Row],[Velocity]]</f>
        <v>-379.25751201646995</v>
      </c>
      <c r="Q300" s="16">
        <f>IF(Table1[[#This Row],[Energy]]&gt;0,Table1[[#This Row],[Energy]],0)</f>
        <v>0</v>
      </c>
      <c r="R300" s="16">
        <f>(SUM($Q$6:Q300))/1000000</f>
        <v>0.74775425458962963</v>
      </c>
      <c r="S300" s="16">
        <f>IF(Table1[[#This Row],[Energy]]&lt;0,ABS(Table1[[#This Row],[Energy]]),0)</f>
        <v>379.25751201646995</v>
      </c>
      <c r="T300" s="16">
        <f>(SUM($S$6:S300))/1000000</f>
        <v>0.3473181332604115</v>
      </c>
    </row>
    <row r="301" spans="2:20" x14ac:dyDescent="0.3">
      <c r="B301" s="7" t="s">
        <v>19</v>
      </c>
      <c r="C301" s="13">
        <v>295</v>
      </c>
      <c r="D301" s="13">
        <v>295</v>
      </c>
      <c r="E301" s="14">
        <v>46.8</v>
      </c>
      <c r="F301" s="15">
        <f t="shared" si="27"/>
        <v>-8.3333333333332538E-2</v>
      </c>
      <c r="G301" s="15">
        <f t="shared" si="28"/>
        <v>-0.29999999999999716</v>
      </c>
      <c r="H301" s="16">
        <f t="shared" si="24"/>
        <v>0</v>
      </c>
      <c r="I301" s="16">
        <f t="shared" si="25"/>
        <v>46.8</v>
      </c>
      <c r="J301" s="16">
        <f t="shared" si="26"/>
        <v>12.999999999999998</v>
      </c>
      <c r="K301" s="16">
        <f>(1000*1.15)*Table1[[#This Row],[WLTC class 3, version 5, acceleration]]</f>
        <v>-95.833333333332419</v>
      </c>
      <c r="L301" s="16">
        <f t="shared" si="29"/>
        <v>112.815</v>
      </c>
      <c r="M301" s="16">
        <f>0.5*1.2*0.32*1.99*(Table1[[#This Row],[Velocity]]^2)</f>
        <v>64.571519999999978</v>
      </c>
      <c r="N301" s="16">
        <f>Table1[[#This Row],[Acceleration Force]]+Table1[[#This Row],[Rolling Resistance]]+Table1[[#This Row],[Aerodynamic Resistance]]</f>
        <v>81.553186666667557</v>
      </c>
      <c r="O301" s="16">
        <f>(Table1[[#This Row],[Acceleration Force]]+Table1[[#This Row],[Rolling Resistance]]+Table1[[#This Row],[Aerodynamic Resistance]])*Table1[[#This Row],[Velocity]]</f>
        <v>1060.1914266666781</v>
      </c>
      <c r="P301" s="16">
        <f>Table1[[#This Row],[Total]]*Table1[[#This Row],[Velocity]]</f>
        <v>1060.1914266666781</v>
      </c>
      <c r="Q301" s="16">
        <f>IF(Table1[[#This Row],[Energy]]&gt;0,Table1[[#This Row],[Energy]],0)</f>
        <v>1060.1914266666781</v>
      </c>
      <c r="R301" s="16">
        <f>(SUM($Q$6:Q301))/1000000</f>
        <v>0.74881444601629632</v>
      </c>
      <c r="S301" s="16">
        <f>IF(Table1[[#This Row],[Energy]]&lt;0,ABS(Table1[[#This Row],[Energy]]),0)</f>
        <v>0</v>
      </c>
      <c r="T301" s="16">
        <f>(SUM($S$6:S301))/1000000</f>
        <v>0.3473181332604115</v>
      </c>
    </row>
    <row r="302" spans="2:20" x14ac:dyDescent="0.3">
      <c r="B302" s="7" t="s">
        <v>19</v>
      </c>
      <c r="C302" s="13">
        <v>296</v>
      </c>
      <c r="D302" s="13">
        <v>296</v>
      </c>
      <c r="E302" s="14">
        <v>46.7</v>
      </c>
      <c r="F302" s="15">
        <f t="shared" si="27"/>
        <v>0</v>
      </c>
      <c r="G302" s="15">
        <f t="shared" si="28"/>
        <v>0</v>
      </c>
      <c r="H302" s="16">
        <f t="shared" si="24"/>
        <v>0</v>
      </c>
      <c r="I302" s="16">
        <f t="shared" si="25"/>
        <v>46.7</v>
      </c>
      <c r="J302" s="16">
        <f t="shared" si="26"/>
        <v>12.972222222222223</v>
      </c>
      <c r="K302" s="16">
        <f>(1000*1.15)*Table1[[#This Row],[WLTC class 3, version 5, acceleration]]</f>
        <v>0</v>
      </c>
      <c r="L302" s="16">
        <f t="shared" si="29"/>
        <v>112.815</v>
      </c>
      <c r="M302" s="16">
        <f>0.5*1.2*0.32*1.99*(Table1[[#This Row],[Velocity]]^2)</f>
        <v>64.295868148148159</v>
      </c>
      <c r="N302" s="16">
        <f>Table1[[#This Row],[Acceleration Force]]+Table1[[#This Row],[Rolling Resistance]]+Table1[[#This Row],[Aerodynamic Resistance]]</f>
        <v>177.11086814814814</v>
      </c>
      <c r="O302" s="16">
        <f>(Table1[[#This Row],[Acceleration Force]]+Table1[[#This Row],[Rolling Resistance]]+Table1[[#This Row],[Aerodynamic Resistance]])*Table1[[#This Row],[Velocity]]</f>
        <v>2297.5215395884775</v>
      </c>
      <c r="P302" s="16">
        <f>Table1[[#This Row],[Total]]*Table1[[#This Row],[Velocity]]</f>
        <v>2297.5215395884775</v>
      </c>
      <c r="Q302" s="16">
        <f>IF(Table1[[#This Row],[Energy]]&gt;0,Table1[[#This Row],[Energy]],0)</f>
        <v>2297.5215395884775</v>
      </c>
      <c r="R302" s="16">
        <f>(SUM($Q$6:Q302))/1000000</f>
        <v>0.75111196755588472</v>
      </c>
      <c r="S302" s="16">
        <f>IF(Table1[[#This Row],[Energy]]&lt;0,ABS(Table1[[#This Row],[Energy]]),0)</f>
        <v>0</v>
      </c>
      <c r="T302" s="16">
        <f>(SUM($S$6:S302))/1000000</f>
        <v>0.3473181332604115</v>
      </c>
    </row>
    <row r="303" spans="2:20" x14ac:dyDescent="0.3">
      <c r="B303" s="7" t="s">
        <v>19</v>
      </c>
      <c r="C303" s="13">
        <v>297</v>
      </c>
      <c r="D303" s="13">
        <v>297</v>
      </c>
      <c r="E303" s="14">
        <v>46.8</v>
      </c>
      <c r="F303" s="15">
        <f t="shared" si="27"/>
        <v>5.5555555555555358E-2</v>
      </c>
      <c r="G303" s="15">
        <f t="shared" si="28"/>
        <v>0.19999999999999929</v>
      </c>
      <c r="H303" s="16">
        <f t="shared" si="24"/>
        <v>0</v>
      </c>
      <c r="I303" s="16">
        <f t="shared" si="25"/>
        <v>46.8</v>
      </c>
      <c r="J303" s="16">
        <f t="shared" si="26"/>
        <v>12.999999999999998</v>
      </c>
      <c r="K303" s="16">
        <f>(1000*1.15)*Table1[[#This Row],[WLTC class 3, version 5, acceleration]]</f>
        <v>63.888888888888658</v>
      </c>
      <c r="L303" s="16">
        <f t="shared" si="29"/>
        <v>112.815</v>
      </c>
      <c r="M303" s="16">
        <f>0.5*1.2*0.32*1.99*(Table1[[#This Row],[Velocity]]^2)</f>
        <v>64.571519999999978</v>
      </c>
      <c r="N303" s="16">
        <f>Table1[[#This Row],[Acceleration Force]]+Table1[[#This Row],[Rolling Resistance]]+Table1[[#This Row],[Aerodynamic Resistance]]</f>
        <v>241.27540888888865</v>
      </c>
      <c r="O303" s="16">
        <f>(Table1[[#This Row],[Acceleration Force]]+Table1[[#This Row],[Rolling Resistance]]+Table1[[#This Row],[Aerodynamic Resistance]])*Table1[[#This Row],[Velocity]]</f>
        <v>3136.5803155555518</v>
      </c>
      <c r="P303" s="16">
        <f>Table1[[#This Row],[Total]]*Table1[[#This Row],[Velocity]]</f>
        <v>3136.5803155555518</v>
      </c>
      <c r="Q303" s="16">
        <f>IF(Table1[[#This Row],[Energy]]&gt;0,Table1[[#This Row],[Energy]],0)</f>
        <v>3136.5803155555518</v>
      </c>
      <c r="R303" s="16">
        <f>(SUM($Q$6:Q303))/1000000</f>
        <v>0.75424854787144024</v>
      </c>
      <c r="S303" s="16">
        <f>IF(Table1[[#This Row],[Energy]]&lt;0,ABS(Table1[[#This Row],[Energy]]),0)</f>
        <v>0</v>
      </c>
      <c r="T303" s="16">
        <f>(SUM($S$6:S303))/1000000</f>
        <v>0.3473181332604115</v>
      </c>
    </row>
    <row r="304" spans="2:20" x14ac:dyDescent="0.3">
      <c r="B304" s="7" t="s">
        <v>19</v>
      </c>
      <c r="C304" s="13">
        <v>298</v>
      </c>
      <c r="D304" s="13">
        <v>298</v>
      </c>
      <c r="E304" s="14">
        <v>47.1</v>
      </c>
      <c r="F304" s="15">
        <f t="shared" si="27"/>
        <v>6.9444444444444448E-2</v>
      </c>
      <c r="G304" s="15">
        <f t="shared" si="28"/>
        <v>0.25</v>
      </c>
      <c r="H304" s="16">
        <f t="shared" si="24"/>
        <v>0</v>
      </c>
      <c r="I304" s="16">
        <f t="shared" si="25"/>
        <v>47.1</v>
      </c>
      <c r="J304" s="16">
        <f t="shared" si="26"/>
        <v>13.083333333333334</v>
      </c>
      <c r="K304" s="16">
        <f>(1000*1.15)*Table1[[#This Row],[WLTC class 3, version 5, acceleration]]</f>
        <v>79.861111111111114</v>
      </c>
      <c r="L304" s="16">
        <f t="shared" si="29"/>
        <v>112.815</v>
      </c>
      <c r="M304" s="16">
        <f>0.5*1.2*0.32*1.99*(Table1[[#This Row],[Velocity]]^2)</f>
        <v>65.402013333333343</v>
      </c>
      <c r="N304" s="16">
        <f>Table1[[#This Row],[Acceleration Force]]+Table1[[#This Row],[Rolling Resistance]]+Table1[[#This Row],[Aerodynamic Resistance]]</f>
        <v>258.07812444444448</v>
      </c>
      <c r="O304" s="16">
        <f>(Table1[[#This Row],[Acceleration Force]]+Table1[[#This Row],[Rolling Resistance]]+Table1[[#This Row],[Aerodynamic Resistance]])*Table1[[#This Row],[Velocity]]</f>
        <v>3376.522128148149</v>
      </c>
      <c r="P304" s="16">
        <f>Table1[[#This Row],[Total]]*Table1[[#This Row],[Velocity]]</f>
        <v>3376.522128148149</v>
      </c>
      <c r="Q304" s="16">
        <f>IF(Table1[[#This Row],[Energy]]&gt;0,Table1[[#This Row],[Energy]],0)</f>
        <v>3376.522128148149</v>
      </c>
      <c r="R304" s="16">
        <f>(SUM($Q$6:Q304))/1000000</f>
        <v>0.75762506999958845</v>
      </c>
      <c r="S304" s="16">
        <f>IF(Table1[[#This Row],[Energy]]&lt;0,ABS(Table1[[#This Row],[Energy]]),0)</f>
        <v>0</v>
      </c>
      <c r="T304" s="16">
        <f>(SUM($S$6:S304))/1000000</f>
        <v>0.3473181332604115</v>
      </c>
    </row>
    <row r="305" spans="2:20" x14ac:dyDescent="0.3">
      <c r="B305" s="7" t="s">
        <v>19</v>
      </c>
      <c r="C305" s="13">
        <v>299</v>
      </c>
      <c r="D305" s="13">
        <v>299</v>
      </c>
      <c r="E305" s="14">
        <v>47.3</v>
      </c>
      <c r="F305" s="15">
        <f t="shared" si="27"/>
        <v>2.7777777777777186E-2</v>
      </c>
      <c r="G305" s="15">
        <f t="shared" si="28"/>
        <v>9.9999999999997868E-2</v>
      </c>
      <c r="H305" s="16">
        <f t="shared" si="24"/>
        <v>0</v>
      </c>
      <c r="I305" s="16">
        <f t="shared" si="25"/>
        <v>47.3</v>
      </c>
      <c r="J305" s="16">
        <f t="shared" si="26"/>
        <v>13.138888888888888</v>
      </c>
      <c r="K305" s="16">
        <f>(1000*1.15)*Table1[[#This Row],[WLTC class 3, version 5, acceleration]]</f>
        <v>31.944444444443764</v>
      </c>
      <c r="L305" s="16">
        <f t="shared" si="29"/>
        <v>112.815</v>
      </c>
      <c r="M305" s="16">
        <f>0.5*1.2*0.32*1.99*(Table1[[#This Row],[Velocity]]^2)</f>
        <v>65.958623703703694</v>
      </c>
      <c r="N305" s="16">
        <f>Table1[[#This Row],[Acceleration Force]]+Table1[[#This Row],[Rolling Resistance]]+Table1[[#This Row],[Aerodynamic Resistance]]</f>
        <v>210.71806814814747</v>
      </c>
      <c r="O305" s="16">
        <f>(Table1[[#This Row],[Acceleration Force]]+Table1[[#This Row],[Rolling Resistance]]+Table1[[#This Row],[Aerodynamic Resistance]])*Table1[[#This Row],[Velocity]]</f>
        <v>2768.6012842798264</v>
      </c>
      <c r="P305" s="16">
        <f>Table1[[#This Row],[Total]]*Table1[[#This Row],[Velocity]]</f>
        <v>2768.6012842798264</v>
      </c>
      <c r="Q305" s="16">
        <f>IF(Table1[[#This Row],[Energy]]&gt;0,Table1[[#This Row],[Energy]],0)</f>
        <v>2768.6012842798264</v>
      </c>
      <c r="R305" s="16">
        <f>(SUM($Q$6:Q305))/1000000</f>
        <v>0.76039367128386826</v>
      </c>
      <c r="S305" s="16">
        <f>IF(Table1[[#This Row],[Energy]]&lt;0,ABS(Table1[[#This Row],[Energy]]),0)</f>
        <v>0</v>
      </c>
      <c r="T305" s="16">
        <f>(SUM($S$6:S305))/1000000</f>
        <v>0.3473181332604115</v>
      </c>
    </row>
    <row r="306" spans="2:20" x14ac:dyDescent="0.3">
      <c r="B306" s="7" t="s">
        <v>19</v>
      </c>
      <c r="C306" s="13">
        <v>300</v>
      </c>
      <c r="D306" s="13">
        <v>300</v>
      </c>
      <c r="E306" s="14">
        <v>47.3</v>
      </c>
      <c r="F306" s="15">
        <f t="shared" si="27"/>
        <v>-2.7777777777777186E-2</v>
      </c>
      <c r="G306" s="15">
        <f t="shared" si="28"/>
        <v>-9.9999999999997868E-2</v>
      </c>
      <c r="H306" s="16">
        <f t="shared" si="24"/>
        <v>0</v>
      </c>
      <c r="I306" s="16">
        <f t="shared" si="25"/>
        <v>47.3</v>
      </c>
      <c r="J306" s="16">
        <f t="shared" si="26"/>
        <v>13.138888888888888</v>
      </c>
      <c r="K306" s="16">
        <f>(1000*1.15)*Table1[[#This Row],[WLTC class 3, version 5, acceleration]]</f>
        <v>-31.944444444443764</v>
      </c>
      <c r="L306" s="16">
        <f t="shared" si="29"/>
        <v>112.815</v>
      </c>
      <c r="M306" s="16">
        <f>0.5*1.2*0.32*1.99*(Table1[[#This Row],[Velocity]]^2)</f>
        <v>65.958623703703694</v>
      </c>
      <c r="N306" s="16">
        <f>Table1[[#This Row],[Acceleration Force]]+Table1[[#This Row],[Rolling Resistance]]+Table1[[#This Row],[Aerodynamic Resistance]]</f>
        <v>146.82917925925994</v>
      </c>
      <c r="O306" s="16">
        <f>(Table1[[#This Row],[Acceleration Force]]+Table1[[#This Row],[Rolling Resistance]]+Table1[[#This Row],[Aerodynamic Resistance]])*Table1[[#This Row],[Velocity]]</f>
        <v>1929.1722719341651</v>
      </c>
      <c r="P306" s="16">
        <f>Table1[[#This Row],[Total]]*Table1[[#This Row],[Velocity]]</f>
        <v>1929.1722719341651</v>
      </c>
      <c r="Q306" s="16">
        <f>IF(Table1[[#This Row],[Energy]]&gt;0,Table1[[#This Row],[Energy]],0)</f>
        <v>1929.1722719341651</v>
      </c>
      <c r="R306" s="16">
        <f>(SUM($Q$6:Q306))/1000000</f>
        <v>0.76232284355580249</v>
      </c>
      <c r="S306" s="16">
        <f>IF(Table1[[#This Row],[Energy]]&lt;0,ABS(Table1[[#This Row],[Energy]]),0)</f>
        <v>0</v>
      </c>
      <c r="T306" s="16">
        <f>(SUM($S$6:S306))/1000000</f>
        <v>0.3473181332604115</v>
      </c>
    </row>
    <row r="307" spans="2:20" x14ac:dyDescent="0.3">
      <c r="B307" s="7" t="s">
        <v>19</v>
      </c>
      <c r="C307" s="13">
        <v>301</v>
      </c>
      <c r="D307" s="13">
        <v>301</v>
      </c>
      <c r="E307" s="14">
        <v>47.1</v>
      </c>
      <c r="F307" s="15">
        <f t="shared" si="27"/>
        <v>-9.7222222222221627E-2</v>
      </c>
      <c r="G307" s="15">
        <f t="shared" si="28"/>
        <v>-0.34999999999999787</v>
      </c>
      <c r="H307" s="16">
        <f t="shared" si="24"/>
        <v>0</v>
      </c>
      <c r="I307" s="16">
        <f t="shared" si="25"/>
        <v>47.1</v>
      </c>
      <c r="J307" s="16">
        <f t="shared" si="26"/>
        <v>13.083333333333334</v>
      </c>
      <c r="K307" s="16">
        <f>(1000*1.15)*Table1[[#This Row],[WLTC class 3, version 5, acceleration]]</f>
        <v>-111.80555555555488</v>
      </c>
      <c r="L307" s="16">
        <f t="shared" si="29"/>
        <v>112.815</v>
      </c>
      <c r="M307" s="16">
        <f>0.5*1.2*0.32*1.99*(Table1[[#This Row],[Velocity]]^2)</f>
        <v>65.402013333333343</v>
      </c>
      <c r="N307" s="16">
        <f>Table1[[#This Row],[Acceleration Force]]+Table1[[#This Row],[Rolling Resistance]]+Table1[[#This Row],[Aerodynamic Resistance]]</f>
        <v>66.411457777778466</v>
      </c>
      <c r="O307" s="16">
        <f>(Table1[[#This Row],[Acceleration Force]]+Table1[[#This Row],[Rolling Resistance]]+Table1[[#This Row],[Aerodynamic Resistance]])*Table1[[#This Row],[Velocity]]</f>
        <v>868.88323925926829</v>
      </c>
      <c r="P307" s="16">
        <f>Table1[[#This Row],[Total]]*Table1[[#This Row],[Velocity]]</f>
        <v>868.88323925926829</v>
      </c>
      <c r="Q307" s="16">
        <f>IF(Table1[[#This Row],[Energy]]&gt;0,Table1[[#This Row],[Energy]],0)</f>
        <v>868.88323925926829</v>
      </c>
      <c r="R307" s="16">
        <f>(SUM($Q$6:Q307))/1000000</f>
        <v>0.76319172679506175</v>
      </c>
      <c r="S307" s="16">
        <f>IF(Table1[[#This Row],[Energy]]&lt;0,ABS(Table1[[#This Row],[Energy]]),0)</f>
        <v>0</v>
      </c>
      <c r="T307" s="16">
        <f>(SUM($S$6:S307))/1000000</f>
        <v>0.3473181332604115</v>
      </c>
    </row>
    <row r="308" spans="2:20" x14ac:dyDescent="0.3">
      <c r="B308" s="7" t="s">
        <v>19</v>
      </c>
      <c r="C308" s="13">
        <v>302</v>
      </c>
      <c r="D308" s="13">
        <v>302</v>
      </c>
      <c r="E308" s="14">
        <v>46.6</v>
      </c>
      <c r="F308" s="15">
        <f t="shared" si="27"/>
        <v>-0.18055555555555614</v>
      </c>
      <c r="G308" s="15">
        <f t="shared" si="28"/>
        <v>-0.65000000000000213</v>
      </c>
      <c r="H308" s="16">
        <f t="shared" si="24"/>
        <v>0</v>
      </c>
      <c r="I308" s="16">
        <f t="shared" si="25"/>
        <v>46.6</v>
      </c>
      <c r="J308" s="16">
        <f t="shared" si="26"/>
        <v>12.944444444444445</v>
      </c>
      <c r="K308" s="16">
        <f>(1000*1.15)*Table1[[#This Row],[WLTC class 3, version 5, acceleration]]</f>
        <v>-207.63888888888957</v>
      </c>
      <c r="L308" s="16">
        <f t="shared" si="29"/>
        <v>112.815</v>
      </c>
      <c r="M308" s="16">
        <f>0.5*1.2*0.32*1.99*(Table1[[#This Row],[Velocity]]^2)</f>
        <v>64.020805925925941</v>
      </c>
      <c r="N308" s="16">
        <f>Table1[[#This Row],[Acceleration Force]]+Table1[[#This Row],[Rolling Resistance]]+Table1[[#This Row],[Aerodynamic Resistance]]</f>
        <v>-30.803082962963629</v>
      </c>
      <c r="O308" s="16">
        <f>(Table1[[#This Row],[Acceleration Force]]+Table1[[#This Row],[Rolling Resistance]]+Table1[[#This Row],[Aerodynamic Resistance]])*Table1[[#This Row],[Velocity]]</f>
        <v>-398.72879613169584</v>
      </c>
      <c r="P308" s="16">
        <f>Table1[[#This Row],[Total]]*Table1[[#This Row],[Velocity]]</f>
        <v>-398.72879613169584</v>
      </c>
      <c r="Q308" s="16">
        <f>IF(Table1[[#This Row],[Energy]]&gt;0,Table1[[#This Row],[Energy]],0)</f>
        <v>0</v>
      </c>
      <c r="R308" s="16">
        <f>(SUM($Q$6:Q308))/1000000</f>
        <v>0.76319172679506175</v>
      </c>
      <c r="S308" s="16">
        <f>IF(Table1[[#This Row],[Energy]]&lt;0,ABS(Table1[[#This Row],[Energy]]),0)</f>
        <v>398.72879613169584</v>
      </c>
      <c r="T308" s="16">
        <f>(SUM($S$6:S308))/1000000</f>
        <v>0.34771686205654317</v>
      </c>
    </row>
    <row r="309" spans="2:20" x14ac:dyDescent="0.3">
      <c r="B309" s="7" t="s">
        <v>19</v>
      </c>
      <c r="C309" s="13">
        <v>303</v>
      </c>
      <c r="D309" s="13">
        <v>303</v>
      </c>
      <c r="E309" s="14">
        <v>45.8</v>
      </c>
      <c r="F309" s="15">
        <f t="shared" si="27"/>
        <v>-0.25000000000000061</v>
      </c>
      <c r="G309" s="15">
        <f t="shared" si="28"/>
        <v>-0.90000000000000213</v>
      </c>
      <c r="H309" s="16">
        <f t="shared" si="24"/>
        <v>0</v>
      </c>
      <c r="I309" s="16">
        <f t="shared" si="25"/>
        <v>45.8</v>
      </c>
      <c r="J309" s="16">
        <f t="shared" si="26"/>
        <v>12.722222222222221</v>
      </c>
      <c r="K309" s="16">
        <f>(1000*1.15)*Table1[[#This Row],[WLTC class 3, version 5, acceleration]]</f>
        <v>-287.50000000000068</v>
      </c>
      <c r="L309" s="16">
        <f t="shared" si="29"/>
        <v>112.815</v>
      </c>
      <c r="M309" s="16">
        <f>0.5*1.2*0.32*1.99*(Table1[[#This Row],[Velocity]]^2)</f>
        <v>61.841534814814807</v>
      </c>
      <c r="N309" s="16">
        <f>Table1[[#This Row],[Acceleration Force]]+Table1[[#This Row],[Rolling Resistance]]+Table1[[#This Row],[Aerodynamic Resistance]]</f>
        <v>-112.84346518518588</v>
      </c>
      <c r="O309" s="16">
        <f>(Table1[[#This Row],[Acceleration Force]]+Table1[[#This Row],[Rolling Resistance]]+Table1[[#This Row],[Aerodynamic Resistance]])*Table1[[#This Row],[Velocity]]</f>
        <v>-1435.6196404115315</v>
      </c>
      <c r="P309" s="16">
        <f>Table1[[#This Row],[Total]]*Table1[[#This Row],[Velocity]]</f>
        <v>-1435.6196404115315</v>
      </c>
      <c r="Q309" s="16">
        <f>IF(Table1[[#This Row],[Energy]]&gt;0,Table1[[#This Row],[Energy]],0)</f>
        <v>0</v>
      </c>
      <c r="R309" s="16">
        <f>(SUM($Q$6:Q309))/1000000</f>
        <v>0.76319172679506175</v>
      </c>
      <c r="S309" s="16">
        <f>IF(Table1[[#This Row],[Energy]]&lt;0,ABS(Table1[[#This Row],[Energy]]),0)</f>
        <v>1435.6196404115315</v>
      </c>
      <c r="T309" s="16">
        <f>(SUM($S$6:S309))/1000000</f>
        <v>0.34915248169695468</v>
      </c>
    </row>
    <row r="310" spans="2:20" x14ac:dyDescent="0.3">
      <c r="B310" s="7" t="s">
        <v>19</v>
      </c>
      <c r="C310" s="13">
        <v>304</v>
      </c>
      <c r="D310" s="13">
        <v>304</v>
      </c>
      <c r="E310" s="14">
        <v>44.8</v>
      </c>
      <c r="F310" s="15">
        <f t="shared" si="27"/>
        <v>-0.34722222222222221</v>
      </c>
      <c r="G310" s="15">
        <f t="shared" si="28"/>
        <v>-1.25</v>
      </c>
      <c r="H310" s="16">
        <f t="shared" si="24"/>
        <v>0</v>
      </c>
      <c r="I310" s="16">
        <f t="shared" si="25"/>
        <v>44.8</v>
      </c>
      <c r="J310" s="16">
        <f t="shared" si="26"/>
        <v>12.444444444444443</v>
      </c>
      <c r="K310" s="16">
        <f>(1000*1.15)*Table1[[#This Row],[WLTC class 3, version 5, acceleration]]</f>
        <v>-399.30555555555554</v>
      </c>
      <c r="L310" s="16">
        <f t="shared" si="29"/>
        <v>112.815</v>
      </c>
      <c r="M310" s="16">
        <f>0.5*1.2*0.32*1.99*(Table1[[#This Row],[Velocity]]^2)</f>
        <v>59.17051259259258</v>
      </c>
      <c r="N310" s="16">
        <f>Table1[[#This Row],[Acceleration Force]]+Table1[[#This Row],[Rolling Resistance]]+Table1[[#This Row],[Aerodynamic Resistance]]</f>
        <v>-227.32004296296296</v>
      </c>
      <c r="O310" s="16">
        <f>(Table1[[#This Row],[Acceleration Force]]+Table1[[#This Row],[Rolling Resistance]]+Table1[[#This Row],[Aerodynamic Resistance]])*Table1[[#This Row],[Velocity]]</f>
        <v>-2828.8716457613164</v>
      </c>
      <c r="P310" s="16">
        <f>Table1[[#This Row],[Total]]*Table1[[#This Row],[Velocity]]</f>
        <v>-2828.8716457613164</v>
      </c>
      <c r="Q310" s="16">
        <f>IF(Table1[[#This Row],[Energy]]&gt;0,Table1[[#This Row],[Energy]],0)</f>
        <v>0</v>
      </c>
      <c r="R310" s="16">
        <f>(SUM($Q$6:Q310))/1000000</f>
        <v>0.76319172679506175</v>
      </c>
      <c r="S310" s="16">
        <f>IF(Table1[[#This Row],[Energy]]&lt;0,ABS(Table1[[#This Row],[Energy]]),0)</f>
        <v>2828.8716457613164</v>
      </c>
      <c r="T310" s="16">
        <f>(SUM($S$6:S310))/1000000</f>
        <v>0.35198135334271602</v>
      </c>
    </row>
    <row r="311" spans="2:20" x14ac:dyDescent="0.3">
      <c r="B311" s="7" t="s">
        <v>19</v>
      </c>
      <c r="C311" s="13">
        <v>305</v>
      </c>
      <c r="D311" s="13">
        <v>305</v>
      </c>
      <c r="E311" s="14">
        <v>43.3</v>
      </c>
      <c r="F311" s="15">
        <f t="shared" si="27"/>
        <v>-0.41666666666666663</v>
      </c>
      <c r="G311" s="15">
        <f t="shared" si="28"/>
        <v>-1.5</v>
      </c>
      <c r="H311" s="16">
        <f t="shared" si="24"/>
        <v>0</v>
      </c>
      <c r="I311" s="16">
        <f t="shared" si="25"/>
        <v>43.3</v>
      </c>
      <c r="J311" s="16">
        <f t="shared" si="26"/>
        <v>12.027777777777777</v>
      </c>
      <c r="K311" s="16">
        <f>(1000*1.15)*Table1[[#This Row],[WLTC class 3, version 5, acceleration]]</f>
        <v>-479.16666666666663</v>
      </c>
      <c r="L311" s="16">
        <f t="shared" si="29"/>
        <v>112.815</v>
      </c>
      <c r="M311" s="16">
        <f>0.5*1.2*0.32*1.99*(Table1[[#This Row],[Velocity]]^2)</f>
        <v>55.274534814814807</v>
      </c>
      <c r="N311" s="16">
        <f>Table1[[#This Row],[Acceleration Force]]+Table1[[#This Row],[Rolling Resistance]]+Table1[[#This Row],[Aerodynamic Resistance]]</f>
        <v>-311.07713185185185</v>
      </c>
      <c r="O311" s="16">
        <f>(Table1[[#This Row],[Acceleration Force]]+Table1[[#This Row],[Rolling Resistance]]+Table1[[#This Row],[Aerodynamic Resistance]])*Table1[[#This Row],[Velocity]]</f>
        <v>-3741.5666136625509</v>
      </c>
      <c r="P311" s="16">
        <f>Table1[[#This Row],[Total]]*Table1[[#This Row],[Velocity]]</f>
        <v>-3741.5666136625509</v>
      </c>
      <c r="Q311" s="16">
        <f>IF(Table1[[#This Row],[Energy]]&gt;0,Table1[[#This Row],[Energy]],0)</f>
        <v>0</v>
      </c>
      <c r="R311" s="16">
        <f>(SUM($Q$6:Q311))/1000000</f>
        <v>0.76319172679506175</v>
      </c>
      <c r="S311" s="16">
        <f>IF(Table1[[#This Row],[Energy]]&lt;0,ABS(Table1[[#This Row],[Energy]]),0)</f>
        <v>3741.5666136625509</v>
      </c>
      <c r="T311" s="16">
        <f>(SUM($S$6:S311))/1000000</f>
        <v>0.3557229199563785</v>
      </c>
    </row>
    <row r="312" spans="2:20" x14ac:dyDescent="0.3">
      <c r="B312" s="7" t="s">
        <v>19</v>
      </c>
      <c r="C312" s="13">
        <v>306</v>
      </c>
      <c r="D312" s="13">
        <v>306</v>
      </c>
      <c r="E312" s="14">
        <v>41.8</v>
      </c>
      <c r="F312" s="15">
        <f t="shared" si="27"/>
        <v>-0.34722222222222221</v>
      </c>
      <c r="G312" s="15">
        <f t="shared" si="28"/>
        <v>-1.25</v>
      </c>
      <c r="H312" s="16">
        <f t="shared" si="24"/>
        <v>0</v>
      </c>
      <c r="I312" s="16">
        <f t="shared" si="25"/>
        <v>41.8</v>
      </c>
      <c r="J312" s="16">
        <f t="shared" si="26"/>
        <v>11.611111111111111</v>
      </c>
      <c r="K312" s="16">
        <f>(1000*1.15)*Table1[[#This Row],[WLTC class 3, version 5, acceleration]]</f>
        <v>-399.30555555555554</v>
      </c>
      <c r="L312" s="16">
        <f t="shared" si="29"/>
        <v>112.815</v>
      </c>
      <c r="M312" s="16">
        <f>0.5*1.2*0.32*1.99*(Table1[[#This Row],[Velocity]]^2)</f>
        <v>51.511223703703706</v>
      </c>
      <c r="N312" s="16">
        <f>Table1[[#This Row],[Acceleration Force]]+Table1[[#This Row],[Rolling Resistance]]+Table1[[#This Row],[Aerodynamic Resistance]]</f>
        <v>-234.97933185185184</v>
      </c>
      <c r="O312" s="16">
        <f>(Table1[[#This Row],[Acceleration Force]]+Table1[[#This Row],[Rolling Resistance]]+Table1[[#This Row],[Aerodynamic Resistance]])*Table1[[#This Row],[Velocity]]</f>
        <v>-2728.371130946502</v>
      </c>
      <c r="P312" s="16">
        <f>Table1[[#This Row],[Total]]*Table1[[#This Row],[Velocity]]</f>
        <v>-2728.371130946502</v>
      </c>
      <c r="Q312" s="16">
        <f>IF(Table1[[#This Row],[Energy]]&gt;0,Table1[[#This Row],[Energy]],0)</f>
        <v>0</v>
      </c>
      <c r="R312" s="16">
        <f>(SUM($Q$6:Q312))/1000000</f>
        <v>0.76319172679506175</v>
      </c>
      <c r="S312" s="16">
        <f>IF(Table1[[#This Row],[Energy]]&lt;0,ABS(Table1[[#This Row],[Energy]]),0)</f>
        <v>2728.371130946502</v>
      </c>
      <c r="T312" s="16">
        <f>(SUM($S$6:S312))/1000000</f>
        <v>0.35845129108732504</v>
      </c>
    </row>
    <row r="313" spans="2:20" x14ac:dyDescent="0.3">
      <c r="B313" s="7" t="s">
        <v>19</v>
      </c>
      <c r="C313" s="13">
        <v>307</v>
      </c>
      <c r="D313" s="13">
        <v>307</v>
      </c>
      <c r="E313" s="14">
        <v>40.799999999999997</v>
      </c>
      <c r="F313" s="15">
        <f t="shared" si="27"/>
        <v>-0.20833333333333331</v>
      </c>
      <c r="G313" s="15">
        <f t="shared" si="28"/>
        <v>-0.75</v>
      </c>
      <c r="H313" s="16">
        <f t="shared" si="24"/>
        <v>0</v>
      </c>
      <c r="I313" s="16">
        <f t="shared" si="25"/>
        <v>40.799999999999997</v>
      </c>
      <c r="J313" s="16">
        <f t="shared" si="26"/>
        <v>11.333333333333332</v>
      </c>
      <c r="K313" s="16">
        <f>(1000*1.15)*Table1[[#This Row],[WLTC class 3, version 5, acceleration]]</f>
        <v>-239.58333333333331</v>
      </c>
      <c r="L313" s="16">
        <f t="shared" si="29"/>
        <v>112.815</v>
      </c>
      <c r="M313" s="16">
        <f>0.5*1.2*0.32*1.99*(Table1[[#This Row],[Velocity]]^2)</f>
        <v>49.076053333333334</v>
      </c>
      <c r="N313" s="16">
        <f>Table1[[#This Row],[Acceleration Force]]+Table1[[#This Row],[Rolling Resistance]]+Table1[[#This Row],[Aerodynamic Resistance]]</f>
        <v>-77.692279999999982</v>
      </c>
      <c r="O313" s="16">
        <f>(Table1[[#This Row],[Acceleration Force]]+Table1[[#This Row],[Rolling Resistance]]+Table1[[#This Row],[Aerodynamic Resistance]])*Table1[[#This Row],[Velocity]]</f>
        <v>-880.51250666666635</v>
      </c>
      <c r="P313" s="16">
        <f>Table1[[#This Row],[Total]]*Table1[[#This Row],[Velocity]]</f>
        <v>-880.51250666666635</v>
      </c>
      <c r="Q313" s="16">
        <f>IF(Table1[[#This Row],[Energy]]&gt;0,Table1[[#This Row],[Energy]],0)</f>
        <v>0</v>
      </c>
      <c r="R313" s="16">
        <f>(SUM($Q$6:Q313))/1000000</f>
        <v>0.76319172679506175</v>
      </c>
      <c r="S313" s="16">
        <f>IF(Table1[[#This Row],[Energy]]&lt;0,ABS(Table1[[#This Row],[Energy]]),0)</f>
        <v>880.51250666666635</v>
      </c>
      <c r="T313" s="16">
        <f>(SUM($S$6:S313))/1000000</f>
        <v>0.35933180359399169</v>
      </c>
    </row>
    <row r="314" spans="2:20" x14ac:dyDescent="0.3">
      <c r="B314" s="7" t="s">
        <v>19</v>
      </c>
      <c r="C314" s="13">
        <v>308</v>
      </c>
      <c r="D314" s="13">
        <v>308</v>
      </c>
      <c r="E314" s="14">
        <v>40.299999999999997</v>
      </c>
      <c r="F314" s="15">
        <f t="shared" si="27"/>
        <v>-9.7222222222221627E-2</v>
      </c>
      <c r="G314" s="15">
        <f t="shared" si="28"/>
        <v>-0.34999999999999787</v>
      </c>
      <c r="H314" s="16">
        <f t="shared" si="24"/>
        <v>0</v>
      </c>
      <c r="I314" s="16">
        <f t="shared" si="25"/>
        <v>40.299999999999997</v>
      </c>
      <c r="J314" s="16">
        <f t="shared" si="26"/>
        <v>11.194444444444443</v>
      </c>
      <c r="K314" s="16">
        <f>(1000*1.15)*Table1[[#This Row],[WLTC class 3, version 5, acceleration]]</f>
        <v>-111.80555555555488</v>
      </c>
      <c r="L314" s="16">
        <f t="shared" si="29"/>
        <v>112.815</v>
      </c>
      <c r="M314" s="16">
        <f>0.5*1.2*0.32*1.99*(Table1[[#This Row],[Velocity]]^2)</f>
        <v>47.88057925925925</v>
      </c>
      <c r="N314" s="16">
        <f>Table1[[#This Row],[Acceleration Force]]+Table1[[#This Row],[Rolling Resistance]]+Table1[[#This Row],[Aerodynamic Resistance]]</f>
        <v>48.890023703704372</v>
      </c>
      <c r="O314" s="16">
        <f>(Table1[[#This Row],[Acceleration Force]]+Table1[[#This Row],[Rolling Resistance]]+Table1[[#This Row],[Aerodynamic Resistance]])*Table1[[#This Row],[Velocity]]</f>
        <v>547.29665423869051</v>
      </c>
      <c r="P314" s="16">
        <f>Table1[[#This Row],[Total]]*Table1[[#This Row],[Velocity]]</f>
        <v>547.29665423869051</v>
      </c>
      <c r="Q314" s="16">
        <f>IF(Table1[[#This Row],[Energy]]&gt;0,Table1[[#This Row],[Energy]],0)</f>
        <v>547.29665423869051</v>
      </c>
      <c r="R314" s="16">
        <f>(SUM($Q$6:Q314))/1000000</f>
        <v>0.76373902344930045</v>
      </c>
      <c r="S314" s="16">
        <f>IF(Table1[[#This Row],[Energy]]&lt;0,ABS(Table1[[#This Row],[Energy]]),0)</f>
        <v>0</v>
      </c>
      <c r="T314" s="16">
        <f>(SUM($S$6:S314))/1000000</f>
        <v>0.35933180359399169</v>
      </c>
    </row>
    <row r="315" spans="2:20" x14ac:dyDescent="0.3">
      <c r="B315" s="7" t="s">
        <v>19</v>
      </c>
      <c r="C315" s="13">
        <v>309</v>
      </c>
      <c r="D315" s="13">
        <v>309</v>
      </c>
      <c r="E315" s="14">
        <v>40.1</v>
      </c>
      <c r="F315" s="15">
        <f t="shared" si="27"/>
        <v>-8.3333333333332538E-2</v>
      </c>
      <c r="G315" s="15">
        <f t="shared" si="28"/>
        <v>-0.29999999999999716</v>
      </c>
      <c r="H315" s="16">
        <f t="shared" si="24"/>
        <v>0</v>
      </c>
      <c r="I315" s="16">
        <f t="shared" si="25"/>
        <v>40.1</v>
      </c>
      <c r="J315" s="16">
        <f t="shared" si="26"/>
        <v>11.138888888888889</v>
      </c>
      <c r="K315" s="16">
        <f>(1000*1.15)*Table1[[#This Row],[WLTC class 3, version 5, acceleration]]</f>
        <v>-95.833333333332419</v>
      </c>
      <c r="L315" s="16">
        <f t="shared" si="29"/>
        <v>112.815</v>
      </c>
      <c r="M315" s="16">
        <f>0.5*1.2*0.32*1.99*(Table1[[#This Row],[Velocity]]^2)</f>
        <v>47.406517037037048</v>
      </c>
      <c r="N315" s="16">
        <f>Table1[[#This Row],[Acceleration Force]]+Table1[[#This Row],[Rolling Resistance]]+Table1[[#This Row],[Aerodynamic Resistance]]</f>
        <v>64.388183703704627</v>
      </c>
      <c r="O315" s="16">
        <f>(Table1[[#This Row],[Acceleration Force]]+Table1[[#This Row],[Rolling Resistance]]+Table1[[#This Row],[Aerodynamic Resistance]])*Table1[[#This Row],[Velocity]]</f>
        <v>717.21282403293208</v>
      </c>
      <c r="P315" s="16">
        <f>Table1[[#This Row],[Total]]*Table1[[#This Row],[Velocity]]</f>
        <v>717.21282403293208</v>
      </c>
      <c r="Q315" s="16">
        <f>IF(Table1[[#This Row],[Energy]]&gt;0,Table1[[#This Row],[Energy]],0)</f>
        <v>717.21282403293208</v>
      </c>
      <c r="R315" s="16">
        <f>(SUM($Q$6:Q315))/1000000</f>
        <v>0.76445623627333337</v>
      </c>
      <c r="S315" s="16">
        <f>IF(Table1[[#This Row],[Energy]]&lt;0,ABS(Table1[[#This Row],[Energy]]),0)</f>
        <v>0</v>
      </c>
      <c r="T315" s="16">
        <f>(SUM($S$6:S315))/1000000</f>
        <v>0.35933180359399169</v>
      </c>
    </row>
    <row r="316" spans="2:20" x14ac:dyDescent="0.3">
      <c r="B316" s="7" t="s">
        <v>19</v>
      </c>
      <c r="C316" s="13">
        <v>310</v>
      </c>
      <c r="D316" s="13">
        <v>310</v>
      </c>
      <c r="E316" s="14">
        <v>39.700000000000003</v>
      </c>
      <c r="F316" s="15">
        <f t="shared" si="27"/>
        <v>-0.12499999999999981</v>
      </c>
      <c r="G316" s="15">
        <f t="shared" si="28"/>
        <v>-0.44999999999999929</v>
      </c>
      <c r="H316" s="16">
        <f t="shared" si="24"/>
        <v>0</v>
      </c>
      <c r="I316" s="16">
        <f t="shared" si="25"/>
        <v>39.700000000000003</v>
      </c>
      <c r="J316" s="16">
        <f t="shared" si="26"/>
        <v>11.027777777777779</v>
      </c>
      <c r="K316" s="16">
        <f>(1000*1.15)*Table1[[#This Row],[WLTC class 3, version 5, acceleration]]</f>
        <v>-143.74999999999977</v>
      </c>
      <c r="L316" s="16">
        <f t="shared" si="29"/>
        <v>112.815</v>
      </c>
      <c r="M316" s="16">
        <f>0.5*1.2*0.32*1.99*(Table1[[#This Row],[Velocity]]^2)</f>
        <v>46.465468148148155</v>
      </c>
      <c r="N316" s="16">
        <f>Table1[[#This Row],[Acceleration Force]]+Table1[[#This Row],[Rolling Resistance]]+Table1[[#This Row],[Aerodynamic Resistance]]</f>
        <v>15.53046814814838</v>
      </c>
      <c r="O316" s="16">
        <f>(Table1[[#This Row],[Acceleration Force]]+Table1[[#This Row],[Rolling Resistance]]+Table1[[#This Row],[Aerodynamic Resistance]])*Table1[[#This Row],[Velocity]]</f>
        <v>171.26655152263632</v>
      </c>
      <c r="P316" s="16">
        <f>Table1[[#This Row],[Total]]*Table1[[#This Row],[Velocity]]</f>
        <v>171.26655152263632</v>
      </c>
      <c r="Q316" s="16">
        <f>IF(Table1[[#This Row],[Energy]]&gt;0,Table1[[#This Row],[Energy]],0)</f>
        <v>171.26655152263632</v>
      </c>
      <c r="R316" s="16">
        <f>(SUM($Q$6:Q316))/1000000</f>
        <v>0.76462750282485592</v>
      </c>
      <c r="S316" s="16">
        <f>IF(Table1[[#This Row],[Energy]]&lt;0,ABS(Table1[[#This Row],[Energy]]),0)</f>
        <v>0</v>
      </c>
      <c r="T316" s="16">
        <f>(SUM($S$6:S316))/1000000</f>
        <v>0.35933180359399169</v>
      </c>
    </row>
    <row r="317" spans="2:20" x14ac:dyDescent="0.3">
      <c r="B317" s="7" t="s">
        <v>19</v>
      </c>
      <c r="C317" s="13">
        <v>311</v>
      </c>
      <c r="D317" s="13">
        <v>311</v>
      </c>
      <c r="E317" s="14">
        <v>39.200000000000003</v>
      </c>
      <c r="F317" s="15">
        <f t="shared" si="27"/>
        <v>-0.16666666666666705</v>
      </c>
      <c r="G317" s="15">
        <f t="shared" si="28"/>
        <v>-0.60000000000000142</v>
      </c>
      <c r="H317" s="16">
        <f t="shared" si="24"/>
        <v>0</v>
      </c>
      <c r="I317" s="16">
        <f t="shared" si="25"/>
        <v>39.200000000000003</v>
      </c>
      <c r="J317" s="16">
        <f t="shared" si="26"/>
        <v>10.888888888888889</v>
      </c>
      <c r="K317" s="16">
        <f>(1000*1.15)*Table1[[#This Row],[WLTC class 3, version 5, acceleration]]</f>
        <v>-191.66666666666711</v>
      </c>
      <c r="L317" s="16">
        <f t="shared" si="29"/>
        <v>112.815</v>
      </c>
      <c r="M317" s="16">
        <f>0.5*1.2*0.32*1.99*(Table1[[#This Row],[Velocity]]^2)</f>
        <v>45.30242370370371</v>
      </c>
      <c r="N317" s="16">
        <f>Table1[[#This Row],[Acceleration Force]]+Table1[[#This Row],[Rolling Resistance]]+Table1[[#This Row],[Aerodynamic Resistance]]</f>
        <v>-33.549242962963405</v>
      </c>
      <c r="O317" s="16">
        <f>(Table1[[#This Row],[Acceleration Force]]+Table1[[#This Row],[Rolling Resistance]]+Table1[[#This Row],[Aerodynamic Resistance]])*Table1[[#This Row],[Velocity]]</f>
        <v>-365.31397893004595</v>
      </c>
      <c r="P317" s="16">
        <f>Table1[[#This Row],[Total]]*Table1[[#This Row],[Velocity]]</f>
        <v>-365.31397893004595</v>
      </c>
      <c r="Q317" s="16">
        <f>IF(Table1[[#This Row],[Energy]]&gt;0,Table1[[#This Row],[Energy]],0)</f>
        <v>0</v>
      </c>
      <c r="R317" s="16">
        <f>(SUM($Q$6:Q317))/1000000</f>
        <v>0.76462750282485592</v>
      </c>
      <c r="S317" s="16">
        <f>IF(Table1[[#This Row],[Energy]]&lt;0,ABS(Table1[[#This Row],[Energy]]),0)</f>
        <v>365.31397893004595</v>
      </c>
      <c r="T317" s="16">
        <f>(SUM($S$6:S317))/1000000</f>
        <v>0.35969711757292172</v>
      </c>
    </row>
    <row r="318" spans="2:20" x14ac:dyDescent="0.3">
      <c r="B318" s="7" t="s">
        <v>19</v>
      </c>
      <c r="C318" s="13">
        <v>312</v>
      </c>
      <c r="D318" s="13">
        <v>312</v>
      </c>
      <c r="E318" s="14">
        <v>38.5</v>
      </c>
      <c r="F318" s="15">
        <f t="shared" si="27"/>
        <v>-0.25000000000000061</v>
      </c>
      <c r="G318" s="15">
        <f t="shared" si="28"/>
        <v>-0.90000000000000213</v>
      </c>
      <c r="H318" s="16">
        <f t="shared" si="24"/>
        <v>0</v>
      </c>
      <c r="I318" s="16">
        <f t="shared" si="25"/>
        <v>38.5</v>
      </c>
      <c r="J318" s="16">
        <f t="shared" si="26"/>
        <v>10.694444444444445</v>
      </c>
      <c r="K318" s="16">
        <f>(1000*1.15)*Table1[[#This Row],[WLTC class 3, version 5, acceleration]]</f>
        <v>-287.50000000000068</v>
      </c>
      <c r="L318" s="16">
        <f t="shared" si="29"/>
        <v>112.815</v>
      </c>
      <c r="M318" s="16">
        <f>0.5*1.2*0.32*1.99*(Table1[[#This Row],[Velocity]]^2)</f>
        <v>43.698925925925934</v>
      </c>
      <c r="N318" s="16">
        <f>Table1[[#This Row],[Acceleration Force]]+Table1[[#This Row],[Rolling Resistance]]+Table1[[#This Row],[Aerodynamic Resistance]]</f>
        <v>-130.98607407407474</v>
      </c>
      <c r="O318" s="16">
        <f>(Table1[[#This Row],[Acceleration Force]]+Table1[[#This Row],[Rolling Resistance]]+Table1[[#This Row],[Aerodynamic Resistance]])*Table1[[#This Row],[Velocity]]</f>
        <v>-1400.823292181077</v>
      </c>
      <c r="P318" s="16">
        <f>Table1[[#This Row],[Total]]*Table1[[#This Row],[Velocity]]</f>
        <v>-1400.823292181077</v>
      </c>
      <c r="Q318" s="16">
        <f>IF(Table1[[#This Row],[Energy]]&gt;0,Table1[[#This Row],[Energy]],0)</f>
        <v>0</v>
      </c>
      <c r="R318" s="16">
        <f>(SUM($Q$6:Q318))/1000000</f>
        <v>0.76462750282485592</v>
      </c>
      <c r="S318" s="16">
        <f>IF(Table1[[#This Row],[Energy]]&lt;0,ABS(Table1[[#This Row],[Energy]]),0)</f>
        <v>1400.823292181077</v>
      </c>
      <c r="T318" s="16">
        <f>(SUM($S$6:S318))/1000000</f>
        <v>0.36109794086510283</v>
      </c>
    </row>
    <row r="319" spans="2:20" x14ac:dyDescent="0.3">
      <c r="B319" s="7" t="s">
        <v>19</v>
      </c>
      <c r="C319" s="13">
        <v>313</v>
      </c>
      <c r="D319" s="13">
        <v>313</v>
      </c>
      <c r="E319" s="14">
        <v>37.4</v>
      </c>
      <c r="F319" s="15">
        <f t="shared" si="27"/>
        <v>-0.34722222222222221</v>
      </c>
      <c r="G319" s="15">
        <f t="shared" si="28"/>
        <v>-1.25</v>
      </c>
      <c r="H319" s="16">
        <f t="shared" si="24"/>
        <v>0</v>
      </c>
      <c r="I319" s="16">
        <f t="shared" si="25"/>
        <v>37.4</v>
      </c>
      <c r="J319" s="16">
        <f t="shared" si="26"/>
        <v>10.388888888888888</v>
      </c>
      <c r="K319" s="16">
        <f>(1000*1.15)*Table1[[#This Row],[WLTC class 3, version 5, acceleration]]</f>
        <v>-399.30555555555554</v>
      </c>
      <c r="L319" s="16">
        <f t="shared" si="29"/>
        <v>112.815</v>
      </c>
      <c r="M319" s="16">
        <f>0.5*1.2*0.32*1.99*(Table1[[#This Row],[Velocity]]^2)</f>
        <v>41.23751703703703</v>
      </c>
      <c r="N319" s="16">
        <f>Table1[[#This Row],[Acceleration Force]]+Table1[[#This Row],[Rolling Resistance]]+Table1[[#This Row],[Aerodynamic Resistance]]</f>
        <v>-245.25303851851851</v>
      </c>
      <c r="O319" s="16">
        <f>(Table1[[#This Row],[Acceleration Force]]+Table1[[#This Row],[Rolling Resistance]]+Table1[[#This Row],[Aerodynamic Resistance]])*Table1[[#This Row],[Velocity]]</f>
        <v>-2547.9065668312751</v>
      </c>
      <c r="P319" s="16">
        <f>Table1[[#This Row],[Total]]*Table1[[#This Row],[Velocity]]</f>
        <v>-2547.9065668312751</v>
      </c>
      <c r="Q319" s="16">
        <f>IF(Table1[[#This Row],[Energy]]&gt;0,Table1[[#This Row],[Energy]],0)</f>
        <v>0</v>
      </c>
      <c r="R319" s="16">
        <f>(SUM($Q$6:Q319))/1000000</f>
        <v>0.76462750282485592</v>
      </c>
      <c r="S319" s="16">
        <f>IF(Table1[[#This Row],[Energy]]&lt;0,ABS(Table1[[#This Row],[Energy]]),0)</f>
        <v>2547.9065668312751</v>
      </c>
      <c r="T319" s="16">
        <f>(SUM($S$6:S319))/1000000</f>
        <v>0.36364584743193407</v>
      </c>
    </row>
    <row r="320" spans="2:20" x14ac:dyDescent="0.3">
      <c r="B320" s="7" t="s">
        <v>19</v>
      </c>
      <c r="C320" s="13">
        <v>314</v>
      </c>
      <c r="D320" s="13">
        <v>314</v>
      </c>
      <c r="E320" s="14">
        <v>36</v>
      </c>
      <c r="F320" s="15">
        <f t="shared" si="27"/>
        <v>-0.41666666666666663</v>
      </c>
      <c r="G320" s="15">
        <f t="shared" si="28"/>
        <v>-1.5</v>
      </c>
      <c r="H320" s="16">
        <f t="shared" si="24"/>
        <v>0</v>
      </c>
      <c r="I320" s="16">
        <f t="shared" si="25"/>
        <v>36</v>
      </c>
      <c r="J320" s="16">
        <f t="shared" si="26"/>
        <v>10</v>
      </c>
      <c r="K320" s="16">
        <f>(1000*1.15)*Table1[[#This Row],[WLTC class 3, version 5, acceleration]]</f>
        <v>-479.16666666666663</v>
      </c>
      <c r="L320" s="16">
        <f t="shared" si="29"/>
        <v>112.815</v>
      </c>
      <c r="M320" s="16">
        <f>0.5*1.2*0.32*1.99*(Table1[[#This Row],[Velocity]]^2)</f>
        <v>38.208000000000006</v>
      </c>
      <c r="N320" s="16">
        <f>Table1[[#This Row],[Acceleration Force]]+Table1[[#This Row],[Rolling Resistance]]+Table1[[#This Row],[Aerodynamic Resistance]]</f>
        <v>-328.1436666666666</v>
      </c>
      <c r="O320" s="16">
        <f>(Table1[[#This Row],[Acceleration Force]]+Table1[[#This Row],[Rolling Resistance]]+Table1[[#This Row],[Aerodynamic Resistance]])*Table1[[#This Row],[Velocity]]</f>
        <v>-3281.436666666666</v>
      </c>
      <c r="P320" s="16">
        <f>Table1[[#This Row],[Total]]*Table1[[#This Row],[Velocity]]</f>
        <v>-3281.436666666666</v>
      </c>
      <c r="Q320" s="16">
        <f>IF(Table1[[#This Row],[Energy]]&gt;0,Table1[[#This Row],[Energy]],0)</f>
        <v>0</v>
      </c>
      <c r="R320" s="16">
        <f>(SUM($Q$6:Q320))/1000000</f>
        <v>0.76462750282485592</v>
      </c>
      <c r="S320" s="16">
        <f>IF(Table1[[#This Row],[Energy]]&lt;0,ABS(Table1[[#This Row],[Energy]]),0)</f>
        <v>3281.436666666666</v>
      </c>
      <c r="T320" s="16">
        <f>(SUM($S$6:S320))/1000000</f>
        <v>0.36692728409860076</v>
      </c>
    </row>
    <row r="321" spans="2:20" x14ac:dyDescent="0.3">
      <c r="B321" s="7" t="s">
        <v>19</v>
      </c>
      <c r="C321" s="13">
        <v>315</v>
      </c>
      <c r="D321" s="13">
        <v>315</v>
      </c>
      <c r="E321" s="14">
        <v>34.4</v>
      </c>
      <c r="F321" s="15">
        <f t="shared" si="27"/>
        <v>-0.41666666666666663</v>
      </c>
      <c r="G321" s="15">
        <f t="shared" si="28"/>
        <v>-1.5</v>
      </c>
      <c r="H321" s="16">
        <f t="shared" si="24"/>
        <v>0</v>
      </c>
      <c r="I321" s="16">
        <f t="shared" si="25"/>
        <v>34.4</v>
      </c>
      <c r="J321" s="16">
        <f t="shared" si="26"/>
        <v>9.5555555555555554</v>
      </c>
      <c r="K321" s="16">
        <f>(1000*1.15)*Table1[[#This Row],[WLTC class 3, version 5, acceleration]]</f>
        <v>-479.16666666666663</v>
      </c>
      <c r="L321" s="16">
        <f t="shared" si="29"/>
        <v>112.815</v>
      </c>
      <c r="M321" s="16">
        <f>0.5*1.2*0.32*1.99*(Table1[[#This Row],[Velocity]]^2)</f>
        <v>34.887205925925926</v>
      </c>
      <c r="N321" s="16">
        <f>Table1[[#This Row],[Acceleration Force]]+Table1[[#This Row],[Rolling Resistance]]+Table1[[#This Row],[Aerodynamic Resistance]]</f>
        <v>-331.46446074074072</v>
      </c>
      <c r="O321" s="16">
        <f>(Table1[[#This Row],[Acceleration Force]]+Table1[[#This Row],[Rolling Resistance]]+Table1[[#This Row],[Aerodynamic Resistance]])*Table1[[#This Row],[Velocity]]</f>
        <v>-3167.327069300411</v>
      </c>
      <c r="P321" s="16">
        <f>Table1[[#This Row],[Total]]*Table1[[#This Row],[Velocity]]</f>
        <v>-3167.327069300411</v>
      </c>
      <c r="Q321" s="16">
        <f>IF(Table1[[#This Row],[Energy]]&gt;0,Table1[[#This Row],[Energy]],0)</f>
        <v>0</v>
      </c>
      <c r="R321" s="16">
        <f>(SUM($Q$6:Q321))/1000000</f>
        <v>0.76462750282485592</v>
      </c>
      <c r="S321" s="16">
        <f>IF(Table1[[#This Row],[Energy]]&lt;0,ABS(Table1[[#This Row],[Energy]]),0)</f>
        <v>3167.327069300411</v>
      </c>
      <c r="T321" s="16">
        <f>(SUM($S$6:S321))/1000000</f>
        <v>0.37009461116790116</v>
      </c>
    </row>
    <row r="322" spans="2:20" x14ac:dyDescent="0.3">
      <c r="B322" s="7" t="s">
        <v>19</v>
      </c>
      <c r="C322" s="13">
        <v>316</v>
      </c>
      <c r="D322" s="13">
        <v>316</v>
      </c>
      <c r="E322" s="14">
        <v>33</v>
      </c>
      <c r="F322" s="15">
        <f t="shared" si="27"/>
        <v>-0.37499999999999989</v>
      </c>
      <c r="G322" s="15">
        <f t="shared" si="28"/>
        <v>-1.3499999999999996</v>
      </c>
      <c r="H322" s="16">
        <f t="shared" si="24"/>
        <v>0</v>
      </c>
      <c r="I322" s="16">
        <f t="shared" si="25"/>
        <v>33</v>
      </c>
      <c r="J322" s="16">
        <f t="shared" si="26"/>
        <v>9.1666666666666661</v>
      </c>
      <c r="K322" s="16">
        <f>(1000*1.15)*Table1[[#This Row],[WLTC class 3, version 5, acceleration]]</f>
        <v>-431.24999999999989</v>
      </c>
      <c r="L322" s="16">
        <f t="shared" si="29"/>
        <v>112.815</v>
      </c>
      <c r="M322" s="16">
        <f>0.5*1.2*0.32*1.99*(Table1[[#This Row],[Velocity]]^2)</f>
        <v>32.105333333333334</v>
      </c>
      <c r="N322" s="16">
        <f>Table1[[#This Row],[Acceleration Force]]+Table1[[#This Row],[Rolling Resistance]]+Table1[[#This Row],[Aerodynamic Resistance]]</f>
        <v>-286.32966666666653</v>
      </c>
      <c r="O322" s="16">
        <f>(Table1[[#This Row],[Acceleration Force]]+Table1[[#This Row],[Rolling Resistance]]+Table1[[#This Row],[Aerodynamic Resistance]])*Table1[[#This Row],[Velocity]]</f>
        <v>-2624.6886111111098</v>
      </c>
      <c r="P322" s="16">
        <f>Table1[[#This Row],[Total]]*Table1[[#This Row],[Velocity]]</f>
        <v>-2624.6886111111098</v>
      </c>
      <c r="Q322" s="16">
        <f>IF(Table1[[#This Row],[Energy]]&gt;0,Table1[[#This Row],[Energy]],0)</f>
        <v>0</v>
      </c>
      <c r="R322" s="16">
        <f>(SUM($Q$6:Q322))/1000000</f>
        <v>0.76462750282485592</v>
      </c>
      <c r="S322" s="16">
        <f>IF(Table1[[#This Row],[Energy]]&lt;0,ABS(Table1[[#This Row],[Energy]]),0)</f>
        <v>2624.6886111111098</v>
      </c>
      <c r="T322" s="16">
        <f>(SUM($S$6:S322))/1000000</f>
        <v>0.3727192997790123</v>
      </c>
    </row>
    <row r="323" spans="2:20" x14ac:dyDescent="0.3">
      <c r="B323" s="7" t="s">
        <v>19</v>
      </c>
      <c r="C323" s="13">
        <v>317</v>
      </c>
      <c r="D323" s="13">
        <v>317</v>
      </c>
      <c r="E323" s="14">
        <v>31.7</v>
      </c>
      <c r="F323" s="15">
        <f t="shared" si="27"/>
        <v>-0.41666666666666663</v>
      </c>
      <c r="G323" s="15">
        <f t="shared" si="28"/>
        <v>-1.5</v>
      </c>
      <c r="H323" s="16">
        <f t="shared" si="24"/>
        <v>0</v>
      </c>
      <c r="I323" s="16">
        <f t="shared" si="25"/>
        <v>31.7</v>
      </c>
      <c r="J323" s="16">
        <f t="shared" si="26"/>
        <v>8.8055555555555554</v>
      </c>
      <c r="K323" s="16">
        <f>(1000*1.15)*Table1[[#This Row],[WLTC class 3, version 5, acceleration]]</f>
        <v>-479.16666666666663</v>
      </c>
      <c r="L323" s="16">
        <f t="shared" si="29"/>
        <v>112.815</v>
      </c>
      <c r="M323" s="16">
        <f>0.5*1.2*0.32*1.99*(Table1[[#This Row],[Velocity]]^2)</f>
        <v>29.625645925925927</v>
      </c>
      <c r="N323" s="16">
        <f>Table1[[#This Row],[Acceleration Force]]+Table1[[#This Row],[Rolling Resistance]]+Table1[[#This Row],[Aerodynamic Resistance]]</f>
        <v>-336.72602074074069</v>
      </c>
      <c r="O323" s="16">
        <f>(Table1[[#This Row],[Acceleration Force]]+Table1[[#This Row],[Rolling Resistance]]+Table1[[#This Row],[Aerodynamic Resistance]])*Table1[[#This Row],[Velocity]]</f>
        <v>-2965.0596826337442</v>
      </c>
      <c r="P323" s="16">
        <f>Table1[[#This Row],[Total]]*Table1[[#This Row],[Velocity]]</f>
        <v>-2965.0596826337442</v>
      </c>
      <c r="Q323" s="16">
        <f>IF(Table1[[#This Row],[Energy]]&gt;0,Table1[[#This Row],[Energy]],0)</f>
        <v>0</v>
      </c>
      <c r="R323" s="16">
        <f>(SUM($Q$6:Q323))/1000000</f>
        <v>0.76462750282485592</v>
      </c>
      <c r="S323" s="16">
        <f>IF(Table1[[#This Row],[Energy]]&lt;0,ABS(Table1[[#This Row],[Energy]]),0)</f>
        <v>2965.0596826337442</v>
      </c>
      <c r="T323" s="16">
        <f>(SUM($S$6:S323))/1000000</f>
        <v>0.37568435946164602</v>
      </c>
    </row>
    <row r="324" spans="2:20" x14ac:dyDescent="0.3">
      <c r="B324" s="7" t="s">
        <v>19</v>
      </c>
      <c r="C324" s="13">
        <v>318</v>
      </c>
      <c r="D324" s="13">
        <v>318</v>
      </c>
      <c r="E324" s="14">
        <v>30</v>
      </c>
      <c r="F324" s="15">
        <f t="shared" si="27"/>
        <v>-0.51388888888888873</v>
      </c>
      <c r="G324" s="15">
        <f t="shared" si="28"/>
        <v>-1.8499999999999996</v>
      </c>
      <c r="H324" s="16">
        <f t="shared" si="24"/>
        <v>0</v>
      </c>
      <c r="I324" s="16">
        <f t="shared" si="25"/>
        <v>30</v>
      </c>
      <c r="J324" s="16">
        <f t="shared" si="26"/>
        <v>8.3333333333333339</v>
      </c>
      <c r="K324" s="16">
        <f>(1000*1.15)*Table1[[#This Row],[WLTC class 3, version 5, acceleration]]</f>
        <v>-590.97222222222206</v>
      </c>
      <c r="L324" s="16">
        <f t="shared" si="29"/>
        <v>112.815</v>
      </c>
      <c r="M324" s="16">
        <f>0.5*1.2*0.32*1.99*(Table1[[#This Row],[Velocity]]^2)</f>
        <v>26.533333333333339</v>
      </c>
      <c r="N324" s="16">
        <f>Table1[[#This Row],[Acceleration Force]]+Table1[[#This Row],[Rolling Resistance]]+Table1[[#This Row],[Aerodynamic Resistance]]</f>
        <v>-451.6238888888887</v>
      </c>
      <c r="O324" s="16">
        <f>(Table1[[#This Row],[Acceleration Force]]+Table1[[#This Row],[Rolling Resistance]]+Table1[[#This Row],[Aerodynamic Resistance]])*Table1[[#This Row],[Velocity]]</f>
        <v>-3763.532407407406</v>
      </c>
      <c r="P324" s="16">
        <f>Table1[[#This Row],[Total]]*Table1[[#This Row],[Velocity]]</f>
        <v>-3763.532407407406</v>
      </c>
      <c r="Q324" s="16">
        <f>IF(Table1[[#This Row],[Energy]]&gt;0,Table1[[#This Row],[Energy]],0)</f>
        <v>0</v>
      </c>
      <c r="R324" s="16">
        <f>(SUM($Q$6:Q324))/1000000</f>
        <v>0.76462750282485592</v>
      </c>
      <c r="S324" s="16">
        <f>IF(Table1[[#This Row],[Energy]]&lt;0,ABS(Table1[[#This Row],[Energy]]),0)</f>
        <v>3763.532407407406</v>
      </c>
      <c r="T324" s="16">
        <f>(SUM($S$6:S324))/1000000</f>
        <v>0.37944789186905342</v>
      </c>
    </row>
    <row r="325" spans="2:20" x14ac:dyDescent="0.3">
      <c r="B325" s="7" t="s">
        <v>19</v>
      </c>
      <c r="C325" s="13">
        <v>319</v>
      </c>
      <c r="D325" s="13">
        <v>319</v>
      </c>
      <c r="E325" s="14">
        <v>28</v>
      </c>
      <c r="F325" s="15">
        <f t="shared" si="27"/>
        <v>-0.54166666666666641</v>
      </c>
      <c r="G325" s="15">
        <f t="shared" si="28"/>
        <v>-1.9499999999999993</v>
      </c>
      <c r="H325" s="16">
        <f t="shared" si="24"/>
        <v>0</v>
      </c>
      <c r="I325" s="16">
        <f t="shared" si="25"/>
        <v>28</v>
      </c>
      <c r="J325" s="16">
        <f t="shared" si="26"/>
        <v>7.7777777777777777</v>
      </c>
      <c r="K325" s="16">
        <f>(1000*1.15)*Table1[[#This Row],[WLTC class 3, version 5, acceleration]]</f>
        <v>-622.9166666666664</v>
      </c>
      <c r="L325" s="16">
        <f t="shared" si="29"/>
        <v>112.815</v>
      </c>
      <c r="M325" s="16">
        <f>0.5*1.2*0.32*1.99*(Table1[[#This Row],[Velocity]]^2)</f>
        <v>23.113481481481482</v>
      </c>
      <c r="N325" s="16">
        <f>Table1[[#This Row],[Acceleration Force]]+Table1[[#This Row],[Rolling Resistance]]+Table1[[#This Row],[Aerodynamic Resistance]]</f>
        <v>-486.98818518518493</v>
      </c>
      <c r="O325" s="16">
        <f>(Table1[[#This Row],[Acceleration Force]]+Table1[[#This Row],[Rolling Resistance]]+Table1[[#This Row],[Aerodynamic Resistance]])*Table1[[#This Row],[Velocity]]</f>
        <v>-3787.6858847736607</v>
      </c>
      <c r="P325" s="16">
        <f>Table1[[#This Row],[Total]]*Table1[[#This Row],[Velocity]]</f>
        <v>-3787.6858847736607</v>
      </c>
      <c r="Q325" s="16">
        <f>IF(Table1[[#This Row],[Energy]]&gt;0,Table1[[#This Row],[Energy]],0)</f>
        <v>0</v>
      </c>
      <c r="R325" s="16">
        <f>(SUM($Q$6:Q325))/1000000</f>
        <v>0.76462750282485592</v>
      </c>
      <c r="S325" s="16">
        <f>IF(Table1[[#This Row],[Energy]]&lt;0,ABS(Table1[[#This Row],[Energy]]),0)</f>
        <v>3787.6858847736607</v>
      </c>
      <c r="T325" s="16">
        <f>(SUM($S$6:S325))/1000000</f>
        <v>0.38323557775382711</v>
      </c>
    </row>
    <row r="326" spans="2:20" x14ac:dyDescent="0.3">
      <c r="B326" s="7" t="s">
        <v>19</v>
      </c>
      <c r="C326" s="13">
        <v>320</v>
      </c>
      <c r="D326" s="13">
        <v>320</v>
      </c>
      <c r="E326" s="14">
        <v>26.1</v>
      </c>
      <c r="F326" s="15">
        <f t="shared" si="27"/>
        <v>-0.33333333333333315</v>
      </c>
      <c r="G326" s="15">
        <f t="shared" si="28"/>
        <v>-1.1999999999999993</v>
      </c>
      <c r="H326" s="16">
        <f t="shared" ref="H326:H389" si="30">IF(E326&lt;1,1,0)</f>
        <v>0</v>
      </c>
      <c r="I326" s="16">
        <f t="shared" ref="I326:I389" si="31">IF(H326=1,"",E326)</f>
        <v>26.1</v>
      </c>
      <c r="J326" s="16">
        <f t="shared" ref="J326:J389" si="32">E326/3.6</f>
        <v>7.25</v>
      </c>
      <c r="K326" s="16">
        <f>(1000*1.15)*Table1[[#This Row],[WLTC class 3, version 5, acceleration]]</f>
        <v>-383.33333333333314</v>
      </c>
      <c r="L326" s="16">
        <f t="shared" si="29"/>
        <v>112.815</v>
      </c>
      <c r="M326" s="16">
        <f>0.5*1.2*0.32*1.99*(Table1[[#This Row],[Velocity]]^2)</f>
        <v>20.083080000000002</v>
      </c>
      <c r="N326" s="16">
        <f>Table1[[#This Row],[Acceleration Force]]+Table1[[#This Row],[Rolling Resistance]]+Table1[[#This Row],[Aerodynamic Resistance]]</f>
        <v>-250.43525333333315</v>
      </c>
      <c r="O326" s="16">
        <f>(Table1[[#This Row],[Acceleration Force]]+Table1[[#This Row],[Rolling Resistance]]+Table1[[#This Row],[Aerodynamic Resistance]])*Table1[[#This Row],[Velocity]]</f>
        <v>-1815.6555866666654</v>
      </c>
      <c r="P326" s="16">
        <f>Table1[[#This Row],[Total]]*Table1[[#This Row],[Velocity]]</f>
        <v>-1815.6555866666654</v>
      </c>
      <c r="Q326" s="16">
        <f>IF(Table1[[#This Row],[Energy]]&gt;0,Table1[[#This Row],[Energy]],0)</f>
        <v>0</v>
      </c>
      <c r="R326" s="16">
        <f>(SUM($Q$6:Q326))/1000000</f>
        <v>0.76462750282485592</v>
      </c>
      <c r="S326" s="16">
        <f>IF(Table1[[#This Row],[Energy]]&lt;0,ABS(Table1[[#This Row],[Energy]]),0)</f>
        <v>1815.6555866666654</v>
      </c>
      <c r="T326" s="16">
        <f>(SUM($S$6:S326))/1000000</f>
        <v>0.38505123334049374</v>
      </c>
    </row>
    <row r="327" spans="2:20" x14ac:dyDescent="0.3">
      <c r="B327" s="7" t="s">
        <v>19</v>
      </c>
      <c r="C327" s="13">
        <v>321</v>
      </c>
      <c r="D327" s="13">
        <v>321</v>
      </c>
      <c r="E327" s="14">
        <v>25.6</v>
      </c>
      <c r="F327" s="15">
        <f t="shared" ref="F327:F390" si="33">($E328-$E326)/2/3.6</f>
        <v>-0.16666666666666705</v>
      </c>
      <c r="G327" s="15">
        <f t="shared" ref="G327:G390" si="34">($E328-$E326)/2</f>
        <v>-0.60000000000000142</v>
      </c>
      <c r="H327" s="16">
        <f t="shared" si="30"/>
        <v>0</v>
      </c>
      <c r="I327" s="16">
        <f t="shared" si="31"/>
        <v>25.6</v>
      </c>
      <c r="J327" s="16">
        <f t="shared" si="32"/>
        <v>7.1111111111111116</v>
      </c>
      <c r="K327" s="16">
        <f>(1000*1.15)*Table1[[#This Row],[WLTC class 3, version 5, acceleration]]</f>
        <v>-191.66666666666711</v>
      </c>
      <c r="L327" s="16">
        <f t="shared" ref="L327:L390" si="35">1150*9.81*0.01</f>
        <v>112.815</v>
      </c>
      <c r="M327" s="16">
        <f>0.5*1.2*0.32*1.99*(Table1[[#This Row],[Velocity]]^2)</f>
        <v>19.320983703703707</v>
      </c>
      <c r="N327" s="16">
        <f>Table1[[#This Row],[Acceleration Force]]+Table1[[#This Row],[Rolling Resistance]]+Table1[[#This Row],[Aerodynamic Resistance]]</f>
        <v>-59.530682962963411</v>
      </c>
      <c r="O327" s="16">
        <f>(Table1[[#This Row],[Acceleration Force]]+Table1[[#This Row],[Rolling Resistance]]+Table1[[#This Row],[Aerodynamic Resistance]])*Table1[[#This Row],[Velocity]]</f>
        <v>-423.32930106996207</v>
      </c>
      <c r="P327" s="16">
        <f>Table1[[#This Row],[Total]]*Table1[[#This Row],[Velocity]]</f>
        <v>-423.32930106996207</v>
      </c>
      <c r="Q327" s="16">
        <f>IF(Table1[[#This Row],[Energy]]&gt;0,Table1[[#This Row],[Energy]],0)</f>
        <v>0</v>
      </c>
      <c r="R327" s="16">
        <f>(SUM($Q$6:Q327))/1000000</f>
        <v>0.76462750282485592</v>
      </c>
      <c r="S327" s="16">
        <f>IF(Table1[[#This Row],[Energy]]&lt;0,ABS(Table1[[#This Row],[Energy]]),0)</f>
        <v>423.32930106996207</v>
      </c>
      <c r="T327" s="16">
        <f>(SUM($S$6:S327))/1000000</f>
        <v>0.38547456264156371</v>
      </c>
    </row>
    <row r="328" spans="2:20" x14ac:dyDescent="0.3">
      <c r="B328" s="7" t="s">
        <v>19</v>
      </c>
      <c r="C328" s="13">
        <v>322</v>
      </c>
      <c r="D328" s="13">
        <v>322</v>
      </c>
      <c r="E328" s="14">
        <v>24.9</v>
      </c>
      <c r="F328" s="15">
        <f t="shared" si="33"/>
        <v>-9.7222222222222612E-2</v>
      </c>
      <c r="G328" s="15">
        <f t="shared" si="34"/>
        <v>-0.35000000000000142</v>
      </c>
      <c r="H328" s="16">
        <f t="shared" si="30"/>
        <v>0</v>
      </c>
      <c r="I328" s="16">
        <f t="shared" si="31"/>
        <v>24.9</v>
      </c>
      <c r="J328" s="16">
        <f t="shared" si="32"/>
        <v>6.9166666666666661</v>
      </c>
      <c r="K328" s="16">
        <f>(1000*1.15)*Table1[[#This Row],[WLTC class 3, version 5, acceleration]]</f>
        <v>-111.805555555556</v>
      </c>
      <c r="L328" s="16">
        <f t="shared" si="35"/>
        <v>112.815</v>
      </c>
      <c r="M328" s="16">
        <f>0.5*1.2*0.32*1.99*(Table1[[#This Row],[Velocity]]^2)</f>
        <v>18.278813333333332</v>
      </c>
      <c r="N328" s="16">
        <f>Table1[[#This Row],[Acceleration Force]]+Table1[[#This Row],[Rolling Resistance]]+Table1[[#This Row],[Aerodynamic Resistance]]</f>
        <v>19.288257777777332</v>
      </c>
      <c r="O328" s="16">
        <f>(Table1[[#This Row],[Acceleration Force]]+Table1[[#This Row],[Rolling Resistance]]+Table1[[#This Row],[Aerodynamic Resistance]])*Table1[[#This Row],[Velocity]]</f>
        <v>133.41044962962653</v>
      </c>
      <c r="P328" s="16">
        <f>Table1[[#This Row],[Total]]*Table1[[#This Row],[Velocity]]</f>
        <v>133.41044962962653</v>
      </c>
      <c r="Q328" s="16">
        <f>IF(Table1[[#This Row],[Energy]]&gt;0,Table1[[#This Row],[Energy]],0)</f>
        <v>133.41044962962653</v>
      </c>
      <c r="R328" s="16">
        <f>(SUM($Q$6:Q328))/1000000</f>
        <v>0.76476091327448559</v>
      </c>
      <c r="S328" s="16">
        <f>IF(Table1[[#This Row],[Energy]]&lt;0,ABS(Table1[[#This Row],[Energy]]),0)</f>
        <v>0</v>
      </c>
      <c r="T328" s="16">
        <f>(SUM($S$6:S328))/1000000</f>
        <v>0.38547456264156371</v>
      </c>
    </row>
    <row r="329" spans="2:20" x14ac:dyDescent="0.3">
      <c r="B329" s="7" t="s">
        <v>19</v>
      </c>
      <c r="C329" s="13">
        <v>323</v>
      </c>
      <c r="D329" s="13">
        <v>323</v>
      </c>
      <c r="E329" s="14">
        <v>24.9</v>
      </c>
      <c r="F329" s="15">
        <f t="shared" si="33"/>
        <v>-8.3333333333333037E-2</v>
      </c>
      <c r="G329" s="15">
        <f t="shared" si="34"/>
        <v>-0.29999999999999893</v>
      </c>
      <c r="H329" s="16">
        <f t="shared" si="30"/>
        <v>0</v>
      </c>
      <c r="I329" s="16">
        <f t="shared" si="31"/>
        <v>24.9</v>
      </c>
      <c r="J329" s="16">
        <f t="shared" si="32"/>
        <v>6.9166666666666661</v>
      </c>
      <c r="K329" s="16">
        <f>(1000*1.15)*Table1[[#This Row],[WLTC class 3, version 5, acceleration]]</f>
        <v>-95.833333333332988</v>
      </c>
      <c r="L329" s="16">
        <f t="shared" si="35"/>
        <v>112.815</v>
      </c>
      <c r="M329" s="16">
        <f>0.5*1.2*0.32*1.99*(Table1[[#This Row],[Velocity]]^2)</f>
        <v>18.278813333333332</v>
      </c>
      <c r="N329" s="16">
        <f>Table1[[#This Row],[Acceleration Force]]+Table1[[#This Row],[Rolling Resistance]]+Table1[[#This Row],[Aerodynamic Resistance]]</f>
        <v>35.260480000000342</v>
      </c>
      <c r="O329" s="16">
        <f>(Table1[[#This Row],[Acceleration Force]]+Table1[[#This Row],[Rolling Resistance]]+Table1[[#This Row],[Aerodynamic Resistance]])*Table1[[#This Row],[Velocity]]</f>
        <v>243.88498666666902</v>
      </c>
      <c r="P329" s="16">
        <f>Table1[[#This Row],[Total]]*Table1[[#This Row],[Velocity]]</f>
        <v>243.88498666666902</v>
      </c>
      <c r="Q329" s="16">
        <f>IF(Table1[[#This Row],[Energy]]&gt;0,Table1[[#This Row],[Energy]],0)</f>
        <v>243.88498666666902</v>
      </c>
      <c r="R329" s="16">
        <f>(SUM($Q$6:Q329))/1000000</f>
        <v>0.7650047982611522</v>
      </c>
      <c r="S329" s="16">
        <f>IF(Table1[[#This Row],[Energy]]&lt;0,ABS(Table1[[#This Row],[Energy]]),0)</f>
        <v>0</v>
      </c>
      <c r="T329" s="16">
        <f>(SUM($S$6:S329))/1000000</f>
        <v>0.38547456264156371</v>
      </c>
    </row>
    <row r="330" spans="2:20" x14ac:dyDescent="0.3">
      <c r="B330" s="7" t="s">
        <v>19</v>
      </c>
      <c r="C330" s="13">
        <v>324</v>
      </c>
      <c r="D330" s="13">
        <v>324</v>
      </c>
      <c r="E330" s="14">
        <v>24.3</v>
      </c>
      <c r="F330" s="15">
        <f t="shared" si="33"/>
        <v>-0.1388888888888889</v>
      </c>
      <c r="G330" s="15">
        <f t="shared" si="34"/>
        <v>-0.5</v>
      </c>
      <c r="H330" s="16">
        <f t="shared" si="30"/>
        <v>0</v>
      </c>
      <c r="I330" s="16">
        <f t="shared" si="31"/>
        <v>24.3</v>
      </c>
      <c r="J330" s="16">
        <f t="shared" si="32"/>
        <v>6.75</v>
      </c>
      <c r="K330" s="16">
        <f>(1000*1.15)*Table1[[#This Row],[WLTC class 3, version 5, acceleration]]</f>
        <v>-159.72222222222223</v>
      </c>
      <c r="L330" s="16">
        <f t="shared" si="35"/>
        <v>112.815</v>
      </c>
      <c r="M330" s="16">
        <f>0.5*1.2*0.32*1.99*(Table1[[#This Row],[Velocity]]^2)</f>
        <v>17.408520000000003</v>
      </c>
      <c r="N330" s="16">
        <f>Table1[[#This Row],[Acceleration Force]]+Table1[[#This Row],[Rolling Resistance]]+Table1[[#This Row],[Aerodynamic Resistance]]</f>
        <v>-29.498702222222228</v>
      </c>
      <c r="O330" s="16">
        <f>(Table1[[#This Row],[Acceleration Force]]+Table1[[#This Row],[Rolling Resistance]]+Table1[[#This Row],[Aerodynamic Resistance]])*Table1[[#This Row],[Velocity]]</f>
        <v>-199.11624000000003</v>
      </c>
      <c r="P330" s="16">
        <f>Table1[[#This Row],[Total]]*Table1[[#This Row],[Velocity]]</f>
        <v>-199.11624000000003</v>
      </c>
      <c r="Q330" s="16">
        <f>IF(Table1[[#This Row],[Energy]]&gt;0,Table1[[#This Row],[Energy]],0)</f>
        <v>0</v>
      </c>
      <c r="R330" s="16">
        <f>(SUM($Q$6:Q330))/1000000</f>
        <v>0.7650047982611522</v>
      </c>
      <c r="S330" s="16">
        <f>IF(Table1[[#This Row],[Energy]]&lt;0,ABS(Table1[[#This Row],[Energy]]),0)</f>
        <v>199.11624000000003</v>
      </c>
      <c r="T330" s="16">
        <f>(SUM($S$6:S330))/1000000</f>
        <v>0.38567367888156373</v>
      </c>
    </row>
    <row r="331" spans="2:20" x14ac:dyDescent="0.3">
      <c r="B331" s="7" t="s">
        <v>19</v>
      </c>
      <c r="C331" s="13">
        <v>325</v>
      </c>
      <c r="D331" s="13">
        <v>325</v>
      </c>
      <c r="E331" s="14">
        <v>23.9</v>
      </c>
      <c r="F331" s="15">
        <f t="shared" si="33"/>
        <v>-5.5555555555555851E-2</v>
      </c>
      <c r="G331" s="15">
        <f t="shared" si="34"/>
        <v>-0.20000000000000107</v>
      </c>
      <c r="H331" s="16">
        <f t="shared" si="30"/>
        <v>0</v>
      </c>
      <c r="I331" s="16">
        <f t="shared" si="31"/>
        <v>23.9</v>
      </c>
      <c r="J331" s="16">
        <f t="shared" si="32"/>
        <v>6.6388888888888884</v>
      </c>
      <c r="K331" s="16">
        <f>(1000*1.15)*Table1[[#This Row],[WLTC class 3, version 5, acceleration]]</f>
        <v>-63.888888888889227</v>
      </c>
      <c r="L331" s="16">
        <f t="shared" si="35"/>
        <v>112.815</v>
      </c>
      <c r="M331" s="16">
        <f>0.5*1.2*0.32*1.99*(Table1[[#This Row],[Velocity]]^2)</f>
        <v>16.840117037037036</v>
      </c>
      <c r="N331" s="16">
        <f>Table1[[#This Row],[Acceleration Force]]+Table1[[#This Row],[Rolling Resistance]]+Table1[[#This Row],[Aerodynamic Resistance]]</f>
        <v>65.766228148147803</v>
      </c>
      <c r="O331" s="16">
        <f>(Table1[[#This Row],[Acceleration Force]]+Table1[[#This Row],[Rolling Resistance]]+Table1[[#This Row],[Aerodynamic Resistance]])*Table1[[#This Row],[Velocity]]</f>
        <v>436.61468131687013</v>
      </c>
      <c r="P331" s="16">
        <f>Table1[[#This Row],[Total]]*Table1[[#This Row],[Velocity]]</f>
        <v>436.61468131687013</v>
      </c>
      <c r="Q331" s="16">
        <f>IF(Table1[[#This Row],[Energy]]&gt;0,Table1[[#This Row],[Energy]],0)</f>
        <v>436.61468131687013</v>
      </c>
      <c r="R331" s="16">
        <f>(SUM($Q$6:Q331))/1000000</f>
        <v>0.76544141294246915</v>
      </c>
      <c r="S331" s="16">
        <f>IF(Table1[[#This Row],[Energy]]&lt;0,ABS(Table1[[#This Row],[Energy]]),0)</f>
        <v>0</v>
      </c>
      <c r="T331" s="16">
        <f>(SUM($S$6:S331))/1000000</f>
        <v>0.38567367888156373</v>
      </c>
    </row>
    <row r="332" spans="2:20" x14ac:dyDescent="0.3">
      <c r="B332" s="7" t="s">
        <v>19</v>
      </c>
      <c r="C332" s="13">
        <v>326</v>
      </c>
      <c r="D332" s="13">
        <v>326</v>
      </c>
      <c r="E332" s="14">
        <v>23.9</v>
      </c>
      <c r="F332" s="15">
        <f t="shared" si="33"/>
        <v>-4.1666666666666269E-2</v>
      </c>
      <c r="G332" s="15">
        <f t="shared" si="34"/>
        <v>-0.14999999999999858</v>
      </c>
      <c r="H332" s="16">
        <f t="shared" si="30"/>
        <v>0</v>
      </c>
      <c r="I332" s="16">
        <f t="shared" si="31"/>
        <v>23.9</v>
      </c>
      <c r="J332" s="16">
        <f t="shared" si="32"/>
        <v>6.6388888888888884</v>
      </c>
      <c r="K332" s="16">
        <f>(1000*1.15)*Table1[[#This Row],[WLTC class 3, version 5, acceleration]]</f>
        <v>-47.91666666666621</v>
      </c>
      <c r="L332" s="16">
        <f t="shared" si="35"/>
        <v>112.815</v>
      </c>
      <c r="M332" s="16">
        <f>0.5*1.2*0.32*1.99*(Table1[[#This Row],[Velocity]]^2)</f>
        <v>16.840117037037036</v>
      </c>
      <c r="N332" s="16">
        <f>Table1[[#This Row],[Acceleration Force]]+Table1[[#This Row],[Rolling Resistance]]+Table1[[#This Row],[Aerodynamic Resistance]]</f>
        <v>81.738450370370828</v>
      </c>
      <c r="O332" s="16">
        <f>(Table1[[#This Row],[Acceleration Force]]+Table1[[#This Row],[Rolling Resistance]]+Table1[[#This Row],[Aerodynamic Resistance]])*Table1[[#This Row],[Velocity]]</f>
        <v>542.65248995885077</v>
      </c>
      <c r="P332" s="16">
        <f>Table1[[#This Row],[Total]]*Table1[[#This Row],[Velocity]]</f>
        <v>542.65248995885077</v>
      </c>
      <c r="Q332" s="16">
        <f>IF(Table1[[#This Row],[Energy]]&gt;0,Table1[[#This Row],[Energy]],0)</f>
        <v>542.65248995885077</v>
      </c>
      <c r="R332" s="16">
        <f>(SUM($Q$6:Q332))/1000000</f>
        <v>0.76598406543242792</v>
      </c>
      <c r="S332" s="16">
        <f>IF(Table1[[#This Row],[Energy]]&lt;0,ABS(Table1[[#This Row],[Energy]]),0)</f>
        <v>0</v>
      </c>
      <c r="T332" s="16">
        <f>(SUM($S$6:S332))/1000000</f>
        <v>0.38567367888156373</v>
      </c>
    </row>
    <row r="333" spans="2:20" x14ac:dyDescent="0.3">
      <c r="B333" s="7" t="s">
        <v>19</v>
      </c>
      <c r="C333" s="13">
        <v>327</v>
      </c>
      <c r="D333" s="13">
        <v>327</v>
      </c>
      <c r="E333" s="14">
        <v>23.6</v>
      </c>
      <c r="F333" s="15">
        <f t="shared" si="33"/>
        <v>-8.3333333333333037E-2</v>
      </c>
      <c r="G333" s="15">
        <f t="shared" si="34"/>
        <v>-0.29999999999999893</v>
      </c>
      <c r="H333" s="16">
        <f t="shared" si="30"/>
        <v>0</v>
      </c>
      <c r="I333" s="16">
        <f t="shared" si="31"/>
        <v>23.6</v>
      </c>
      <c r="J333" s="16">
        <f t="shared" si="32"/>
        <v>6.5555555555555554</v>
      </c>
      <c r="K333" s="16">
        <f>(1000*1.15)*Table1[[#This Row],[WLTC class 3, version 5, acceleration]]</f>
        <v>-95.833333333332988</v>
      </c>
      <c r="L333" s="16">
        <f t="shared" si="35"/>
        <v>112.815</v>
      </c>
      <c r="M333" s="16">
        <f>0.5*1.2*0.32*1.99*(Table1[[#This Row],[Velocity]]^2)</f>
        <v>16.420005925925924</v>
      </c>
      <c r="N333" s="16">
        <f>Table1[[#This Row],[Acceleration Force]]+Table1[[#This Row],[Rolling Resistance]]+Table1[[#This Row],[Aerodynamic Resistance]]</f>
        <v>33.401672592592931</v>
      </c>
      <c r="O333" s="16">
        <f>(Table1[[#This Row],[Acceleration Force]]+Table1[[#This Row],[Rolling Resistance]]+Table1[[#This Row],[Aerodynamic Resistance]])*Table1[[#This Row],[Velocity]]</f>
        <v>218.96652032922032</v>
      </c>
      <c r="P333" s="16">
        <f>Table1[[#This Row],[Total]]*Table1[[#This Row],[Velocity]]</f>
        <v>218.96652032922032</v>
      </c>
      <c r="Q333" s="16">
        <f>IF(Table1[[#This Row],[Energy]]&gt;0,Table1[[#This Row],[Energy]],0)</f>
        <v>218.96652032922032</v>
      </c>
      <c r="R333" s="16">
        <f>(SUM($Q$6:Q333))/1000000</f>
        <v>0.76620303195275719</v>
      </c>
      <c r="S333" s="16">
        <f>IF(Table1[[#This Row],[Energy]]&lt;0,ABS(Table1[[#This Row],[Energy]]),0)</f>
        <v>0</v>
      </c>
      <c r="T333" s="16">
        <f>(SUM($S$6:S333))/1000000</f>
        <v>0.38567367888156373</v>
      </c>
    </row>
    <row r="334" spans="2:20" x14ac:dyDescent="0.3">
      <c r="B334" s="7" t="s">
        <v>19</v>
      </c>
      <c r="C334" s="13">
        <v>328</v>
      </c>
      <c r="D334" s="13">
        <v>328</v>
      </c>
      <c r="E334" s="14">
        <v>23.3</v>
      </c>
      <c r="F334" s="15">
        <f t="shared" si="33"/>
        <v>-0.43055555555555575</v>
      </c>
      <c r="G334" s="15">
        <f t="shared" si="34"/>
        <v>-1.5500000000000007</v>
      </c>
      <c r="H334" s="16">
        <f t="shared" si="30"/>
        <v>0</v>
      </c>
      <c r="I334" s="16">
        <f t="shared" si="31"/>
        <v>23.3</v>
      </c>
      <c r="J334" s="16">
        <f t="shared" si="32"/>
        <v>6.4722222222222223</v>
      </c>
      <c r="K334" s="16">
        <f>(1000*1.15)*Table1[[#This Row],[WLTC class 3, version 5, acceleration]]</f>
        <v>-495.13888888888908</v>
      </c>
      <c r="L334" s="16">
        <f t="shared" si="35"/>
        <v>112.815</v>
      </c>
      <c r="M334" s="16">
        <f>0.5*1.2*0.32*1.99*(Table1[[#This Row],[Velocity]]^2)</f>
        <v>16.005201481481485</v>
      </c>
      <c r="N334" s="16">
        <f>Table1[[#This Row],[Acceleration Force]]+Table1[[#This Row],[Rolling Resistance]]+Table1[[#This Row],[Aerodynamic Resistance]]</f>
        <v>-366.31868740740759</v>
      </c>
      <c r="O334" s="16">
        <f>(Table1[[#This Row],[Acceleration Force]]+Table1[[#This Row],[Rolling Resistance]]+Table1[[#This Row],[Aerodynamic Resistance]])*Table1[[#This Row],[Velocity]]</f>
        <v>-2370.8959490534994</v>
      </c>
      <c r="P334" s="16">
        <f>Table1[[#This Row],[Total]]*Table1[[#This Row],[Velocity]]</f>
        <v>-2370.8959490534994</v>
      </c>
      <c r="Q334" s="16">
        <f>IF(Table1[[#This Row],[Energy]]&gt;0,Table1[[#This Row],[Energy]],0)</f>
        <v>0</v>
      </c>
      <c r="R334" s="16">
        <f>(SUM($Q$6:Q334))/1000000</f>
        <v>0.76620303195275719</v>
      </c>
      <c r="S334" s="16">
        <f>IF(Table1[[#This Row],[Energy]]&lt;0,ABS(Table1[[#This Row],[Energy]]),0)</f>
        <v>2370.8959490534994</v>
      </c>
      <c r="T334" s="16">
        <f>(SUM($S$6:S334))/1000000</f>
        <v>0.38804457483061722</v>
      </c>
    </row>
    <row r="335" spans="2:20" x14ac:dyDescent="0.3">
      <c r="B335" s="7" t="s">
        <v>19</v>
      </c>
      <c r="C335" s="13">
        <v>329</v>
      </c>
      <c r="D335" s="13">
        <v>329</v>
      </c>
      <c r="E335" s="14">
        <v>20.5</v>
      </c>
      <c r="F335" s="15">
        <f t="shared" si="33"/>
        <v>-0.80555555555555558</v>
      </c>
      <c r="G335" s="15">
        <f t="shared" si="34"/>
        <v>-2.9000000000000004</v>
      </c>
      <c r="H335" s="16">
        <f t="shared" si="30"/>
        <v>0</v>
      </c>
      <c r="I335" s="16">
        <f t="shared" si="31"/>
        <v>20.5</v>
      </c>
      <c r="J335" s="16">
        <f t="shared" si="32"/>
        <v>5.6944444444444446</v>
      </c>
      <c r="K335" s="16">
        <f>(1000*1.15)*Table1[[#This Row],[WLTC class 3, version 5, acceleration]]</f>
        <v>-926.38888888888891</v>
      </c>
      <c r="L335" s="16">
        <f t="shared" si="35"/>
        <v>112.815</v>
      </c>
      <c r="M335" s="16">
        <f>0.5*1.2*0.32*1.99*(Table1[[#This Row],[Velocity]]^2)</f>
        <v>12.389592592592596</v>
      </c>
      <c r="N335" s="16">
        <f>Table1[[#This Row],[Acceleration Force]]+Table1[[#This Row],[Rolling Resistance]]+Table1[[#This Row],[Aerodynamic Resistance]]</f>
        <v>-801.18429629629622</v>
      </c>
      <c r="O335" s="16">
        <f>(Table1[[#This Row],[Acceleration Force]]+Table1[[#This Row],[Rolling Resistance]]+Table1[[#This Row],[Aerodynamic Resistance]])*Table1[[#This Row],[Velocity]]</f>
        <v>-4562.2994650205756</v>
      </c>
      <c r="P335" s="16">
        <f>Table1[[#This Row],[Total]]*Table1[[#This Row],[Velocity]]</f>
        <v>-4562.2994650205756</v>
      </c>
      <c r="Q335" s="16">
        <f>IF(Table1[[#This Row],[Energy]]&gt;0,Table1[[#This Row],[Energy]],0)</f>
        <v>0</v>
      </c>
      <c r="R335" s="16">
        <f>(SUM($Q$6:Q335))/1000000</f>
        <v>0.76620303195275719</v>
      </c>
      <c r="S335" s="16">
        <f>IF(Table1[[#This Row],[Energy]]&lt;0,ABS(Table1[[#This Row],[Energy]]),0)</f>
        <v>4562.2994650205756</v>
      </c>
      <c r="T335" s="16">
        <f>(SUM($S$6:S335))/1000000</f>
        <v>0.39260687429563784</v>
      </c>
    </row>
    <row r="336" spans="2:20" x14ac:dyDescent="0.3">
      <c r="B336" s="7" t="s">
        <v>19</v>
      </c>
      <c r="C336" s="13">
        <v>330</v>
      </c>
      <c r="D336" s="13">
        <v>330</v>
      </c>
      <c r="E336" s="14">
        <v>17.5</v>
      </c>
      <c r="F336" s="15">
        <f t="shared" si="33"/>
        <v>-0.50000000000000022</v>
      </c>
      <c r="G336" s="15">
        <f t="shared" si="34"/>
        <v>-1.8000000000000007</v>
      </c>
      <c r="H336" s="16">
        <f t="shared" si="30"/>
        <v>0</v>
      </c>
      <c r="I336" s="16">
        <f t="shared" si="31"/>
        <v>17.5</v>
      </c>
      <c r="J336" s="16">
        <f t="shared" si="32"/>
        <v>4.8611111111111107</v>
      </c>
      <c r="K336" s="16">
        <f>(1000*1.15)*Table1[[#This Row],[WLTC class 3, version 5, acceleration]]</f>
        <v>-575.00000000000023</v>
      </c>
      <c r="L336" s="16">
        <f t="shared" si="35"/>
        <v>112.815</v>
      </c>
      <c r="M336" s="16">
        <f>0.5*1.2*0.32*1.99*(Table1[[#This Row],[Velocity]]^2)</f>
        <v>9.0287037037037035</v>
      </c>
      <c r="N336" s="16">
        <f>Table1[[#This Row],[Acceleration Force]]+Table1[[#This Row],[Rolling Resistance]]+Table1[[#This Row],[Aerodynamic Resistance]]</f>
        <v>-453.15629629629655</v>
      </c>
      <c r="O336" s="16">
        <f>(Table1[[#This Row],[Acceleration Force]]+Table1[[#This Row],[Rolling Resistance]]+Table1[[#This Row],[Aerodynamic Resistance]])*Table1[[#This Row],[Velocity]]</f>
        <v>-2202.8431069958856</v>
      </c>
      <c r="P336" s="16">
        <f>Table1[[#This Row],[Total]]*Table1[[#This Row],[Velocity]]</f>
        <v>-2202.8431069958856</v>
      </c>
      <c r="Q336" s="16">
        <f>IF(Table1[[#This Row],[Energy]]&gt;0,Table1[[#This Row],[Energy]],0)</f>
        <v>0</v>
      </c>
      <c r="R336" s="16">
        <f>(SUM($Q$6:Q336))/1000000</f>
        <v>0.76620303195275719</v>
      </c>
      <c r="S336" s="16">
        <f>IF(Table1[[#This Row],[Energy]]&lt;0,ABS(Table1[[#This Row],[Energy]]),0)</f>
        <v>2202.8431069958856</v>
      </c>
      <c r="T336" s="16">
        <f>(SUM($S$6:S336))/1000000</f>
        <v>0.39480971740263371</v>
      </c>
    </row>
    <row r="337" spans="2:20" x14ac:dyDescent="0.3">
      <c r="B337" s="7" t="s">
        <v>19</v>
      </c>
      <c r="C337" s="13">
        <v>331</v>
      </c>
      <c r="D337" s="13">
        <v>331</v>
      </c>
      <c r="E337" s="14">
        <v>16.899999999999999</v>
      </c>
      <c r="F337" s="15">
        <f t="shared" si="33"/>
        <v>-0.1111111111111112</v>
      </c>
      <c r="G337" s="15">
        <f t="shared" si="34"/>
        <v>-0.40000000000000036</v>
      </c>
      <c r="H337" s="16">
        <f t="shared" si="30"/>
        <v>0</v>
      </c>
      <c r="I337" s="16">
        <f t="shared" si="31"/>
        <v>16.899999999999999</v>
      </c>
      <c r="J337" s="16">
        <f t="shared" si="32"/>
        <v>4.6944444444444438</v>
      </c>
      <c r="K337" s="16">
        <f>(1000*1.15)*Table1[[#This Row],[WLTC class 3, version 5, acceleration]]</f>
        <v>-127.77777777777789</v>
      </c>
      <c r="L337" s="16">
        <f t="shared" si="35"/>
        <v>112.815</v>
      </c>
      <c r="M337" s="16">
        <f>0.5*1.2*0.32*1.99*(Table1[[#This Row],[Velocity]]^2)</f>
        <v>8.4202059259259237</v>
      </c>
      <c r="N337" s="16">
        <f>Table1[[#This Row],[Acceleration Force]]+Table1[[#This Row],[Rolling Resistance]]+Table1[[#This Row],[Aerodynamic Resistance]]</f>
        <v>-6.5425718518519638</v>
      </c>
      <c r="O337" s="16">
        <f>(Table1[[#This Row],[Acceleration Force]]+Table1[[#This Row],[Rolling Resistance]]+Table1[[#This Row],[Aerodynamic Resistance]])*Table1[[#This Row],[Velocity]]</f>
        <v>-30.713740082305048</v>
      </c>
      <c r="P337" s="16">
        <f>Table1[[#This Row],[Total]]*Table1[[#This Row],[Velocity]]</f>
        <v>-30.713740082305048</v>
      </c>
      <c r="Q337" s="16">
        <f>IF(Table1[[#This Row],[Energy]]&gt;0,Table1[[#This Row],[Energy]],0)</f>
        <v>0</v>
      </c>
      <c r="R337" s="16">
        <f>(SUM($Q$6:Q337))/1000000</f>
        <v>0.76620303195275719</v>
      </c>
      <c r="S337" s="16">
        <f>IF(Table1[[#This Row],[Energy]]&lt;0,ABS(Table1[[#This Row],[Energy]]),0)</f>
        <v>30.713740082305048</v>
      </c>
      <c r="T337" s="16">
        <f>(SUM($S$6:S337))/1000000</f>
        <v>0.394840431142716</v>
      </c>
    </row>
    <row r="338" spans="2:20" x14ac:dyDescent="0.3">
      <c r="B338" s="7" t="s">
        <v>19</v>
      </c>
      <c r="C338" s="13">
        <v>332</v>
      </c>
      <c r="D338" s="13">
        <v>332</v>
      </c>
      <c r="E338" s="14">
        <v>16.7</v>
      </c>
      <c r="F338" s="15">
        <f t="shared" si="33"/>
        <v>-0.13888888888888865</v>
      </c>
      <c r="G338" s="15">
        <f t="shared" si="34"/>
        <v>-0.49999999999999911</v>
      </c>
      <c r="H338" s="16">
        <f t="shared" si="30"/>
        <v>0</v>
      </c>
      <c r="I338" s="16">
        <f t="shared" si="31"/>
        <v>16.7</v>
      </c>
      <c r="J338" s="16">
        <f t="shared" si="32"/>
        <v>4.6388888888888884</v>
      </c>
      <c r="K338" s="16">
        <f>(1000*1.15)*Table1[[#This Row],[WLTC class 3, version 5, acceleration]]</f>
        <v>-159.72222222222194</v>
      </c>
      <c r="L338" s="16">
        <f t="shared" si="35"/>
        <v>112.815</v>
      </c>
      <c r="M338" s="16">
        <f>0.5*1.2*0.32*1.99*(Table1[[#This Row],[Velocity]]^2)</f>
        <v>8.2220903703703687</v>
      </c>
      <c r="N338" s="16">
        <f>Table1[[#This Row],[Acceleration Force]]+Table1[[#This Row],[Rolling Resistance]]+Table1[[#This Row],[Aerodynamic Resistance]]</f>
        <v>-38.68513185185158</v>
      </c>
      <c r="O338" s="16">
        <f>(Table1[[#This Row],[Acceleration Force]]+Table1[[#This Row],[Rolling Resistance]]+Table1[[#This Row],[Aerodynamic Resistance]])*Table1[[#This Row],[Velocity]]</f>
        <v>-179.45602831275593</v>
      </c>
      <c r="P338" s="16">
        <f>Table1[[#This Row],[Total]]*Table1[[#This Row],[Velocity]]</f>
        <v>-179.45602831275593</v>
      </c>
      <c r="Q338" s="16">
        <f>IF(Table1[[#This Row],[Energy]]&gt;0,Table1[[#This Row],[Energy]],0)</f>
        <v>0</v>
      </c>
      <c r="R338" s="16">
        <f>(SUM($Q$6:Q338))/1000000</f>
        <v>0.76620303195275719</v>
      </c>
      <c r="S338" s="16">
        <f>IF(Table1[[#This Row],[Energy]]&lt;0,ABS(Table1[[#This Row],[Energy]]),0)</f>
        <v>179.45602831275593</v>
      </c>
      <c r="T338" s="16">
        <f>(SUM($S$6:S338))/1000000</f>
        <v>0.39501988717102871</v>
      </c>
    </row>
    <row r="339" spans="2:20" x14ac:dyDescent="0.3">
      <c r="B339" s="7" t="s">
        <v>19</v>
      </c>
      <c r="C339" s="13">
        <v>333</v>
      </c>
      <c r="D339" s="13">
        <v>333</v>
      </c>
      <c r="E339" s="14">
        <v>15.9</v>
      </c>
      <c r="F339" s="15">
        <f t="shared" si="33"/>
        <v>-0.15277777777777773</v>
      </c>
      <c r="G339" s="15">
        <f t="shared" si="34"/>
        <v>-0.54999999999999982</v>
      </c>
      <c r="H339" s="16">
        <f t="shared" si="30"/>
        <v>0</v>
      </c>
      <c r="I339" s="16">
        <f t="shared" si="31"/>
        <v>15.9</v>
      </c>
      <c r="J339" s="16">
        <f t="shared" si="32"/>
        <v>4.416666666666667</v>
      </c>
      <c r="K339" s="16">
        <f>(1000*1.15)*Table1[[#This Row],[WLTC class 3, version 5, acceleration]]</f>
        <v>-175.6944444444444</v>
      </c>
      <c r="L339" s="16">
        <f t="shared" si="35"/>
        <v>112.815</v>
      </c>
      <c r="M339" s="16">
        <f>0.5*1.2*0.32*1.99*(Table1[[#This Row],[Velocity]]^2)</f>
        <v>7.453213333333335</v>
      </c>
      <c r="N339" s="16">
        <f>Table1[[#This Row],[Acceleration Force]]+Table1[[#This Row],[Rolling Resistance]]+Table1[[#This Row],[Aerodynamic Resistance]]</f>
        <v>-55.426231111111065</v>
      </c>
      <c r="O339" s="16">
        <f>(Table1[[#This Row],[Acceleration Force]]+Table1[[#This Row],[Rolling Resistance]]+Table1[[#This Row],[Aerodynamic Resistance]])*Table1[[#This Row],[Velocity]]</f>
        <v>-244.79918740740723</v>
      </c>
      <c r="P339" s="16">
        <f>Table1[[#This Row],[Total]]*Table1[[#This Row],[Velocity]]</f>
        <v>-244.79918740740723</v>
      </c>
      <c r="Q339" s="16">
        <f>IF(Table1[[#This Row],[Energy]]&gt;0,Table1[[#This Row],[Energy]],0)</f>
        <v>0</v>
      </c>
      <c r="R339" s="16">
        <f>(SUM($Q$6:Q339))/1000000</f>
        <v>0.76620303195275719</v>
      </c>
      <c r="S339" s="16">
        <f>IF(Table1[[#This Row],[Energy]]&lt;0,ABS(Table1[[#This Row],[Energy]]),0)</f>
        <v>244.79918740740723</v>
      </c>
      <c r="T339" s="16">
        <f>(SUM($S$6:S339))/1000000</f>
        <v>0.39526468635843615</v>
      </c>
    </row>
    <row r="340" spans="2:20" x14ac:dyDescent="0.3">
      <c r="B340" s="7" t="s">
        <v>19</v>
      </c>
      <c r="C340" s="13">
        <v>334</v>
      </c>
      <c r="D340" s="13">
        <v>334</v>
      </c>
      <c r="E340" s="14">
        <v>15.6</v>
      </c>
      <c r="F340" s="15">
        <f t="shared" si="33"/>
        <v>-0.12500000000000006</v>
      </c>
      <c r="G340" s="15">
        <f t="shared" si="34"/>
        <v>-0.45000000000000018</v>
      </c>
      <c r="H340" s="16">
        <f t="shared" si="30"/>
        <v>0</v>
      </c>
      <c r="I340" s="16">
        <f t="shared" si="31"/>
        <v>15.6</v>
      </c>
      <c r="J340" s="16">
        <f t="shared" si="32"/>
        <v>4.333333333333333</v>
      </c>
      <c r="K340" s="16">
        <f>(1000*1.15)*Table1[[#This Row],[WLTC class 3, version 5, acceleration]]</f>
        <v>-143.75000000000006</v>
      </c>
      <c r="L340" s="16">
        <f t="shared" si="35"/>
        <v>112.815</v>
      </c>
      <c r="M340" s="16">
        <f>0.5*1.2*0.32*1.99*(Table1[[#This Row],[Velocity]]^2)</f>
        <v>7.1746133333333333</v>
      </c>
      <c r="N340" s="16">
        <f>Table1[[#This Row],[Acceleration Force]]+Table1[[#This Row],[Rolling Resistance]]+Table1[[#This Row],[Aerodynamic Resistance]]</f>
        <v>-23.760386666666726</v>
      </c>
      <c r="O340" s="16">
        <f>(Table1[[#This Row],[Acceleration Force]]+Table1[[#This Row],[Rolling Resistance]]+Table1[[#This Row],[Aerodynamic Resistance]])*Table1[[#This Row],[Velocity]]</f>
        <v>-102.9616755555558</v>
      </c>
      <c r="P340" s="16">
        <f>Table1[[#This Row],[Total]]*Table1[[#This Row],[Velocity]]</f>
        <v>-102.9616755555558</v>
      </c>
      <c r="Q340" s="16">
        <f>IF(Table1[[#This Row],[Energy]]&gt;0,Table1[[#This Row],[Energy]],0)</f>
        <v>0</v>
      </c>
      <c r="R340" s="16">
        <f>(SUM($Q$6:Q340))/1000000</f>
        <v>0.76620303195275719</v>
      </c>
      <c r="S340" s="16">
        <f>IF(Table1[[#This Row],[Energy]]&lt;0,ABS(Table1[[#This Row],[Energy]]),0)</f>
        <v>102.9616755555558</v>
      </c>
      <c r="T340" s="16">
        <f>(SUM($S$6:S340))/1000000</f>
        <v>0.39536764803399171</v>
      </c>
    </row>
    <row r="341" spans="2:20" x14ac:dyDescent="0.3">
      <c r="B341" s="7" t="s">
        <v>19</v>
      </c>
      <c r="C341" s="13">
        <v>335</v>
      </c>
      <c r="D341" s="13">
        <v>335</v>
      </c>
      <c r="E341" s="14">
        <v>15</v>
      </c>
      <c r="F341" s="15">
        <f t="shared" si="33"/>
        <v>-0.15277777777777773</v>
      </c>
      <c r="G341" s="15">
        <f t="shared" si="34"/>
        <v>-0.54999999999999982</v>
      </c>
      <c r="H341" s="16">
        <f t="shared" si="30"/>
        <v>0</v>
      </c>
      <c r="I341" s="16">
        <f t="shared" si="31"/>
        <v>15</v>
      </c>
      <c r="J341" s="16">
        <f t="shared" si="32"/>
        <v>4.166666666666667</v>
      </c>
      <c r="K341" s="16">
        <f>(1000*1.15)*Table1[[#This Row],[WLTC class 3, version 5, acceleration]]</f>
        <v>-175.6944444444444</v>
      </c>
      <c r="L341" s="16">
        <f t="shared" si="35"/>
        <v>112.815</v>
      </c>
      <c r="M341" s="16">
        <f>0.5*1.2*0.32*1.99*(Table1[[#This Row],[Velocity]]^2)</f>
        <v>6.6333333333333346</v>
      </c>
      <c r="N341" s="16">
        <f>Table1[[#This Row],[Acceleration Force]]+Table1[[#This Row],[Rolling Resistance]]+Table1[[#This Row],[Aerodynamic Resistance]]</f>
        <v>-56.24611111111107</v>
      </c>
      <c r="O341" s="16">
        <f>(Table1[[#This Row],[Acceleration Force]]+Table1[[#This Row],[Rolling Resistance]]+Table1[[#This Row],[Aerodynamic Resistance]])*Table1[[#This Row],[Velocity]]</f>
        <v>-234.35879629629613</v>
      </c>
      <c r="P341" s="16">
        <f>Table1[[#This Row],[Total]]*Table1[[#This Row],[Velocity]]</f>
        <v>-234.35879629629613</v>
      </c>
      <c r="Q341" s="16">
        <f>IF(Table1[[#This Row],[Energy]]&gt;0,Table1[[#This Row],[Energy]],0)</f>
        <v>0</v>
      </c>
      <c r="R341" s="16">
        <f>(SUM($Q$6:Q341))/1000000</f>
        <v>0.76620303195275719</v>
      </c>
      <c r="S341" s="16">
        <f>IF(Table1[[#This Row],[Energy]]&lt;0,ABS(Table1[[#This Row],[Energy]]),0)</f>
        <v>234.35879629629613</v>
      </c>
      <c r="T341" s="16">
        <f>(SUM($S$6:S341))/1000000</f>
        <v>0.39560200683028796</v>
      </c>
    </row>
    <row r="342" spans="2:20" x14ac:dyDescent="0.3">
      <c r="B342" s="7" t="s">
        <v>19</v>
      </c>
      <c r="C342" s="13">
        <v>336</v>
      </c>
      <c r="D342" s="13">
        <v>336</v>
      </c>
      <c r="E342" s="14">
        <v>14.5</v>
      </c>
      <c r="F342" s="15">
        <f t="shared" si="33"/>
        <v>-9.7222222222222127E-2</v>
      </c>
      <c r="G342" s="15">
        <f t="shared" si="34"/>
        <v>-0.34999999999999964</v>
      </c>
      <c r="H342" s="16">
        <f t="shared" si="30"/>
        <v>0</v>
      </c>
      <c r="I342" s="16">
        <f t="shared" si="31"/>
        <v>14.5</v>
      </c>
      <c r="J342" s="16">
        <f t="shared" si="32"/>
        <v>4.0277777777777777</v>
      </c>
      <c r="K342" s="16">
        <f>(1000*1.15)*Table1[[#This Row],[WLTC class 3, version 5, acceleration]]</f>
        <v>-111.80555555555544</v>
      </c>
      <c r="L342" s="16">
        <f t="shared" si="35"/>
        <v>112.815</v>
      </c>
      <c r="M342" s="16">
        <f>0.5*1.2*0.32*1.99*(Table1[[#This Row],[Velocity]]^2)</f>
        <v>6.1984814814814815</v>
      </c>
      <c r="N342" s="16">
        <f>Table1[[#This Row],[Acceleration Force]]+Table1[[#This Row],[Rolling Resistance]]+Table1[[#This Row],[Aerodynamic Resistance]]</f>
        <v>7.2079259259260358</v>
      </c>
      <c r="O342" s="16">
        <f>(Table1[[#This Row],[Acceleration Force]]+Table1[[#This Row],[Rolling Resistance]]+Table1[[#This Row],[Aerodynamic Resistance]])*Table1[[#This Row],[Velocity]]</f>
        <v>29.0319238683132</v>
      </c>
      <c r="P342" s="16">
        <f>Table1[[#This Row],[Total]]*Table1[[#This Row],[Velocity]]</f>
        <v>29.0319238683132</v>
      </c>
      <c r="Q342" s="16">
        <f>IF(Table1[[#This Row],[Energy]]&gt;0,Table1[[#This Row],[Energy]],0)</f>
        <v>29.0319238683132</v>
      </c>
      <c r="R342" s="16">
        <f>(SUM($Q$6:Q342))/1000000</f>
        <v>0.76623206387662546</v>
      </c>
      <c r="S342" s="16">
        <f>IF(Table1[[#This Row],[Energy]]&lt;0,ABS(Table1[[#This Row],[Energy]]),0)</f>
        <v>0</v>
      </c>
      <c r="T342" s="16">
        <f>(SUM($S$6:S342))/1000000</f>
        <v>0.39560200683028796</v>
      </c>
    </row>
    <row r="343" spans="2:20" x14ac:dyDescent="0.3">
      <c r="B343" s="7" t="s">
        <v>19</v>
      </c>
      <c r="C343" s="13">
        <v>337</v>
      </c>
      <c r="D343" s="13">
        <v>337</v>
      </c>
      <c r="E343" s="14">
        <v>14.3</v>
      </c>
      <c r="F343" s="15">
        <f t="shared" si="33"/>
        <v>0</v>
      </c>
      <c r="G343" s="15">
        <f t="shared" si="34"/>
        <v>0</v>
      </c>
      <c r="H343" s="16">
        <f t="shared" si="30"/>
        <v>0</v>
      </c>
      <c r="I343" s="16">
        <f t="shared" si="31"/>
        <v>14.3</v>
      </c>
      <c r="J343" s="16">
        <f t="shared" si="32"/>
        <v>3.9722222222222223</v>
      </c>
      <c r="K343" s="16">
        <f>(1000*1.15)*Table1[[#This Row],[WLTC class 3, version 5, acceleration]]</f>
        <v>0</v>
      </c>
      <c r="L343" s="16">
        <f t="shared" si="35"/>
        <v>112.815</v>
      </c>
      <c r="M343" s="16">
        <f>0.5*1.2*0.32*1.99*(Table1[[#This Row],[Velocity]]^2)</f>
        <v>6.0286681481481494</v>
      </c>
      <c r="N343" s="16">
        <f>Table1[[#This Row],[Acceleration Force]]+Table1[[#This Row],[Rolling Resistance]]+Table1[[#This Row],[Aerodynamic Resistance]]</f>
        <v>118.84366814814814</v>
      </c>
      <c r="O343" s="16">
        <f>(Table1[[#This Row],[Acceleration Force]]+Table1[[#This Row],[Rolling Resistance]]+Table1[[#This Row],[Aerodynamic Resistance]])*Table1[[#This Row],[Velocity]]</f>
        <v>472.07345958847736</v>
      </c>
      <c r="P343" s="16">
        <f>Table1[[#This Row],[Total]]*Table1[[#This Row],[Velocity]]</f>
        <v>472.07345958847736</v>
      </c>
      <c r="Q343" s="16">
        <f>IF(Table1[[#This Row],[Energy]]&gt;0,Table1[[#This Row],[Energy]],0)</f>
        <v>472.07345958847736</v>
      </c>
      <c r="R343" s="16">
        <f>(SUM($Q$6:Q343))/1000000</f>
        <v>0.76670413733621401</v>
      </c>
      <c r="S343" s="16">
        <f>IF(Table1[[#This Row],[Energy]]&lt;0,ABS(Table1[[#This Row],[Energy]]),0)</f>
        <v>0</v>
      </c>
      <c r="T343" s="16">
        <f>(SUM($S$6:S343))/1000000</f>
        <v>0.39560200683028796</v>
      </c>
    </row>
    <row r="344" spans="2:20" x14ac:dyDescent="0.3">
      <c r="B344" s="7" t="s">
        <v>19</v>
      </c>
      <c r="C344" s="13">
        <v>338</v>
      </c>
      <c r="D344" s="13">
        <v>338</v>
      </c>
      <c r="E344" s="14">
        <v>14.5</v>
      </c>
      <c r="F344" s="15">
        <f t="shared" si="33"/>
        <v>0.15277777777777773</v>
      </c>
      <c r="G344" s="15">
        <f t="shared" si="34"/>
        <v>0.54999999999999982</v>
      </c>
      <c r="H344" s="16">
        <f t="shared" si="30"/>
        <v>0</v>
      </c>
      <c r="I344" s="16">
        <f t="shared" si="31"/>
        <v>14.5</v>
      </c>
      <c r="J344" s="16">
        <f t="shared" si="32"/>
        <v>4.0277777777777777</v>
      </c>
      <c r="K344" s="16">
        <f>(1000*1.15)*Table1[[#This Row],[WLTC class 3, version 5, acceleration]]</f>
        <v>175.6944444444444</v>
      </c>
      <c r="L344" s="16">
        <f t="shared" si="35"/>
        <v>112.815</v>
      </c>
      <c r="M344" s="16">
        <f>0.5*1.2*0.32*1.99*(Table1[[#This Row],[Velocity]]^2)</f>
        <v>6.1984814814814815</v>
      </c>
      <c r="N344" s="16">
        <f>Table1[[#This Row],[Acceleration Force]]+Table1[[#This Row],[Rolling Resistance]]+Table1[[#This Row],[Aerodynamic Resistance]]</f>
        <v>294.70792592592591</v>
      </c>
      <c r="O344" s="16">
        <f>(Table1[[#This Row],[Acceleration Force]]+Table1[[#This Row],[Rolling Resistance]]+Table1[[#This Row],[Aerodynamic Resistance]])*Table1[[#This Row],[Velocity]]</f>
        <v>1187.0180349794236</v>
      </c>
      <c r="P344" s="16">
        <f>Table1[[#This Row],[Total]]*Table1[[#This Row],[Velocity]]</f>
        <v>1187.0180349794236</v>
      </c>
      <c r="Q344" s="16">
        <f>IF(Table1[[#This Row],[Energy]]&gt;0,Table1[[#This Row],[Energy]],0)</f>
        <v>1187.0180349794236</v>
      </c>
      <c r="R344" s="16">
        <f>(SUM($Q$6:Q344))/1000000</f>
        <v>0.76789115537119346</v>
      </c>
      <c r="S344" s="16">
        <f>IF(Table1[[#This Row],[Energy]]&lt;0,ABS(Table1[[#This Row],[Energy]]),0)</f>
        <v>0</v>
      </c>
      <c r="T344" s="16">
        <f>(SUM($S$6:S344))/1000000</f>
        <v>0.39560200683028796</v>
      </c>
    </row>
    <row r="345" spans="2:20" x14ac:dyDescent="0.3">
      <c r="B345" s="7" t="s">
        <v>19</v>
      </c>
      <c r="C345" s="13">
        <v>339</v>
      </c>
      <c r="D345" s="13">
        <v>339</v>
      </c>
      <c r="E345" s="14">
        <v>15.4</v>
      </c>
      <c r="F345" s="15">
        <f t="shared" si="33"/>
        <v>0.45833333333333343</v>
      </c>
      <c r="G345" s="15">
        <f t="shared" si="34"/>
        <v>1.6500000000000004</v>
      </c>
      <c r="H345" s="16">
        <f t="shared" si="30"/>
        <v>0</v>
      </c>
      <c r="I345" s="16">
        <f t="shared" si="31"/>
        <v>15.4</v>
      </c>
      <c r="J345" s="16">
        <f t="shared" si="32"/>
        <v>4.2777777777777777</v>
      </c>
      <c r="K345" s="16">
        <f>(1000*1.15)*Table1[[#This Row],[WLTC class 3, version 5, acceleration]]</f>
        <v>527.08333333333348</v>
      </c>
      <c r="L345" s="16">
        <f t="shared" si="35"/>
        <v>112.815</v>
      </c>
      <c r="M345" s="16">
        <f>0.5*1.2*0.32*1.99*(Table1[[#This Row],[Velocity]]^2)</f>
        <v>6.9918281481481488</v>
      </c>
      <c r="N345" s="16">
        <f>Table1[[#This Row],[Acceleration Force]]+Table1[[#This Row],[Rolling Resistance]]+Table1[[#This Row],[Aerodynamic Resistance]]</f>
        <v>646.89016148148164</v>
      </c>
      <c r="O345" s="16">
        <f>(Table1[[#This Row],[Acceleration Force]]+Table1[[#This Row],[Rolling Resistance]]+Table1[[#This Row],[Aerodynamic Resistance]])*Table1[[#This Row],[Velocity]]</f>
        <v>2767.2523574485604</v>
      </c>
      <c r="P345" s="16">
        <f>Table1[[#This Row],[Total]]*Table1[[#This Row],[Velocity]]</f>
        <v>2767.2523574485604</v>
      </c>
      <c r="Q345" s="16">
        <f>IF(Table1[[#This Row],[Energy]]&gt;0,Table1[[#This Row],[Energy]],0)</f>
        <v>2767.2523574485604</v>
      </c>
      <c r="R345" s="16">
        <f>(SUM($Q$6:Q345))/1000000</f>
        <v>0.77065840772864203</v>
      </c>
      <c r="S345" s="16">
        <f>IF(Table1[[#This Row],[Energy]]&lt;0,ABS(Table1[[#This Row],[Energy]]),0)</f>
        <v>0</v>
      </c>
      <c r="T345" s="16">
        <f>(SUM($S$6:S345))/1000000</f>
        <v>0.39560200683028796</v>
      </c>
    </row>
    <row r="346" spans="2:20" x14ac:dyDescent="0.3">
      <c r="B346" s="7" t="s">
        <v>19</v>
      </c>
      <c r="C346" s="13">
        <v>340</v>
      </c>
      <c r="D346" s="13">
        <v>340</v>
      </c>
      <c r="E346" s="14">
        <v>17.8</v>
      </c>
      <c r="F346" s="15">
        <f t="shared" si="33"/>
        <v>0.79166666666666674</v>
      </c>
      <c r="G346" s="15">
        <f t="shared" si="34"/>
        <v>2.8500000000000005</v>
      </c>
      <c r="H346" s="16">
        <f t="shared" si="30"/>
        <v>0</v>
      </c>
      <c r="I346" s="16">
        <f t="shared" si="31"/>
        <v>17.8</v>
      </c>
      <c r="J346" s="16">
        <f t="shared" si="32"/>
        <v>4.9444444444444446</v>
      </c>
      <c r="K346" s="16">
        <f>(1000*1.15)*Table1[[#This Row],[WLTC class 3, version 5, acceleration]]</f>
        <v>910.41666666666674</v>
      </c>
      <c r="L346" s="16">
        <f t="shared" si="35"/>
        <v>112.815</v>
      </c>
      <c r="M346" s="16">
        <f>0.5*1.2*0.32*1.99*(Table1[[#This Row],[Velocity]]^2)</f>
        <v>9.3409125925925931</v>
      </c>
      <c r="N346" s="16">
        <f>Table1[[#This Row],[Acceleration Force]]+Table1[[#This Row],[Rolling Resistance]]+Table1[[#This Row],[Aerodynamic Resistance]]</f>
        <v>1032.5725792592593</v>
      </c>
      <c r="O346" s="16">
        <f>(Table1[[#This Row],[Acceleration Force]]+Table1[[#This Row],[Rolling Resistance]]+Table1[[#This Row],[Aerodynamic Resistance]])*Table1[[#This Row],[Velocity]]</f>
        <v>5105.497753004116</v>
      </c>
      <c r="P346" s="16">
        <f>Table1[[#This Row],[Total]]*Table1[[#This Row],[Velocity]]</f>
        <v>5105.497753004116</v>
      </c>
      <c r="Q346" s="16">
        <f>IF(Table1[[#This Row],[Energy]]&gt;0,Table1[[#This Row],[Energy]],0)</f>
        <v>5105.497753004116</v>
      </c>
      <c r="R346" s="16">
        <f>(SUM($Q$6:Q346))/1000000</f>
        <v>0.77576390548164609</v>
      </c>
      <c r="S346" s="16">
        <f>IF(Table1[[#This Row],[Energy]]&lt;0,ABS(Table1[[#This Row],[Energy]]),0)</f>
        <v>0</v>
      </c>
      <c r="T346" s="16">
        <f>(SUM($S$6:S346))/1000000</f>
        <v>0.39560200683028796</v>
      </c>
    </row>
    <row r="347" spans="2:20" x14ac:dyDescent="0.3">
      <c r="B347" s="7" t="s">
        <v>19</v>
      </c>
      <c r="C347" s="13">
        <v>341</v>
      </c>
      <c r="D347" s="13">
        <v>341</v>
      </c>
      <c r="E347" s="14">
        <v>21.1</v>
      </c>
      <c r="F347" s="15">
        <f t="shared" si="33"/>
        <v>0.87500000000000011</v>
      </c>
      <c r="G347" s="15">
        <f t="shared" si="34"/>
        <v>3.1500000000000004</v>
      </c>
      <c r="H347" s="16">
        <f t="shared" si="30"/>
        <v>0</v>
      </c>
      <c r="I347" s="16">
        <f t="shared" si="31"/>
        <v>21.1</v>
      </c>
      <c r="J347" s="16">
        <f t="shared" si="32"/>
        <v>5.8611111111111116</v>
      </c>
      <c r="K347" s="16">
        <f>(1000*1.15)*Table1[[#This Row],[WLTC class 3, version 5, acceleration]]</f>
        <v>1006.2500000000001</v>
      </c>
      <c r="L347" s="16">
        <f t="shared" si="35"/>
        <v>112.815</v>
      </c>
      <c r="M347" s="16">
        <f>0.5*1.2*0.32*1.99*(Table1[[#This Row],[Velocity]]^2)</f>
        <v>13.125450370370373</v>
      </c>
      <c r="N347" s="16">
        <f>Table1[[#This Row],[Acceleration Force]]+Table1[[#This Row],[Rolling Resistance]]+Table1[[#This Row],[Aerodynamic Resistance]]</f>
        <v>1132.1904503703704</v>
      </c>
      <c r="O347" s="16">
        <f>(Table1[[#This Row],[Acceleration Force]]+Table1[[#This Row],[Rolling Resistance]]+Table1[[#This Row],[Aerodynamic Resistance]])*Table1[[#This Row],[Velocity]]</f>
        <v>6635.8940285596718</v>
      </c>
      <c r="P347" s="16">
        <f>Table1[[#This Row],[Total]]*Table1[[#This Row],[Velocity]]</f>
        <v>6635.8940285596718</v>
      </c>
      <c r="Q347" s="16">
        <f>IF(Table1[[#This Row],[Energy]]&gt;0,Table1[[#This Row],[Energy]],0)</f>
        <v>6635.8940285596718</v>
      </c>
      <c r="R347" s="16">
        <f>(SUM($Q$6:Q347))/1000000</f>
        <v>0.78239979951020577</v>
      </c>
      <c r="S347" s="16">
        <f>IF(Table1[[#This Row],[Energy]]&lt;0,ABS(Table1[[#This Row],[Energy]]),0)</f>
        <v>0</v>
      </c>
      <c r="T347" s="16">
        <f>(SUM($S$6:S347))/1000000</f>
        <v>0.39560200683028796</v>
      </c>
    </row>
    <row r="348" spans="2:20" x14ac:dyDescent="0.3">
      <c r="B348" s="7" t="s">
        <v>19</v>
      </c>
      <c r="C348" s="13">
        <v>342</v>
      </c>
      <c r="D348" s="13">
        <v>342</v>
      </c>
      <c r="E348" s="14">
        <v>24.1</v>
      </c>
      <c r="F348" s="15">
        <f t="shared" si="33"/>
        <v>0.54166666666666641</v>
      </c>
      <c r="G348" s="15">
        <f t="shared" si="34"/>
        <v>1.9499999999999993</v>
      </c>
      <c r="H348" s="16">
        <f t="shared" si="30"/>
        <v>0</v>
      </c>
      <c r="I348" s="16">
        <f t="shared" si="31"/>
        <v>24.1</v>
      </c>
      <c r="J348" s="16">
        <f t="shared" si="32"/>
        <v>6.6944444444444446</v>
      </c>
      <c r="K348" s="16">
        <f>(1000*1.15)*Table1[[#This Row],[WLTC class 3, version 5, acceleration]]</f>
        <v>622.9166666666664</v>
      </c>
      <c r="L348" s="16">
        <f t="shared" si="35"/>
        <v>112.815</v>
      </c>
      <c r="M348" s="16">
        <f>0.5*1.2*0.32*1.99*(Table1[[#This Row],[Velocity]]^2)</f>
        <v>17.123139259259261</v>
      </c>
      <c r="N348" s="16">
        <f>Table1[[#This Row],[Acceleration Force]]+Table1[[#This Row],[Rolling Resistance]]+Table1[[#This Row],[Aerodynamic Resistance]]</f>
        <v>752.85480592592558</v>
      </c>
      <c r="O348" s="16">
        <f>(Table1[[#This Row],[Acceleration Force]]+Table1[[#This Row],[Rolling Resistance]]+Table1[[#This Row],[Aerodynamic Resistance]])*Table1[[#This Row],[Velocity]]</f>
        <v>5039.9446730041127</v>
      </c>
      <c r="P348" s="16">
        <f>Table1[[#This Row],[Total]]*Table1[[#This Row],[Velocity]]</f>
        <v>5039.9446730041127</v>
      </c>
      <c r="Q348" s="16">
        <f>IF(Table1[[#This Row],[Energy]]&gt;0,Table1[[#This Row],[Energy]],0)</f>
        <v>5039.9446730041127</v>
      </c>
      <c r="R348" s="16">
        <f>(SUM($Q$6:Q348))/1000000</f>
        <v>0.78743974418320983</v>
      </c>
      <c r="S348" s="16">
        <f>IF(Table1[[#This Row],[Energy]]&lt;0,ABS(Table1[[#This Row],[Energy]]),0)</f>
        <v>0</v>
      </c>
      <c r="T348" s="16">
        <f>(SUM($S$6:S348))/1000000</f>
        <v>0.39560200683028796</v>
      </c>
    </row>
    <row r="349" spans="2:20" x14ac:dyDescent="0.3">
      <c r="B349" s="7" t="s">
        <v>19</v>
      </c>
      <c r="C349" s="13">
        <v>343</v>
      </c>
      <c r="D349" s="13">
        <v>343</v>
      </c>
      <c r="E349" s="14">
        <v>25</v>
      </c>
      <c r="F349" s="15">
        <f t="shared" si="33"/>
        <v>0.16666666666666657</v>
      </c>
      <c r="G349" s="15">
        <f t="shared" si="34"/>
        <v>0.59999999999999964</v>
      </c>
      <c r="H349" s="16">
        <f t="shared" si="30"/>
        <v>0</v>
      </c>
      <c r="I349" s="16">
        <f t="shared" si="31"/>
        <v>25</v>
      </c>
      <c r="J349" s="16">
        <f t="shared" si="32"/>
        <v>6.9444444444444446</v>
      </c>
      <c r="K349" s="16">
        <f>(1000*1.15)*Table1[[#This Row],[WLTC class 3, version 5, acceleration]]</f>
        <v>191.66666666666657</v>
      </c>
      <c r="L349" s="16">
        <f t="shared" si="35"/>
        <v>112.815</v>
      </c>
      <c r="M349" s="16">
        <f>0.5*1.2*0.32*1.99*(Table1[[#This Row],[Velocity]]^2)</f>
        <v>18.425925925925927</v>
      </c>
      <c r="N349" s="16">
        <f>Table1[[#This Row],[Acceleration Force]]+Table1[[#This Row],[Rolling Resistance]]+Table1[[#This Row],[Aerodynamic Resistance]]</f>
        <v>322.90759259259249</v>
      </c>
      <c r="O349" s="16">
        <f>(Table1[[#This Row],[Acceleration Force]]+Table1[[#This Row],[Rolling Resistance]]+Table1[[#This Row],[Aerodynamic Resistance]])*Table1[[#This Row],[Velocity]]</f>
        <v>2242.4138374485592</v>
      </c>
      <c r="P349" s="16">
        <f>Table1[[#This Row],[Total]]*Table1[[#This Row],[Velocity]]</f>
        <v>2242.4138374485592</v>
      </c>
      <c r="Q349" s="16">
        <f>IF(Table1[[#This Row],[Energy]]&gt;0,Table1[[#This Row],[Energy]],0)</f>
        <v>2242.4138374485592</v>
      </c>
      <c r="R349" s="16">
        <f>(SUM($Q$6:Q349))/1000000</f>
        <v>0.78968215802065844</v>
      </c>
      <c r="S349" s="16">
        <f>IF(Table1[[#This Row],[Energy]]&lt;0,ABS(Table1[[#This Row],[Energy]]),0)</f>
        <v>0</v>
      </c>
      <c r="T349" s="16">
        <f>(SUM($S$6:S349))/1000000</f>
        <v>0.39560200683028796</v>
      </c>
    </row>
    <row r="350" spans="2:20" x14ac:dyDescent="0.3">
      <c r="B350" s="7" t="s">
        <v>19</v>
      </c>
      <c r="C350" s="13">
        <v>344</v>
      </c>
      <c r="D350" s="13">
        <v>344</v>
      </c>
      <c r="E350" s="14">
        <v>25.3</v>
      </c>
      <c r="F350" s="15">
        <f t="shared" si="33"/>
        <v>6.9444444444444448E-2</v>
      </c>
      <c r="G350" s="15">
        <f t="shared" si="34"/>
        <v>0.25</v>
      </c>
      <c r="H350" s="16">
        <f t="shared" si="30"/>
        <v>0</v>
      </c>
      <c r="I350" s="16">
        <f t="shared" si="31"/>
        <v>25.3</v>
      </c>
      <c r="J350" s="16">
        <f t="shared" si="32"/>
        <v>7.0277777777777777</v>
      </c>
      <c r="K350" s="16">
        <f>(1000*1.15)*Table1[[#This Row],[WLTC class 3, version 5, acceleration]]</f>
        <v>79.861111111111114</v>
      </c>
      <c r="L350" s="16">
        <f t="shared" si="35"/>
        <v>112.815</v>
      </c>
      <c r="M350" s="16">
        <f>0.5*1.2*0.32*1.99*(Table1[[#This Row],[Velocity]]^2)</f>
        <v>18.870801481481482</v>
      </c>
      <c r="N350" s="16">
        <f>Table1[[#This Row],[Acceleration Force]]+Table1[[#This Row],[Rolling Resistance]]+Table1[[#This Row],[Aerodynamic Resistance]]</f>
        <v>211.54691259259261</v>
      </c>
      <c r="O350" s="16">
        <f>(Table1[[#This Row],[Acceleration Force]]+Table1[[#This Row],[Rolling Resistance]]+Table1[[#This Row],[Aerodynamic Resistance]])*Table1[[#This Row],[Velocity]]</f>
        <v>1486.7046912757203</v>
      </c>
      <c r="P350" s="16">
        <f>Table1[[#This Row],[Total]]*Table1[[#This Row],[Velocity]]</f>
        <v>1486.7046912757203</v>
      </c>
      <c r="Q350" s="16">
        <f>IF(Table1[[#This Row],[Energy]]&gt;0,Table1[[#This Row],[Energy]],0)</f>
        <v>1486.7046912757203</v>
      </c>
      <c r="R350" s="16">
        <f>(SUM($Q$6:Q350))/1000000</f>
        <v>0.7911688627119341</v>
      </c>
      <c r="S350" s="16">
        <f>IF(Table1[[#This Row],[Energy]]&lt;0,ABS(Table1[[#This Row],[Energy]]),0)</f>
        <v>0</v>
      </c>
      <c r="T350" s="16">
        <f>(SUM($S$6:S350))/1000000</f>
        <v>0.39560200683028796</v>
      </c>
    </row>
    <row r="351" spans="2:20" x14ac:dyDescent="0.3">
      <c r="B351" s="7" t="s">
        <v>19</v>
      </c>
      <c r="C351" s="13">
        <v>345</v>
      </c>
      <c r="D351" s="13">
        <v>345</v>
      </c>
      <c r="E351" s="14">
        <v>25.5</v>
      </c>
      <c r="F351" s="15">
        <f t="shared" si="33"/>
        <v>0.15277777777777748</v>
      </c>
      <c r="G351" s="15">
        <f t="shared" si="34"/>
        <v>0.54999999999999893</v>
      </c>
      <c r="H351" s="16">
        <f t="shared" si="30"/>
        <v>0</v>
      </c>
      <c r="I351" s="16">
        <f t="shared" si="31"/>
        <v>25.5</v>
      </c>
      <c r="J351" s="16">
        <f t="shared" si="32"/>
        <v>7.083333333333333</v>
      </c>
      <c r="K351" s="16">
        <f>(1000*1.15)*Table1[[#This Row],[WLTC class 3, version 5, acceleration]]</f>
        <v>175.69444444444412</v>
      </c>
      <c r="L351" s="16">
        <f t="shared" si="35"/>
        <v>112.815</v>
      </c>
      <c r="M351" s="16">
        <f>0.5*1.2*0.32*1.99*(Table1[[#This Row],[Velocity]]^2)</f>
        <v>19.170333333333332</v>
      </c>
      <c r="N351" s="16">
        <f>Table1[[#This Row],[Acceleration Force]]+Table1[[#This Row],[Rolling Resistance]]+Table1[[#This Row],[Aerodynamic Resistance]]</f>
        <v>307.67977777777742</v>
      </c>
      <c r="O351" s="16">
        <f>(Table1[[#This Row],[Acceleration Force]]+Table1[[#This Row],[Rolling Resistance]]+Table1[[#This Row],[Aerodynamic Resistance]])*Table1[[#This Row],[Velocity]]</f>
        <v>2179.3984259259232</v>
      </c>
      <c r="P351" s="16">
        <f>Table1[[#This Row],[Total]]*Table1[[#This Row],[Velocity]]</f>
        <v>2179.3984259259232</v>
      </c>
      <c r="Q351" s="16">
        <f>IF(Table1[[#This Row],[Energy]]&gt;0,Table1[[#This Row],[Energy]],0)</f>
        <v>2179.3984259259232</v>
      </c>
      <c r="R351" s="16">
        <f>(SUM($Q$6:Q351))/1000000</f>
        <v>0.79334826113786006</v>
      </c>
      <c r="S351" s="16">
        <f>IF(Table1[[#This Row],[Energy]]&lt;0,ABS(Table1[[#This Row],[Energy]]),0)</f>
        <v>0</v>
      </c>
      <c r="T351" s="16">
        <f>(SUM($S$6:S351))/1000000</f>
        <v>0.39560200683028796</v>
      </c>
    </row>
    <row r="352" spans="2:20" x14ac:dyDescent="0.3">
      <c r="B352" s="7" t="s">
        <v>19</v>
      </c>
      <c r="C352" s="13">
        <v>346</v>
      </c>
      <c r="D352" s="13">
        <v>346</v>
      </c>
      <c r="E352" s="14">
        <v>26.4</v>
      </c>
      <c r="F352" s="15">
        <f t="shared" si="33"/>
        <v>0.15277777777777798</v>
      </c>
      <c r="G352" s="15">
        <f t="shared" si="34"/>
        <v>0.55000000000000071</v>
      </c>
      <c r="H352" s="16">
        <f t="shared" si="30"/>
        <v>0</v>
      </c>
      <c r="I352" s="16">
        <f t="shared" si="31"/>
        <v>26.4</v>
      </c>
      <c r="J352" s="16">
        <f t="shared" si="32"/>
        <v>7.333333333333333</v>
      </c>
      <c r="K352" s="16">
        <f>(1000*1.15)*Table1[[#This Row],[WLTC class 3, version 5, acceleration]]</f>
        <v>175.69444444444468</v>
      </c>
      <c r="L352" s="16">
        <f t="shared" si="35"/>
        <v>112.815</v>
      </c>
      <c r="M352" s="16">
        <f>0.5*1.2*0.32*1.99*(Table1[[#This Row],[Velocity]]^2)</f>
        <v>20.547413333333331</v>
      </c>
      <c r="N352" s="16">
        <f>Table1[[#This Row],[Acceleration Force]]+Table1[[#This Row],[Rolling Resistance]]+Table1[[#This Row],[Aerodynamic Resistance]]</f>
        <v>309.05685777777802</v>
      </c>
      <c r="O352" s="16">
        <f>(Table1[[#This Row],[Acceleration Force]]+Table1[[#This Row],[Rolling Resistance]]+Table1[[#This Row],[Aerodynamic Resistance]])*Table1[[#This Row],[Velocity]]</f>
        <v>2266.4169570370386</v>
      </c>
      <c r="P352" s="16">
        <f>Table1[[#This Row],[Total]]*Table1[[#This Row],[Velocity]]</f>
        <v>2266.4169570370386</v>
      </c>
      <c r="Q352" s="16">
        <f>IF(Table1[[#This Row],[Energy]]&gt;0,Table1[[#This Row],[Energy]],0)</f>
        <v>2266.4169570370386</v>
      </c>
      <c r="R352" s="16">
        <f>(SUM($Q$6:Q352))/1000000</f>
        <v>0.79561467809489705</v>
      </c>
      <c r="S352" s="16">
        <f>IF(Table1[[#This Row],[Energy]]&lt;0,ABS(Table1[[#This Row],[Energy]]),0)</f>
        <v>0</v>
      </c>
      <c r="T352" s="16">
        <f>(SUM($S$6:S352))/1000000</f>
        <v>0.39560200683028796</v>
      </c>
    </row>
    <row r="353" spans="2:20" x14ac:dyDescent="0.3">
      <c r="B353" s="7" t="s">
        <v>19</v>
      </c>
      <c r="C353" s="13">
        <v>347</v>
      </c>
      <c r="D353" s="13">
        <v>347</v>
      </c>
      <c r="E353" s="14">
        <v>26.6</v>
      </c>
      <c r="F353" s="15">
        <f t="shared" si="33"/>
        <v>9.7222222222222612E-2</v>
      </c>
      <c r="G353" s="15">
        <f t="shared" si="34"/>
        <v>0.35000000000000142</v>
      </c>
      <c r="H353" s="16">
        <f t="shared" si="30"/>
        <v>0</v>
      </c>
      <c r="I353" s="16">
        <f t="shared" si="31"/>
        <v>26.6</v>
      </c>
      <c r="J353" s="16">
        <f t="shared" si="32"/>
        <v>7.3888888888888893</v>
      </c>
      <c r="K353" s="16">
        <f>(1000*1.15)*Table1[[#This Row],[WLTC class 3, version 5, acceleration]]</f>
        <v>111.805555555556</v>
      </c>
      <c r="L353" s="16">
        <f t="shared" si="35"/>
        <v>112.815</v>
      </c>
      <c r="M353" s="16">
        <f>0.5*1.2*0.32*1.99*(Table1[[#This Row],[Velocity]]^2)</f>
        <v>20.859917037037039</v>
      </c>
      <c r="N353" s="16">
        <f>Table1[[#This Row],[Acceleration Force]]+Table1[[#This Row],[Rolling Resistance]]+Table1[[#This Row],[Aerodynamic Resistance]]</f>
        <v>245.48047259259303</v>
      </c>
      <c r="O353" s="16">
        <f>(Table1[[#This Row],[Acceleration Force]]+Table1[[#This Row],[Rolling Resistance]]+Table1[[#This Row],[Aerodynamic Resistance]])*Table1[[#This Row],[Velocity]]</f>
        <v>1813.8279363786041</v>
      </c>
      <c r="P353" s="16">
        <f>Table1[[#This Row],[Total]]*Table1[[#This Row],[Velocity]]</f>
        <v>1813.8279363786041</v>
      </c>
      <c r="Q353" s="16">
        <f>IF(Table1[[#This Row],[Energy]]&gt;0,Table1[[#This Row],[Energy]],0)</f>
        <v>1813.8279363786041</v>
      </c>
      <c r="R353" s="16">
        <f>(SUM($Q$6:Q353))/1000000</f>
        <v>0.79742850603127569</v>
      </c>
      <c r="S353" s="16">
        <f>IF(Table1[[#This Row],[Energy]]&lt;0,ABS(Table1[[#This Row],[Energy]]),0)</f>
        <v>0</v>
      </c>
      <c r="T353" s="16">
        <f>(SUM($S$6:S353))/1000000</f>
        <v>0.39560200683028796</v>
      </c>
    </row>
    <row r="354" spans="2:20" x14ac:dyDescent="0.3">
      <c r="B354" s="7" t="s">
        <v>19</v>
      </c>
      <c r="C354" s="13">
        <v>348</v>
      </c>
      <c r="D354" s="13">
        <v>348</v>
      </c>
      <c r="E354" s="14">
        <v>27.1</v>
      </c>
      <c r="F354" s="15">
        <f t="shared" si="33"/>
        <v>0.15277777777777748</v>
      </c>
      <c r="G354" s="15">
        <f t="shared" si="34"/>
        <v>0.54999999999999893</v>
      </c>
      <c r="H354" s="16">
        <f t="shared" si="30"/>
        <v>0</v>
      </c>
      <c r="I354" s="16">
        <f t="shared" si="31"/>
        <v>27.1</v>
      </c>
      <c r="J354" s="16">
        <f t="shared" si="32"/>
        <v>7.5277777777777777</v>
      </c>
      <c r="K354" s="16">
        <f>(1000*1.15)*Table1[[#This Row],[WLTC class 3, version 5, acceleration]]</f>
        <v>175.69444444444412</v>
      </c>
      <c r="L354" s="16">
        <f t="shared" si="35"/>
        <v>112.815</v>
      </c>
      <c r="M354" s="16">
        <f>0.5*1.2*0.32*1.99*(Table1[[#This Row],[Velocity]]^2)</f>
        <v>21.651494814814814</v>
      </c>
      <c r="N354" s="16">
        <f>Table1[[#This Row],[Acceleration Force]]+Table1[[#This Row],[Rolling Resistance]]+Table1[[#This Row],[Aerodynamic Resistance]]</f>
        <v>310.16093925925895</v>
      </c>
      <c r="O354" s="16">
        <f>(Table1[[#This Row],[Acceleration Force]]+Table1[[#This Row],[Rolling Resistance]]+Table1[[#This Row],[Aerodynamic Resistance]])*Table1[[#This Row],[Velocity]]</f>
        <v>2334.8226260905326</v>
      </c>
      <c r="P354" s="16">
        <f>Table1[[#This Row],[Total]]*Table1[[#This Row],[Velocity]]</f>
        <v>2334.8226260905326</v>
      </c>
      <c r="Q354" s="16">
        <f>IF(Table1[[#This Row],[Energy]]&gt;0,Table1[[#This Row],[Energy]],0)</f>
        <v>2334.8226260905326</v>
      </c>
      <c r="R354" s="16">
        <f>(SUM($Q$6:Q354))/1000000</f>
        <v>0.79976332865736621</v>
      </c>
      <c r="S354" s="16">
        <f>IF(Table1[[#This Row],[Energy]]&lt;0,ABS(Table1[[#This Row],[Energy]]),0)</f>
        <v>0</v>
      </c>
      <c r="T354" s="16">
        <f>(SUM($S$6:S354))/1000000</f>
        <v>0.39560200683028796</v>
      </c>
    </row>
    <row r="355" spans="2:20" x14ac:dyDescent="0.3">
      <c r="B355" s="7" t="s">
        <v>19</v>
      </c>
      <c r="C355" s="13">
        <v>349</v>
      </c>
      <c r="D355" s="13">
        <v>349</v>
      </c>
      <c r="E355" s="14">
        <v>27.7</v>
      </c>
      <c r="F355" s="15">
        <f t="shared" si="33"/>
        <v>0.1388888888888889</v>
      </c>
      <c r="G355" s="15">
        <f t="shared" si="34"/>
        <v>0.5</v>
      </c>
      <c r="H355" s="16">
        <f t="shared" si="30"/>
        <v>0</v>
      </c>
      <c r="I355" s="16">
        <f t="shared" si="31"/>
        <v>27.7</v>
      </c>
      <c r="J355" s="16">
        <f t="shared" si="32"/>
        <v>7.6944444444444438</v>
      </c>
      <c r="K355" s="16">
        <f>(1000*1.15)*Table1[[#This Row],[WLTC class 3, version 5, acceleration]]</f>
        <v>159.72222222222223</v>
      </c>
      <c r="L355" s="16">
        <f t="shared" si="35"/>
        <v>112.815</v>
      </c>
      <c r="M355" s="16">
        <f>0.5*1.2*0.32*1.99*(Table1[[#This Row],[Velocity]]^2)</f>
        <v>22.620845925925924</v>
      </c>
      <c r="N355" s="16">
        <f>Table1[[#This Row],[Acceleration Force]]+Table1[[#This Row],[Rolling Resistance]]+Table1[[#This Row],[Aerodynamic Resistance]]</f>
        <v>295.15806814814817</v>
      </c>
      <c r="O355" s="16">
        <f>(Table1[[#This Row],[Acceleration Force]]+Table1[[#This Row],[Rolling Resistance]]+Table1[[#This Row],[Aerodynamic Resistance]])*Table1[[#This Row],[Velocity]]</f>
        <v>2271.0773576954734</v>
      </c>
      <c r="P355" s="16">
        <f>Table1[[#This Row],[Total]]*Table1[[#This Row],[Velocity]]</f>
        <v>2271.0773576954734</v>
      </c>
      <c r="Q355" s="16">
        <f>IF(Table1[[#This Row],[Energy]]&gt;0,Table1[[#This Row],[Energy]],0)</f>
        <v>2271.0773576954734</v>
      </c>
      <c r="R355" s="16">
        <f>(SUM($Q$6:Q355))/1000000</f>
        <v>0.80203440601506171</v>
      </c>
      <c r="S355" s="16">
        <f>IF(Table1[[#This Row],[Energy]]&lt;0,ABS(Table1[[#This Row],[Energy]]),0)</f>
        <v>0</v>
      </c>
      <c r="T355" s="16">
        <f>(SUM($S$6:S355))/1000000</f>
        <v>0.39560200683028796</v>
      </c>
    </row>
    <row r="356" spans="2:20" x14ac:dyDescent="0.3">
      <c r="B356" s="7" t="s">
        <v>19</v>
      </c>
      <c r="C356" s="13">
        <v>350</v>
      </c>
      <c r="D356" s="13">
        <v>350</v>
      </c>
      <c r="E356" s="14">
        <v>28.1</v>
      </c>
      <c r="F356" s="15">
        <f t="shared" si="33"/>
        <v>6.9444444444444448E-2</v>
      </c>
      <c r="G356" s="15">
        <f t="shared" si="34"/>
        <v>0.25</v>
      </c>
      <c r="H356" s="16">
        <f t="shared" si="30"/>
        <v>0</v>
      </c>
      <c r="I356" s="16">
        <f t="shared" si="31"/>
        <v>28.1</v>
      </c>
      <c r="J356" s="16">
        <f t="shared" si="32"/>
        <v>7.8055555555555554</v>
      </c>
      <c r="K356" s="16">
        <f>(1000*1.15)*Table1[[#This Row],[WLTC class 3, version 5, acceleration]]</f>
        <v>79.861111111111114</v>
      </c>
      <c r="L356" s="16">
        <f t="shared" si="35"/>
        <v>112.815</v>
      </c>
      <c r="M356" s="16">
        <f>0.5*1.2*0.32*1.99*(Table1[[#This Row],[Velocity]]^2)</f>
        <v>23.278872592592595</v>
      </c>
      <c r="N356" s="16">
        <f>Table1[[#This Row],[Acceleration Force]]+Table1[[#This Row],[Rolling Resistance]]+Table1[[#This Row],[Aerodynamic Resistance]]</f>
        <v>215.9549837037037</v>
      </c>
      <c r="O356" s="16">
        <f>(Table1[[#This Row],[Acceleration Force]]+Table1[[#This Row],[Rolling Resistance]]+Table1[[#This Row],[Aerodynamic Resistance]])*Table1[[#This Row],[Velocity]]</f>
        <v>1685.6486227983539</v>
      </c>
      <c r="P356" s="16">
        <f>Table1[[#This Row],[Total]]*Table1[[#This Row],[Velocity]]</f>
        <v>1685.6486227983539</v>
      </c>
      <c r="Q356" s="16">
        <f>IF(Table1[[#This Row],[Energy]]&gt;0,Table1[[#This Row],[Energy]],0)</f>
        <v>1685.6486227983539</v>
      </c>
      <c r="R356" s="16">
        <f>(SUM($Q$6:Q356))/1000000</f>
        <v>0.80372005463786</v>
      </c>
      <c r="S356" s="16">
        <f>IF(Table1[[#This Row],[Energy]]&lt;0,ABS(Table1[[#This Row],[Energy]]),0)</f>
        <v>0</v>
      </c>
      <c r="T356" s="16">
        <f>(SUM($S$6:S356))/1000000</f>
        <v>0.39560200683028796</v>
      </c>
    </row>
    <row r="357" spans="2:20" x14ac:dyDescent="0.3">
      <c r="B357" s="7" t="s">
        <v>19</v>
      </c>
      <c r="C357" s="13">
        <v>351</v>
      </c>
      <c r="D357" s="13">
        <v>351</v>
      </c>
      <c r="E357" s="14">
        <v>28.2</v>
      </c>
      <c r="F357" s="15">
        <f t="shared" si="33"/>
        <v>0</v>
      </c>
      <c r="G357" s="15">
        <f t="shared" si="34"/>
        <v>0</v>
      </c>
      <c r="H357" s="16">
        <f t="shared" si="30"/>
        <v>0</v>
      </c>
      <c r="I357" s="16">
        <f t="shared" si="31"/>
        <v>28.2</v>
      </c>
      <c r="J357" s="16">
        <f t="shared" si="32"/>
        <v>7.833333333333333</v>
      </c>
      <c r="K357" s="16">
        <f>(1000*1.15)*Table1[[#This Row],[WLTC class 3, version 5, acceleration]]</f>
        <v>0</v>
      </c>
      <c r="L357" s="16">
        <f t="shared" si="35"/>
        <v>112.815</v>
      </c>
      <c r="M357" s="16">
        <f>0.5*1.2*0.32*1.99*(Table1[[#This Row],[Velocity]]^2)</f>
        <v>23.444853333333334</v>
      </c>
      <c r="N357" s="16">
        <f>Table1[[#This Row],[Acceleration Force]]+Table1[[#This Row],[Rolling Resistance]]+Table1[[#This Row],[Aerodynamic Resistance]]</f>
        <v>136.25985333333333</v>
      </c>
      <c r="O357" s="16">
        <f>(Table1[[#This Row],[Acceleration Force]]+Table1[[#This Row],[Rolling Resistance]]+Table1[[#This Row],[Aerodynamic Resistance]])*Table1[[#This Row],[Velocity]]</f>
        <v>1067.3688511111111</v>
      </c>
      <c r="P357" s="16">
        <f>Table1[[#This Row],[Total]]*Table1[[#This Row],[Velocity]]</f>
        <v>1067.3688511111111</v>
      </c>
      <c r="Q357" s="16">
        <f>IF(Table1[[#This Row],[Energy]]&gt;0,Table1[[#This Row],[Energy]],0)</f>
        <v>1067.3688511111111</v>
      </c>
      <c r="R357" s="16">
        <f>(SUM($Q$6:Q357))/1000000</f>
        <v>0.80478742348897114</v>
      </c>
      <c r="S357" s="16">
        <f>IF(Table1[[#This Row],[Energy]]&lt;0,ABS(Table1[[#This Row],[Energy]]),0)</f>
        <v>0</v>
      </c>
      <c r="T357" s="16">
        <f>(SUM($S$6:S357))/1000000</f>
        <v>0.39560200683028796</v>
      </c>
    </row>
    <row r="358" spans="2:20" x14ac:dyDescent="0.3">
      <c r="B358" s="7" t="s">
        <v>19</v>
      </c>
      <c r="C358" s="13">
        <v>352</v>
      </c>
      <c r="D358" s="13">
        <v>352</v>
      </c>
      <c r="E358" s="14">
        <v>28.1</v>
      </c>
      <c r="F358" s="15">
        <f t="shared" si="33"/>
        <v>-2.7777777777777679E-2</v>
      </c>
      <c r="G358" s="15">
        <f t="shared" si="34"/>
        <v>-9.9999999999999645E-2</v>
      </c>
      <c r="H358" s="16">
        <f t="shared" si="30"/>
        <v>0</v>
      </c>
      <c r="I358" s="16">
        <f t="shared" si="31"/>
        <v>28.1</v>
      </c>
      <c r="J358" s="16">
        <f t="shared" si="32"/>
        <v>7.8055555555555554</v>
      </c>
      <c r="K358" s="16">
        <f>(1000*1.15)*Table1[[#This Row],[WLTC class 3, version 5, acceleration]]</f>
        <v>-31.944444444444329</v>
      </c>
      <c r="L358" s="16">
        <f t="shared" si="35"/>
        <v>112.815</v>
      </c>
      <c r="M358" s="16">
        <f>0.5*1.2*0.32*1.99*(Table1[[#This Row],[Velocity]]^2)</f>
        <v>23.278872592592595</v>
      </c>
      <c r="N358" s="16">
        <f>Table1[[#This Row],[Acceleration Force]]+Table1[[#This Row],[Rolling Resistance]]+Table1[[#This Row],[Aerodynamic Resistance]]</f>
        <v>104.14942814814826</v>
      </c>
      <c r="O358" s="16">
        <f>(Table1[[#This Row],[Acceleration Force]]+Table1[[#This Row],[Rolling Resistance]]+Table1[[#This Row],[Aerodynamic Resistance]])*Table1[[#This Row],[Velocity]]</f>
        <v>812.9441474897128</v>
      </c>
      <c r="P358" s="16">
        <f>Table1[[#This Row],[Total]]*Table1[[#This Row],[Velocity]]</f>
        <v>812.9441474897128</v>
      </c>
      <c r="Q358" s="16">
        <f>IF(Table1[[#This Row],[Energy]]&gt;0,Table1[[#This Row],[Energy]],0)</f>
        <v>812.9441474897128</v>
      </c>
      <c r="R358" s="16">
        <f>(SUM($Q$6:Q358))/1000000</f>
        <v>0.80560036763646092</v>
      </c>
      <c r="S358" s="16">
        <f>IF(Table1[[#This Row],[Energy]]&lt;0,ABS(Table1[[#This Row],[Energy]]),0)</f>
        <v>0</v>
      </c>
      <c r="T358" s="16">
        <f>(SUM($S$6:S358))/1000000</f>
        <v>0.39560200683028796</v>
      </c>
    </row>
    <row r="359" spans="2:20" x14ac:dyDescent="0.3">
      <c r="B359" s="7" t="s">
        <v>19</v>
      </c>
      <c r="C359" s="13">
        <v>353</v>
      </c>
      <c r="D359" s="13">
        <v>353</v>
      </c>
      <c r="E359" s="14">
        <v>28</v>
      </c>
      <c r="F359" s="15">
        <f t="shared" si="33"/>
        <v>-2.7777777777778172E-2</v>
      </c>
      <c r="G359" s="15">
        <f t="shared" si="34"/>
        <v>-0.10000000000000142</v>
      </c>
      <c r="H359" s="16">
        <f t="shared" si="30"/>
        <v>0</v>
      </c>
      <c r="I359" s="16">
        <f t="shared" si="31"/>
        <v>28</v>
      </c>
      <c r="J359" s="16">
        <f t="shared" si="32"/>
        <v>7.7777777777777777</v>
      </c>
      <c r="K359" s="16">
        <f>(1000*1.15)*Table1[[#This Row],[WLTC class 3, version 5, acceleration]]</f>
        <v>-31.944444444444898</v>
      </c>
      <c r="L359" s="16">
        <f t="shared" si="35"/>
        <v>112.815</v>
      </c>
      <c r="M359" s="16">
        <f>0.5*1.2*0.32*1.99*(Table1[[#This Row],[Velocity]]^2)</f>
        <v>23.113481481481482</v>
      </c>
      <c r="N359" s="16">
        <f>Table1[[#This Row],[Acceleration Force]]+Table1[[#This Row],[Rolling Resistance]]+Table1[[#This Row],[Aerodynamic Resistance]]</f>
        <v>103.98403703703659</v>
      </c>
      <c r="O359" s="16">
        <f>(Table1[[#This Row],[Acceleration Force]]+Table1[[#This Row],[Rolling Resistance]]+Table1[[#This Row],[Aerodynamic Resistance]])*Table1[[#This Row],[Velocity]]</f>
        <v>808.7647325102846</v>
      </c>
      <c r="P359" s="16">
        <f>Table1[[#This Row],[Total]]*Table1[[#This Row],[Velocity]]</f>
        <v>808.7647325102846</v>
      </c>
      <c r="Q359" s="16">
        <f>IF(Table1[[#This Row],[Energy]]&gt;0,Table1[[#This Row],[Energy]],0)</f>
        <v>808.7647325102846</v>
      </c>
      <c r="R359" s="16">
        <f>(SUM($Q$6:Q359))/1000000</f>
        <v>0.80640913236897127</v>
      </c>
      <c r="S359" s="16">
        <f>IF(Table1[[#This Row],[Energy]]&lt;0,ABS(Table1[[#This Row],[Energy]]),0)</f>
        <v>0</v>
      </c>
      <c r="T359" s="16">
        <f>(SUM($S$6:S359))/1000000</f>
        <v>0.39560200683028796</v>
      </c>
    </row>
    <row r="360" spans="2:20" x14ac:dyDescent="0.3">
      <c r="B360" s="7" t="s">
        <v>19</v>
      </c>
      <c r="C360" s="13">
        <v>354</v>
      </c>
      <c r="D360" s="13">
        <v>354</v>
      </c>
      <c r="E360" s="14">
        <v>27.9</v>
      </c>
      <c r="F360" s="15">
        <f t="shared" si="33"/>
        <v>-1.3888888888889086E-2</v>
      </c>
      <c r="G360" s="15">
        <f t="shared" si="34"/>
        <v>-5.0000000000000711E-2</v>
      </c>
      <c r="H360" s="16">
        <f t="shared" si="30"/>
        <v>0</v>
      </c>
      <c r="I360" s="16">
        <f t="shared" si="31"/>
        <v>27.9</v>
      </c>
      <c r="J360" s="16">
        <f t="shared" si="32"/>
        <v>7.7499999999999991</v>
      </c>
      <c r="K360" s="16">
        <f>(1000*1.15)*Table1[[#This Row],[WLTC class 3, version 5, acceleration]]</f>
        <v>-15.972222222222449</v>
      </c>
      <c r="L360" s="16">
        <f t="shared" si="35"/>
        <v>112.815</v>
      </c>
      <c r="M360" s="16">
        <f>0.5*1.2*0.32*1.99*(Table1[[#This Row],[Velocity]]^2)</f>
        <v>22.948679999999996</v>
      </c>
      <c r="N360" s="16">
        <f>Table1[[#This Row],[Acceleration Force]]+Table1[[#This Row],[Rolling Resistance]]+Table1[[#This Row],[Aerodynamic Resistance]]</f>
        <v>119.79145777777754</v>
      </c>
      <c r="O360" s="16">
        <f>(Table1[[#This Row],[Acceleration Force]]+Table1[[#This Row],[Rolling Resistance]]+Table1[[#This Row],[Aerodynamic Resistance]])*Table1[[#This Row],[Velocity]]</f>
        <v>928.38379777777584</v>
      </c>
      <c r="P360" s="16">
        <f>Table1[[#This Row],[Total]]*Table1[[#This Row],[Velocity]]</f>
        <v>928.38379777777584</v>
      </c>
      <c r="Q360" s="16">
        <f>IF(Table1[[#This Row],[Energy]]&gt;0,Table1[[#This Row],[Energy]],0)</f>
        <v>928.38379777777584</v>
      </c>
      <c r="R360" s="16">
        <f>(SUM($Q$6:Q360))/1000000</f>
        <v>0.80733751616674909</v>
      </c>
      <c r="S360" s="16">
        <f>IF(Table1[[#This Row],[Energy]]&lt;0,ABS(Table1[[#This Row],[Energy]]),0)</f>
        <v>0</v>
      </c>
      <c r="T360" s="16">
        <f>(SUM($S$6:S360))/1000000</f>
        <v>0.39560200683028796</v>
      </c>
    </row>
    <row r="361" spans="2:20" x14ac:dyDescent="0.3">
      <c r="B361" s="7" t="s">
        <v>19</v>
      </c>
      <c r="C361" s="13">
        <v>355</v>
      </c>
      <c r="D361" s="13">
        <v>355</v>
      </c>
      <c r="E361" s="14">
        <v>27.9</v>
      </c>
      <c r="F361" s="15">
        <f t="shared" si="33"/>
        <v>2.7777777777778172E-2</v>
      </c>
      <c r="G361" s="15">
        <f t="shared" si="34"/>
        <v>0.10000000000000142</v>
      </c>
      <c r="H361" s="16">
        <f t="shared" si="30"/>
        <v>0</v>
      </c>
      <c r="I361" s="16">
        <f t="shared" si="31"/>
        <v>27.9</v>
      </c>
      <c r="J361" s="16">
        <f t="shared" si="32"/>
        <v>7.7499999999999991</v>
      </c>
      <c r="K361" s="16">
        <f>(1000*1.15)*Table1[[#This Row],[WLTC class 3, version 5, acceleration]]</f>
        <v>31.944444444444898</v>
      </c>
      <c r="L361" s="16">
        <f t="shared" si="35"/>
        <v>112.815</v>
      </c>
      <c r="M361" s="16">
        <f>0.5*1.2*0.32*1.99*(Table1[[#This Row],[Velocity]]^2)</f>
        <v>22.948679999999996</v>
      </c>
      <c r="N361" s="16">
        <f>Table1[[#This Row],[Acceleration Force]]+Table1[[#This Row],[Rolling Resistance]]+Table1[[#This Row],[Aerodynamic Resistance]]</f>
        <v>167.70812444444491</v>
      </c>
      <c r="O361" s="16">
        <f>(Table1[[#This Row],[Acceleration Force]]+Table1[[#This Row],[Rolling Resistance]]+Table1[[#This Row],[Aerodynamic Resistance]])*Table1[[#This Row],[Velocity]]</f>
        <v>1299.7379644444479</v>
      </c>
      <c r="P361" s="16">
        <f>Table1[[#This Row],[Total]]*Table1[[#This Row],[Velocity]]</f>
        <v>1299.7379644444479</v>
      </c>
      <c r="Q361" s="16">
        <f>IF(Table1[[#This Row],[Energy]]&gt;0,Table1[[#This Row],[Energy]],0)</f>
        <v>1299.7379644444479</v>
      </c>
      <c r="R361" s="16">
        <f>(SUM($Q$6:Q361))/1000000</f>
        <v>0.80863725413119347</v>
      </c>
      <c r="S361" s="16">
        <f>IF(Table1[[#This Row],[Energy]]&lt;0,ABS(Table1[[#This Row],[Energy]]),0)</f>
        <v>0</v>
      </c>
      <c r="T361" s="16">
        <f>(SUM($S$6:S361))/1000000</f>
        <v>0.39560200683028796</v>
      </c>
    </row>
    <row r="362" spans="2:20" x14ac:dyDescent="0.3">
      <c r="B362" s="7" t="s">
        <v>19</v>
      </c>
      <c r="C362" s="13">
        <v>356</v>
      </c>
      <c r="D362" s="13">
        <v>356</v>
      </c>
      <c r="E362" s="14">
        <v>28.1</v>
      </c>
      <c r="F362" s="15">
        <f t="shared" si="33"/>
        <v>4.1666666666666761E-2</v>
      </c>
      <c r="G362" s="15">
        <f t="shared" si="34"/>
        <v>0.15000000000000036</v>
      </c>
      <c r="H362" s="16">
        <f t="shared" si="30"/>
        <v>0</v>
      </c>
      <c r="I362" s="16">
        <f t="shared" si="31"/>
        <v>28.1</v>
      </c>
      <c r="J362" s="16">
        <f t="shared" si="32"/>
        <v>7.8055555555555554</v>
      </c>
      <c r="K362" s="16">
        <f>(1000*1.15)*Table1[[#This Row],[WLTC class 3, version 5, acceleration]]</f>
        <v>47.916666666666778</v>
      </c>
      <c r="L362" s="16">
        <f t="shared" si="35"/>
        <v>112.815</v>
      </c>
      <c r="M362" s="16">
        <f>0.5*1.2*0.32*1.99*(Table1[[#This Row],[Velocity]]^2)</f>
        <v>23.278872592592595</v>
      </c>
      <c r="N362" s="16">
        <f>Table1[[#This Row],[Acceleration Force]]+Table1[[#This Row],[Rolling Resistance]]+Table1[[#This Row],[Aerodynamic Resistance]]</f>
        <v>184.01053925925936</v>
      </c>
      <c r="O362" s="16">
        <f>(Table1[[#This Row],[Acceleration Force]]+Table1[[#This Row],[Rolling Resistance]]+Table1[[#This Row],[Aerodynamic Resistance]])*Table1[[#This Row],[Velocity]]</f>
        <v>1436.3044869958856</v>
      </c>
      <c r="P362" s="16">
        <f>Table1[[#This Row],[Total]]*Table1[[#This Row],[Velocity]]</f>
        <v>1436.3044869958856</v>
      </c>
      <c r="Q362" s="16">
        <f>IF(Table1[[#This Row],[Energy]]&gt;0,Table1[[#This Row],[Energy]],0)</f>
        <v>1436.3044869958856</v>
      </c>
      <c r="R362" s="16">
        <f>(SUM($Q$6:Q362))/1000000</f>
        <v>0.81007355861818942</v>
      </c>
      <c r="S362" s="16">
        <f>IF(Table1[[#This Row],[Energy]]&lt;0,ABS(Table1[[#This Row],[Energy]]),0)</f>
        <v>0</v>
      </c>
      <c r="T362" s="16">
        <f>(SUM($S$6:S362))/1000000</f>
        <v>0.39560200683028796</v>
      </c>
    </row>
    <row r="363" spans="2:20" x14ac:dyDescent="0.3">
      <c r="B363" s="7" t="s">
        <v>19</v>
      </c>
      <c r="C363" s="13">
        <v>357</v>
      </c>
      <c r="D363" s="13">
        <v>357</v>
      </c>
      <c r="E363" s="14">
        <v>28.2</v>
      </c>
      <c r="F363" s="15">
        <f t="shared" si="33"/>
        <v>-1.3888888888889086E-2</v>
      </c>
      <c r="G363" s="15">
        <f t="shared" si="34"/>
        <v>-5.0000000000000711E-2</v>
      </c>
      <c r="H363" s="16">
        <f t="shared" si="30"/>
        <v>0</v>
      </c>
      <c r="I363" s="16">
        <f t="shared" si="31"/>
        <v>28.2</v>
      </c>
      <c r="J363" s="16">
        <f t="shared" si="32"/>
        <v>7.833333333333333</v>
      </c>
      <c r="K363" s="16">
        <f>(1000*1.15)*Table1[[#This Row],[WLTC class 3, version 5, acceleration]]</f>
        <v>-15.972222222222449</v>
      </c>
      <c r="L363" s="16">
        <f t="shared" si="35"/>
        <v>112.815</v>
      </c>
      <c r="M363" s="16">
        <f>0.5*1.2*0.32*1.99*(Table1[[#This Row],[Velocity]]^2)</f>
        <v>23.444853333333334</v>
      </c>
      <c r="N363" s="16">
        <f>Table1[[#This Row],[Acceleration Force]]+Table1[[#This Row],[Rolling Resistance]]+Table1[[#This Row],[Aerodynamic Resistance]]</f>
        <v>120.28763111111087</v>
      </c>
      <c r="O363" s="16">
        <f>(Table1[[#This Row],[Acceleration Force]]+Table1[[#This Row],[Rolling Resistance]]+Table1[[#This Row],[Aerodynamic Resistance]])*Table1[[#This Row],[Velocity]]</f>
        <v>942.2531103703684</v>
      </c>
      <c r="P363" s="16">
        <f>Table1[[#This Row],[Total]]*Table1[[#This Row],[Velocity]]</f>
        <v>942.2531103703684</v>
      </c>
      <c r="Q363" s="16">
        <f>IF(Table1[[#This Row],[Energy]]&gt;0,Table1[[#This Row],[Energy]],0)</f>
        <v>942.2531103703684</v>
      </c>
      <c r="R363" s="16">
        <f>(SUM($Q$6:Q363))/1000000</f>
        <v>0.81101581172855974</v>
      </c>
      <c r="S363" s="16">
        <f>IF(Table1[[#This Row],[Energy]]&lt;0,ABS(Table1[[#This Row],[Energy]]),0)</f>
        <v>0</v>
      </c>
      <c r="T363" s="16">
        <f>(SUM($S$6:S363))/1000000</f>
        <v>0.39560200683028796</v>
      </c>
    </row>
    <row r="364" spans="2:20" x14ac:dyDescent="0.3">
      <c r="B364" s="7" t="s">
        <v>19</v>
      </c>
      <c r="C364" s="13">
        <v>358</v>
      </c>
      <c r="D364" s="13">
        <v>358</v>
      </c>
      <c r="E364" s="14">
        <v>28</v>
      </c>
      <c r="F364" s="15">
        <f t="shared" si="33"/>
        <v>-0.18055555555555566</v>
      </c>
      <c r="G364" s="15">
        <f t="shared" si="34"/>
        <v>-0.65000000000000036</v>
      </c>
      <c r="H364" s="16">
        <f t="shared" si="30"/>
        <v>0</v>
      </c>
      <c r="I364" s="16">
        <f t="shared" si="31"/>
        <v>28</v>
      </c>
      <c r="J364" s="16">
        <f t="shared" si="32"/>
        <v>7.7777777777777777</v>
      </c>
      <c r="K364" s="16">
        <f>(1000*1.15)*Table1[[#This Row],[WLTC class 3, version 5, acceleration]]</f>
        <v>-207.638888888889</v>
      </c>
      <c r="L364" s="16">
        <f t="shared" si="35"/>
        <v>112.815</v>
      </c>
      <c r="M364" s="16">
        <f>0.5*1.2*0.32*1.99*(Table1[[#This Row],[Velocity]]^2)</f>
        <v>23.113481481481482</v>
      </c>
      <c r="N364" s="16">
        <f>Table1[[#This Row],[Acceleration Force]]+Table1[[#This Row],[Rolling Resistance]]+Table1[[#This Row],[Aerodynamic Resistance]]</f>
        <v>-71.710407407407516</v>
      </c>
      <c r="O364" s="16">
        <f>(Table1[[#This Row],[Acceleration Force]]+Table1[[#This Row],[Rolling Resistance]]+Table1[[#This Row],[Aerodynamic Resistance]])*Table1[[#This Row],[Velocity]]</f>
        <v>-557.74761316872514</v>
      </c>
      <c r="P364" s="16">
        <f>Table1[[#This Row],[Total]]*Table1[[#This Row],[Velocity]]</f>
        <v>-557.74761316872514</v>
      </c>
      <c r="Q364" s="16">
        <f>IF(Table1[[#This Row],[Energy]]&gt;0,Table1[[#This Row],[Energy]],0)</f>
        <v>0</v>
      </c>
      <c r="R364" s="16">
        <f>(SUM($Q$6:Q364))/1000000</f>
        <v>0.81101581172855974</v>
      </c>
      <c r="S364" s="16">
        <f>IF(Table1[[#This Row],[Energy]]&lt;0,ABS(Table1[[#This Row],[Energy]]),0)</f>
        <v>557.74761316872514</v>
      </c>
      <c r="T364" s="16">
        <f>(SUM($S$6:S364))/1000000</f>
        <v>0.39615975444345669</v>
      </c>
    </row>
    <row r="365" spans="2:20" x14ac:dyDescent="0.3">
      <c r="B365" s="7" t="s">
        <v>19</v>
      </c>
      <c r="C365" s="13">
        <v>359</v>
      </c>
      <c r="D365" s="13">
        <v>359</v>
      </c>
      <c r="E365" s="14">
        <v>26.9</v>
      </c>
      <c r="F365" s="15">
        <f t="shared" si="33"/>
        <v>-0.41666666666666663</v>
      </c>
      <c r="G365" s="15">
        <f t="shared" si="34"/>
        <v>-1.5</v>
      </c>
      <c r="H365" s="16">
        <f t="shared" si="30"/>
        <v>0</v>
      </c>
      <c r="I365" s="16">
        <f t="shared" si="31"/>
        <v>26.9</v>
      </c>
      <c r="J365" s="16">
        <f t="shared" si="32"/>
        <v>7.4722222222222214</v>
      </c>
      <c r="K365" s="16">
        <f>(1000*1.15)*Table1[[#This Row],[WLTC class 3, version 5, acceleration]]</f>
        <v>-479.16666666666663</v>
      </c>
      <c r="L365" s="16">
        <f t="shared" si="35"/>
        <v>112.815</v>
      </c>
      <c r="M365" s="16">
        <f>0.5*1.2*0.32*1.99*(Table1[[#This Row],[Velocity]]^2)</f>
        <v>21.333094814814814</v>
      </c>
      <c r="N365" s="16">
        <f>Table1[[#This Row],[Acceleration Force]]+Table1[[#This Row],[Rolling Resistance]]+Table1[[#This Row],[Aerodynamic Resistance]]</f>
        <v>-345.01857185185179</v>
      </c>
      <c r="O365" s="16">
        <f>(Table1[[#This Row],[Acceleration Force]]+Table1[[#This Row],[Rolling Resistance]]+Table1[[#This Row],[Aerodynamic Resistance]])*Table1[[#This Row],[Velocity]]</f>
        <v>-2578.0554396707812</v>
      </c>
      <c r="P365" s="16">
        <f>Table1[[#This Row],[Total]]*Table1[[#This Row],[Velocity]]</f>
        <v>-2578.0554396707812</v>
      </c>
      <c r="Q365" s="16">
        <f>IF(Table1[[#This Row],[Energy]]&gt;0,Table1[[#This Row],[Energy]],0)</f>
        <v>0</v>
      </c>
      <c r="R365" s="16">
        <f>(SUM($Q$6:Q365))/1000000</f>
        <v>0.81101581172855974</v>
      </c>
      <c r="S365" s="16">
        <f>IF(Table1[[#This Row],[Energy]]&lt;0,ABS(Table1[[#This Row],[Energy]]),0)</f>
        <v>2578.0554396707812</v>
      </c>
      <c r="T365" s="16">
        <f>(SUM($S$6:S365))/1000000</f>
        <v>0.39873780988312751</v>
      </c>
    </row>
    <row r="366" spans="2:20" x14ac:dyDescent="0.3">
      <c r="B366" s="7" t="s">
        <v>19</v>
      </c>
      <c r="C366" s="13">
        <v>360</v>
      </c>
      <c r="D366" s="13">
        <v>360</v>
      </c>
      <c r="E366" s="14">
        <v>25</v>
      </c>
      <c r="F366" s="15">
        <f t="shared" si="33"/>
        <v>-0.51388888888888873</v>
      </c>
      <c r="G366" s="15">
        <f t="shared" si="34"/>
        <v>-1.8499999999999996</v>
      </c>
      <c r="H366" s="16">
        <f t="shared" si="30"/>
        <v>0</v>
      </c>
      <c r="I366" s="16">
        <f t="shared" si="31"/>
        <v>25</v>
      </c>
      <c r="J366" s="16">
        <f t="shared" si="32"/>
        <v>6.9444444444444446</v>
      </c>
      <c r="K366" s="16">
        <f>(1000*1.15)*Table1[[#This Row],[WLTC class 3, version 5, acceleration]]</f>
        <v>-590.97222222222206</v>
      </c>
      <c r="L366" s="16">
        <f t="shared" si="35"/>
        <v>112.815</v>
      </c>
      <c r="M366" s="16">
        <f>0.5*1.2*0.32*1.99*(Table1[[#This Row],[Velocity]]^2)</f>
        <v>18.425925925925927</v>
      </c>
      <c r="N366" s="16">
        <f>Table1[[#This Row],[Acceleration Force]]+Table1[[#This Row],[Rolling Resistance]]+Table1[[#This Row],[Aerodynamic Resistance]]</f>
        <v>-459.73129629629614</v>
      </c>
      <c r="O366" s="16">
        <f>(Table1[[#This Row],[Acceleration Force]]+Table1[[#This Row],[Rolling Resistance]]+Table1[[#This Row],[Aerodynamic Resistance]])*Table1[[#This Row],[Velocity]]</f>
        <v>-3192.5784465020565</v>
      </c>
      <c r="P366" s="16">
        <f>Table1[[#This Row],[Total]]*Table1[[#This Row],[Velocity]]</f>
        <v>-3192.5784465020565</v>
      </c>
      <c r="Q366" s="16">
        <f>IF(Table1[[#This Row],[Energy]]&gt;0,Table1[[#This Row],[Energy]],0)</f>
        <v>0</v>
      </c>
      <c r="R366" s="16">
        <f>(SUM($Q$6:Q366))/1000000</f>
        <v>0.81101581172855974</v>
      </c>
      <c r="S366" s="16">
        <f>IF(Table1[[#This Row],[Energy]]&lt;0,ABS(Table1[[#This Row],[Energy]]),0)</f>
        <v>3192.5784465020565</v>
      </c>
      <c r="T366" s="16">
        <f>(SUM($S$6:S366))/1000000</f>
        <v>0.40193038832962957</v>
      </c>
    </row>
    <row r="367" spans="2:20" x14ac:dyDescent="0.3">
      <c r="B367" s="7" t="s">
        <v>19</v>
      </c>
      <c r="C367" s="13">
        <v>361</v>
      </c>
      <c r="D367" s="13">
        <v>361</v>
      </c>
      <c r="E367" s="14">
        <v>23.2</v>
      </c>
      <c r="F367" s="15">
        <f t="shared" si="33"/>
        <v>-0.43055555555555575</v>
      </c>
      <c r="G367" s="15">
        <f t="shared" si="34"/>
        <v>-1.5500000000000007</v>
      </c>
      <c r="H367" s="16">
        <f t="shared" si="30"/>
        <v>0</v>
      </c>
      <c r="I367" s="16">
        <f t="shared" si="31"/>
        <v>23.2</v>
      </c>
      <c r="J367" s="16">
        <f t="shared" si="32"/>
        <v>6.4444444444444438</v>
      </c>
      <c r="K367" s="16">
        <f>(1000*1.15)*Table1[[#This Row],[WLTC class 3, version 5, acceleration]]</f>
        <v>-495.13888888888908</v>
      </c>
      <c r="L367" s="16">
        <f t="shared" si="35"/>
        <v>112.815</v>
      </c>
      <c r="M367" s="16">
        <f>0.5*1.2*0.32*1.99*(Table1[[#This Row],[Velocity]]^2)</f>
        <v>15.86811259259259</v>
      </c>
      <c r="N367" s="16">
        <f>Table1[[#This Row],[Acceleration Force]]+Table1[[#This Row],[Rolling Resistance]]+Table1[[#This Row],[Aerodynamic Resistance]]</f>
        <v>-366.45577629629651</v>
      </c>
      <c r="O367" s="16">
        <f>(Table1[[#This Row],[Acceleration Force]]+Table1[[#This Row],[Rolling Resistance]]+Table1[[#This Row],[Aerodynamic Resistance]])*Table1[[#This Row],[Velocity]]</f>
        <v>-2361.603891687244</v>
      </c>
      <c r="P367" s="16">
        <f>Table1[[#This Row],[Total]]*Table1[[#This Row],[Velocity]]</f>
        <v>-2361.603891687244</v>
      </c>
      <c r="Q367" s="16">
        <f>IF(Table1[[#This Row],[Energy]]&gt;0,Table1[[#This Row],[Energy]],0)</f>
        <v>0</v>
      </c>
      <c r="R367" s="16">
        <f>(SUM($Q$6:Q367))/1000000</f>
        <v>0.81101581172855974</v>
      </c>
      <c r="S367" s="16">
        <f>IF(Table1[[#This Row],[Energy]]&lt;0,ABS(Table1[[#This Row],[Energy]]),0)</f>
        <v>2361.603891687244</v>
      </c>
      <c r="T367" s="16">
        <f>(SUM($S$6:S367))/1000000</f>
        <v>0.40429199222131679</v>
      </c>
    </row>
    <row r="368" spans="2:20" x14ac:dyDescent="0.3">
      <c r="B368" s="7" t="s">
        <v>19</v>
      </c>
      <c r="C368" s="13">
        <v>362</v>
      </c>
      <c r="D368" s="13">
        <v>362</v>
      </c>
      <c r="E368" s="14">
        <v>21.9</v>
      </c>
      <c r="F368" s="15">
        <f t="shared" si="33"/>
        <v>-0.29166666666666635</v>
      </c>
      <c r="G368" s="15">
        <f t="shared" si="34"/>
        <v>-1.0499999999999989</v>
      </c>
      <c r="H368" s="16">
        <f t="shared" si="30"/>
        <v>0</v>
      </c>
      <c r="I368" s="16">
        <f t="shared" si="31"/>
        <v>21.9</v>
      </c>
      <c r="J368" s="16">
        <f t="shared" si="32"/>
        <v>6.083333333333333</v>
      </c>
      <c r="K368" s="16">
        <f>(1000*1.15)*Table1[[#This Row],[WLTC class 3, version 5, acceleration]]</f>
        <v>-335.41666666666629</v>
      </c>
      <c r="L368" s="16">
        <f t="shared" si="35"/>
        <v>112.815</v>
      </c>
      <c r="M368" s="16">
        <f>0.5*1.2*0.32*1.99*(Table1[[#This Row],[Velocity]]^2)</f>
        <v>14.139613333333333</v>
      </c>
      <c r="N368" s="16">
        <f>Table1[[#This Row],[Acceleration Force]]+Table1[[#This Row],[Rolling Resistance]]+Table1[[#This Row],[Aerodynamic Resistance]]</f>
        <v>-208.46205333333296</v>
      </c>
      <c r="O368" s="16">
        <f>(Table1[[#This Row],[Acceleration Force]]+Table1[[#This Row],[Rolling Resistance]]+Table1[[#This Row],[Aerodynamic Resistance]])*Table1[[#This Row],[Velocity]]</f>
        <v>-1268.1441577777755</v>
      </c>
      <c r="P368" s="16">
        <f>Table1[[#This Row],[Total]]*Table1[[#This Row],[Velocity]]</f>
        <v>-1268.1441577777755</v>
      </c>
      <c r="Q368" s="16">
        <f>IF(Table1[[#This Row],[Energy]]&gt;0,Table1[[#This Row],[Energy]],0)</f>
        <v>0</v>
      </c>
      <c r="R368" s="16">
        <f>(SUM($Q$6:Q368))/1000000</f>
        <v>0.81101581172855974</v>
      </c>
      <c r="S368" s="16">
        <f>IF(Table1[[#This Row],[Energy]]&lt;0,ABS(Table1[[#This Row],[Energy]]),0)</f>
        <v>1268.1441577777755</v>
      </c>
      <c r="T368" s="16">
        <f>(SUM($S$6:S368))/1000000</f>
        <v>0.40556013637909455</v>
      </c>
    </row>
    <row r="369" spans="2:20" x14ac:dyDescent="0.3">
      <c r="B369" s="7" t="s">
        <v>19</v>
      </c>
      <c r="C369" s="13">
        <v>363</v>
      </c>
      <c r="D369" s="13">
        <v>363</v>
      </c>
      <c r="E369" s="14">
        <v>21.1</v>
      </c>
      <c r="F369" s="15">
        <f t="shared" si="33"/>
        <v>-0.16666666666666657</v>
      </c>
      <c r="G369" s="15">
        <f t="shared" si="34"/>
        <v>-0.59999999999999964</v>
      </c>
      <c r="H369" s="16">
        <f t="shared" si="30"/>
        <v>0</v>
      </c>
      <c r="I369" s="16">
        <f t="shared" si="31"/>
        <v>21.1</v>
      </c>
      <c r="J369" s="16">
        <f t="shared" si="32"/>
        <v>5.8611111111111116</v>
      </c>
      <c r="K369" s="16">
        <f>(1000*1.15)*Table1[[#This Row],[WLTC class 3, version 5, acceleration]]</f>
        <v>-191.66666666666657</v>
      </c>
      <c r="L369" s="16">
        <f t="shared" si="35"/>
        <v>112.815</v>
      </c>
      <c r="M369" s="16">
        <f>0.5*1.2*0.32*1.99*(Table1[[#This Row],[Velocity]]^2)</f>
        <v>13.125450370370373</v>
      </c>
      <c r="N369" s="16">
        <f>Table1[[#This Row],[Acceleration Force]]+Table1[[#This Row],[Rolling Resistance]]+Table1[[#This Row],[Aerodynamic Resistance]]</f>
        <v>-65.726216296296201</v>
      </c>
      <c r="O369" s="16">
        <f>(Table1[[#This Row],[Acceleration Force]]+Table1[[#This Row],[Rolling Resistance]]+Table1[[#This Row],[Aerodynamic Resistance]])*Table1[[#This Row],[Velocity]]</f>
        <v>-385.22865662551385</v>
      </c>
      <c r="P369" s="16">
        <f>Table1[[#This Row],[Total]]*Table1[[#This Row],[Velocity]]</f>
        <v>-385.22865662551385</v>
      </c>
      <c r="Q369" s="16">
        <f>IF(Table1[[#This Row],[Energy]]&gt;0,Table1[[#This Row],[Energy]],0)</f>
        <v>0</v>
      </c>
      <c r="R369" s="16">
        <f>(SUM($Q$6:Q369))/1000000</f>
        <v>0.81101581172855974</v>
      </c>
      <c r="S369" s="16">
        <f>IF(Table1[[#This Row],[Energy]]&lt;0,ABS(Table1[[#This Row],[Energy]]),0)</f>
        <v>385.22865662551385</v>
      </c>
      <c r="T369" s="16">
        <f>(SUM($S$6:S369))/1000000</f>
        <v>0.40594536503572004</v>
      </c>
    </row>
    <row r="370" spans="2:20" x14ac:dyDescent="0.3">
      <c r="B370" s="7" t="s">
        <v>19</v>
      </c>
      <c r="C370" s="13">
        <v>364</v>
      </c>
      <c r="D370" s="13">
        <v>364</v>
      </c>
      <c r="E370" s="14">
        <v>20.7</v>
      </c>
      <c r="F370" s="15">
        <f t="shared" si="33"/>
        <v>-5.5555555555555851E-2</v>
      </c>
      <c r="G370" s="15">
        <f t="shared" si="34"/>
        <v>-0.20000000000000107</v>
      </c>
      <c r="H370" s="16">
        <f t="shared" si="30"/>
        <v>0</v>
      </c>
      <c r="I370" s="16">
        <f t="shared" si="31"/>
        <v>20.7</v>
      </c>
      <c r="J370" s="16">
        <f t="shared" si="32"/>
        <v>5.75</v>
      </c>
      <c r="K370" s="16">
        <f>(1000*1.15)*Table1[[#This Row],[WLTC class 3, version 5, acceleration]]</f>
        <v>-63.888888888889227</v>
      </c>
      <c r="L370" s="16">
        <f t="shared" si="35"/>
        <v>112.815</v>
      </c>
      <c r="M370" s="16">
        <f>0.5*1.2*0.32*1.99*(Table1[[#This Row],[Velocity]]^2)</f>
        <v>12.632520000000001</v>
      </c>
      <c r="N370" s="16">
        <f>Table1[[#This Row],[Acceleration Force]]+Table1[[#This Row],[Rolling Resistance]]+Table1[[#This Row],[Aerodynamic Resistance]]</f>
        <v>61.55863111111077</v>
      </c>
      <c r="O370" s="16">
        <f>(Table1[[#This Row],[Acceleration Force]]+Table1[[#This Row],[Rolling Resistance]]+Table1[[#This Row],[Aerodynamic Resistance]])*Table1[[#This Row],[Velocity]]</f>
        <v>353.96212888888692</v>
      </c>
      <c r="P370" s="16">
        <f>Table1[[#This Row],[Total]]*Table1[[#This Row],[Velocity]]</f>
        <v>353.96212888888692</v>
      </c>
      <c r="Q370" s="16">
        <f>IF(Table1[[#This Row],[Energy]]&gt;0,Table1[[#This Row],[Energy]],0)</f>
        <v>353.96212888888692</v>
      </c>
      <c r="R370" s="16">
        <f>(SUM($Q$6:Q370))/1000000</f>
        <v>0.81136977385744868</v>
      </c>
      <c r="S370" s="16">
        <f>IF(Table1[[#This Row],[Energy]]&lt;0,ABS(Table1[[#This Row],[Energy]]),0)</f>
        <v>0</v>
      </c>
      <c r="T370" s="16">
        <f>(SUM($S$6:S370))/1000000</f>
        <v>0.40594536503572004</v>
      </c>
    </row>
    <row r="371" spans="2:20" x14ac:dyDescent="0.3">
      <c r="B371" s="7" t="s">
        <v>19</v>
      </c>
      <c r="C371" s="13">
        <v>365</v>
      </c>
      <c r="D371" s="13">
        <v>365</v>
      </c>
      <c r="E371" s="14">
        <v>20.7</v>
      </c>
      <c r="F371" s="15">
        <f t="shared" si="33"/>
        <v>1.3888888888889086E-2</v>
      </c>
      <c r="G371" s="15">
        <f t="shared" si="34"/>
        <v>5.0000000000000711E-2</v>
      </c>
      <c r="H371" s="16">
        <f t="shared" si="30"/>
        <v>0</v>
      </c>
      <c r="I371" s="16">
        <f t="shared" si="31"/>
        <v>20.7</v>
      </c>
      <c r="J371" s="16">
        <f t="shared" si="32"/>
        <v>5.75</v>
      </c>
      <c r="K371" s="16">
        <f>(1000*1.15)*Table1[[#This Row],[WLTC class 3, version 5, acceleration]]</f>
        <v>15.972222222222449</v>
      </c>
      <c r="L371" s="16">
        <f t="shared" si="35"/>
        <v>112.815</v>
      </c>
      <c r="M371" s="16">
        <f>0.5*1.2*0.32*1.99*(Table1[[#This Row],[Velocity]]^2)</f>
        <v>12.632520000000001</v>
      </c>
      <c r="N371" s="16">
        <f>Table1[[#This Row],[Acceleration Force]]+Table1[[#This Row],[Rolling Resistance]]+Table1[[#This Row],[Aerodynamic Resistance]]</f>
        <v>141.41974222222245</v>
      </c>
      <c r="O371" s="16">
        <f>(Table1[[#This Row],[Acceleration Force]]+Table1[[#This Row],[Rolling Resistance]]+Table1[[#This Row],[Aerodynamic Resistance]])*Table1[[#This Row],[Velocity]]</f>
        <v>813.16351777777913</v>
      </c>
      <c r="P371" s="16">
        <f>Table1[[#This Row],[Total]]*Table1[[#This Row],[Velocity]]</f>
        <v>813.16351777777913</v>
      </c>
      <c r="Q371" s="16">
        <f>IF(Table1[[#This Row],[Energy]]&gt;0,Table1[[#This Row],[Energy]],0)</f>
        <v>813.16351777777913</v>
      </c>
      <c r="R371" s="16">
        <f>(SUM($Q$6:Q371))/1000000</f>
        <v>0.81218293737522651</v>
      </c>
      <c r="S371" s="16">
        <f>IF(Table1[[#This Row],[Energy]]&lt;0,ABS(Table1[[#This Row],[Energy]]),0)</f>
        <v>0</v>
      </c>
      <c r="T371" s="16">
        <f>(SUM($S$6:S371))/1000000</f>
        <v>0.40594536503572004</v>
      </c>
    </row>
    <row r="372" spans="2:20" x14ac:dyDescent="0.3">
      <c r="B372" s="7" t="s">
        <v>19</v>
      </c>
      <c r="C372" s="13">
        <v>366</v>
      </c>
      <c r="D372" s="13">
        <v>366</v>
      </c>
      <c r="E372" s="14">
        <v>20.8</v>
      </c>
      <c r="F372" s="15">
        <f t="shared" si="33"/>
        <v>6.9444444444444448E-2</v>
      </c>
      <c r="G372" s="15">
        <f t="shared" si="34"/>
        <v>0.25</v>
      </c>
      <c r="H372" s="16">
        <f t="shared" si="30"/>
        <v>0</v>
      </c>
      <c r="I372" s="16">
        <f t="shared" si="31"/>
        <v>20.8</v>
      </c>
      <c r="J372" s="16">
        <f t="shared" si="32"/>
        <v>5.7777777777777777</v>
      </c>
      <c r="K372" s="16">
        <f>(1000*1.15)*Table1[[#This Row],[WLTC class 3, version 5, acceleration]]</f>
        <v>79.861111111111114</v>
      </c>
      <c r="L372" s="16">
        <f t="shared" si="35"/>
        <v>112.815</v>
      </c>
      <c r="M372" s="16">
        <f>0.5*1.2*0.32*1.99*(Table1[[#This Row],[Velocity]]^2)</f>
        <v>12.754868148148148</v>
      </c>
      <c r="N372" s="16">
        <f>Table1[[#This Row],[Acceleration Force]]+Table1[[#This Row],[Rolling Resistance]]+Table1[[#This Row],[Aerodynamic Resistance]]</f>
        <v>205.43097925925926</v>
      </c>
      <c r="O372" s="16">
        <f>(Table1[[#This Row],[Acceleration Force]]+Table1[[#This Row],[Rolling Resistance]]+Table1[[#This Row],[Aerodynamic Resistance]])*Table1[[#This Row],[Velocity]]</f>
        <v>1186.9345468312756</v>
      </c>
      <c r="P372" s="16">
        <f>Table1[[#This Row],[Total]]*Table1[[#This Row],[Velocity]]</f>
        <v>1186.9345468312756</v>
      </c>
      <c r="Q372" s="16">
        <f>IF(Table1[[#This Row],[Energy]]&gt;0,Table1[[#This Row],[Energy]],0)</f>
        <v>1186.9345468312756</v>
      </c>
      <c r="R372" s="16">
        <f>(SUM($Q$6:Q372))/1000000</f>
        <v>0.81336987192205779</v>
      </c>
      <c r="S372" s="16">
        <f>IF(Table1[[#This Row],[Energy]]&lt;0,ABS(Table1[[#This Row],[Energy]]),0)</f>
        <v>0</v>
      </c>
      <c r="T372" s="16">
        <f>(SUM($S$6:S372))/1000000</f>
        <v>0.40594536503572004</v>
      </c>
    </row>
    <row r="373" spans="2:20" x14ac:dyDescent="0.3">
      <c r="B373" s="7" t="s">
        <v>19</v>
      </c>
      <c r="C373" s="13">
        <v>367</v>
      </c>
      <c r="D373" s="13">
        <v>367</v>
      </c>
      <c r="E373" s="14">
        <v>21.2</v>
      </c>
      <c r="F373" s="15">
        <f t="shared" si="33"/>
        <v>0.18055555555555566</v>
      </c>
      <c r="G373" s="15">
        <f t="shared" si="34"/>
        <v>0.65000000000000036</v>
      </c>
      <c r="H373" s="16">
        <f t="shared" si="30"/>
        <v>0</v>
      </c>
      <c r="I373" s="16">
        <f t="shared" si="31"/>
        <v>21.2</v>
      </c>
      <c r="J373" s="16">
        <f t="shared" si="32"/>
        <v>5.8888888888888884</v>
      </c>
      <c r="K373" s="16">
        <f>(1000*1.15)*Table1[[#This Row],[WLTC class 3, version 5, acceleration]]</f>
        <v>207.638888888889</v>
      </c>
      <c r="L373" s="16">
        <f t="shared" si="35"/>
        <v>112.815</v>
      </c>
      <c r="M373" s="16">
        <f>0.5*1.2*0.32*1.99*(Table1[[#This Row],[Velocity]]^2)</f>
        <v>13.250157037037036</v>
      </c>
      <c r="N373" s="16">
        <f>Table1[[#This Row],[Acceleration Force]]+Table1[[#This Row],[Rolling Resistance]]+Table1[[#This Row],[Aerodynamic Resistance]]</f>
        <v>333.70404592592598</v>
      </c>
      <c r="O373" s="16">
        <f>(Table1[[#This Row],[Acceleration Force]]+Table1[[#This Row],[Rolling Resistance]]+Table1[[#This Row],[Aerodynamic Resistance]])*Table1[[#This Row],[Velocity]]</f>
        <v>1965.1460482304528</v>
      </c>
      <c r="P373" s="16">
        <f>Table1[[#This Row],[Total]]*Table1[[#This Row],[Velocity]]</f>
        <v>1965.1460482304528</v>
      </c>
      <c r="Q373" s="16">
        <f>IF(Table1[[#This Row],[Energy]]&gt;0,Table1[[#This Row],[Energy]],0)</f>
        <v>1965.1460482304528</v>
      </c>
      <c r="R373" s="16">
        <f>(SUM($Q$6:Q373))/1000000</f>
        <v>0.81533501797028829</v>
      </c>
      <c r="S373" s="16">
        <f>IF(Table1[[#This Row],[Energy]]&lt;0,ABS(Table1[[#This Row],[Energy]]),0)</f>
        <v>0</v>
      </c>
      <c r="T373" s="16">
        <f>(SUM($S$6:S373))/1000000</f>
        <v>0.40594536503572004</v>
      </c>
    </row>
    <row r="374" spans="2:20" x14ac:dyDescent="0.3">
      <c r="B374" s="7" t="s">
        <v>19</v>
      </c>
      <c r="C374" s="13">
        <v>368</v>
      </c>
      <c r="D374" s="13">
        <v>368</v>
      </c>
      <c r="E374" s="14">
        <v>22.1</v>
      </c>
      <c r="F374" s="15">
        <f t="shared" si="33"/>
        <v>0.31944444444444453</v>
      </c>
      <c r="G374" s="15">
        <f t="shared" si="34"/>
        <v>1.1500000000000004</v>
      </c>
      <c r="H374" s="16">
        <f t="shared" si="30"/>
        <v>0</v>
      </c>
      <c r="I374" s="16">
        <f t="shared" si="31"/>
        <v>22.1</v>
      </c>
      <c r="J374" s="16">
        <f t="shared" si="32"/>
        <v>6.1388888888888893</v>
      </c>
      <c r="K374" s="16">
        <f>(1000*1.15)*Table1[[#This Row],[WLTC class 3, version 5, acceleration]]</f>
        <v>367.3611111111112</v>
      </c>
      <c r="L374" s="16">
        <f t="shared" si="35"/>
        <v>112.815</v>
      </c>
      <c r="M374" s="16">
        <f>0.5*1.2*0.32*1.99*(Table1[[#This Row],[Velocity]]^2)</f>
        <v>14.399050370370373</v>
      </c>
      <c r="N374" s="16">
        <f>Table1[[#This Row],[Acceleration Force]]+Table1[[#This Row],[Rolling Resistance]]+Table1[[#This Row],[Aerodynamic Resistance]]</f>
        <v>494.57516148148159</v>
      </c>
      <c r="O374" s="16">
        <f>(Table1[[#This Row],[Acceleration Force]]+Table1[[#This Row],[Rolling Resistance]]+Table1[[#This Row],[Aerodynamic Resistance]])*Table1[[#This Row],[Velocity]]</f>
        <v>3036.1419635390953</v>
      </c>
      <c r="P374" s="16">
        <f>Table1[[#This Row],[Total]]*Table1[[#This Row],[Velocity]]</f>
        <v>3036.1419635390953</v>
      </c>
      <c r="Q374" s="16">
        <f>IF(Table1[[#This Row],[Energy]]&gt;0,Table1[[#This Row],[Energy]],0)</f>
        <v>3036.1419635390953</v>
      </c>
      <c r="R374" s="16">
        <f>(SUM($Q$6:Q374))/1000000</f>
        <v>0.81837115993382736</v>
      </c>
      <c r="S374" s="16">
        <f>IF(Table1[[#This Row],[Energy]]&lt;0,ABS(Table1[[#This Row],[Energy]]),0)</f>
        <v>0</v>
      </c>
      <c r="T374" s="16">
        <f>(SUM($S$6:S374))/1000000</f>
        <v>0.40594536503572004</v>
      </c>
    </row>
    <row r="375" spans="2:20" x14ac:dyDescent="0.3">
      <c r="B375" s="7" t="s">
        <v>19</v>
      </c>
      <c r="C375" s="13">
        <v>369</v>
      </c>
      <c r="D375" s="13">
        <v>369</v>
      </c>
      <c r="E375" s="14">
        <v>23.5</v>
      </c>
      <c r="F375" s="15">
        <f t="shared" si="33"/>
        <v>0.30555555555555547</v>
      </c>
      <c r="G375" s="15">
        <f t="shared" si="34"/>
        <v>1.0999999999999996</v>
      </c>
      <c r="H375" s="16">
        <f t="shared" si="30"/>
        <v>0</v>
      </c>
      <c r="I375" s="16">
        <f t="shared" si="31"/>
        <v>23.5</v>
      </c>
      <c r="J375" s="16">
        <f t="shared" si="32"/>
        <v>6.5277777777777777</v>
      </c>
      <c r="K375" s="16">
        <f>(1000*1.15)*Table1[[#This Row],[WLTC class 3, version 5, acceleration]]</f>
        <v>351.3888888888888</v>
      </c>
      <c r="L375" s="16">
        <f t="shared" si="35"/>
        <v>112.815</v>
      </c>
      <c r="M375" s="16">
        <f>0.5*1.2*0.32*1.99*(Table1[[#This Row],[Velocity]]^2)</f>
        <v>16.281148148148148</v>
      </c>
      <c r="N375" s="16">
        <f>Table1[[#This Row],[Acceleration Force]]+Table1[[#This Row],[Rolling Resistance]]+Table1[[#This Row],[Aerodynamic Resistance]]</f>
        <v>480.48503703703693</v>
      </c>
      <c r="O375" s="16">
        <f>(Table1[[#This Row],[Acceleration Force]]+Table1[[#This Row],[Rolling Resistance]]+Table1[[#This Row],[Aerodynamic Resistance]])*Table1[[#This Row],[Velocity]]</f>
        <v>3136.499547325102</v>
      </c>
      <c r="P375" s="16">
        <f>Table1[[#This Row],[Total]]*Table1[[#This Row],[Velocity]]</f>
        <v>3136.499547325102</v>
      </c>
      <c r="Q375" s="16">
        <f>IF(Table1[[#This Row],[Energy]]&gt;0,Table1[[#This Row],[Energy]],0)</f>
        <v>3136.499547325102</v>
      </c>
      <c r="R375" s="16">
        <f>(SUM($Q$6:Q375))/1000000</f>
        <v>0.82150765948115245</v>
      </c>
      <c r="S375" s="16">
        <f>IF(Table1[[#This Row],[Energy]]&lt;0,ABS(Table1[[#This Row],[Energy]]),0)</f>
        <v>0</v>
      </c>
      <c r="T375" s="16">
        <f>(SUM($S$6:S375))/1000000</f>
        <v>0.40594536503572004</v>
      </c>
    </row>
    <row r="376" spans="2:20" x14ac:dyDescent="0.3">
      <c r="B376" s="7" t="s">
        <v>19</v>
      </c>
      <c r="C376" s="13">
        <v>370</v>
      </c>
      <c r="D376" s="13">
        <v>370</v>
      </c>
      <c r="E376" s="14">
        <v>24.3</v>
      </c>
      <c r="F376" s="15">
        <f t="shared" si="33"/>
        <v>0.1388888888888889</v>
      </c>
      <c r="G376" s="15">
        <f t="shared" si="34"/>
        <v>0.5</v>
      </c>
      <c r="H376" s="16">
        <f t="shared" si="30"/>
        <v>0</v>
      </c>
      <c r="I376" s="16">
        <f t="shared" si="31"/>
        <v>24.3</v>
      </c>
      <c r="J376" s="16">
        <f t="shared" si="32"/>
        <v>6.75</v>
      </c>
      <c r="K376" s="16">
        <f>(1000*1.15)*Table1[[#This Row],[WLTC class 3, version 5, acceleration]]</f>
        <v>159.72222222222223</v>
      </c>
      <c r="L376" s="16">
        <f t="shared" si="35"/>
        <v>112.815</v>
      </c>
      <c r="M376" s="16">
        <f>0.5*1.2*0.32*1.99*(Table1[[#This Row],[Velocity]]^2)</f>
        <v>17.408520000000003</v>
      </c>
      <c r="N376" s="16">
        <f>Table1[[#This Row],[Acceleration Force]]+Table1[[#This Row],[Rolling Resistance]]+Table1[[#This Row],[Aerodynamic Resistance]]</f>
        <v>289.94574222222224</v>
      </c>
      <c r="O376" s="16">
        <f>(Table1[[#This Row],[Acceleration Force]]+Table1[[#This Row],[Rolling Resistance]]+Table1[[#This Row],[Aerodynamic Resistance]])*Table1[[#This Row],[Velocity]]</f>
        <v>1957.1337600000002</v>
      </c>
      <c r="P376" s="16">
        <f>Table1[[#This Row],[Total]]*Table1[[#This Row],[Velocity]]</f>
        <v>1957.1337600000002</v>
      </c>
      <c r="Q376" s="16">
        <f>IF(Table1[[#This Row],[Energy]]&gt;0,Table1[[#This Row],[Energy]],0)</f>
        <v>1957.1337600000002</v>
      </c>
      <c r="R376" s="16">
        <f>(SUM($Q$6:Q376))/1000000</f>
        <v>0.8234647932411524</v>
      </c>
      <c r="S376" s="16">
        <f>IF(Table1[[#This Row],[Energy]]&lt;0,ABS(Table1[[#This Row],[Energy]]),0)</f>
        <v>0</v>
      </c>
      <c r="T376" s="16">
        <f>(SUM($S$6:S376))/1000000</f>
        <v>0.40594536503572004</v>
      </c>
    </row>
    <row r="377" spans="2:20" x14ac:dyDescent="0.3">
      <c r="B377" s="7" t="s">
        <v>19</v>
      </c>
      <c r="C377" s="13">
        <v>371</v>
      </c>
      <c r="D377" s="13">
        <v>371</v>
      </c>
      <c r="E377" s="14">
        <v>24.5</v>
      </c>
      <c r="F377" s="15">
        <f t="shared" si="33"/>
        <v>-6.9444444444444448E-2</v>
      </c>
      <c r="G377" s="15">
        <f t="shared" si="34"/>
        <v>-0.25</v>
      </c>
      <c r="H377" s="16">
        <f t="shared" si="30"/>
        <v>0</v>
      </c>
      <c r="I377" s="16">
        <f t="shared" si="31"/>
        <v>24.5</v>
      </c>
      <c r="J377" s="16">
        <f t="shared" si="32"/>
        <v>6.8055555555555554</v>
      </c>
      <c r="K377" s="16">
        <f>(1000*1.15)*Table1[[#This Row],[WLTC class 3, version 5, acceleration]]</f>
        <v>-79.861111111111114</v>
      </c>
      <c r="L377" s="16">
        <f t="shared" si="35"/>
        <v>112.815</v>
      </c>
      <c r="M377" s="16">
        <f>0.5*1.2*0.32*1.99*(Table1[[#This Row],[Velocity]]^2)</f>
        <v>17.696259259259257</v>
      </c>
      <c r="N377" s="16">
        <f>Table1[[#This Row],[Acceleration Force]]+Table1[[#This Row],[Rolling Resistance]]+Table1[[#This Row],[Aerodynamic Resistance]]</f>
        <v>50.650148148148141</v>
      </c>
      <c r="O377" s="16">
        <f>(Table1[[#This Row],[Acceleration Force]]+Table1[[#This Row],[Rolling Resistance]]+Table1[[#This Row],[Aerodynamic Resistance]])*Table1[[#This Row],[Velocity]]</f>
        <v>344.70239711934153</v>
      </c>
      <c r="P377" s="16">
        <f>Table1[[#This Row],[Total]]*Table1[[#This Row],[Velocity]]</f>
        <v>344.70239711934153</v>
      </c>
      <c r="Q377" s="16">
        <f>IF(Table1[[#This Row],[Energy]]&gt;0,Table1[[#This Row],[Energy]],0)</f>
        <v>344.70239711934153</v>
      </c>
      <c r="R377" s="16">
        <f>(SUM($Q$6:Q377))/1000000</f>
        <v>0.82380949563827177</v>
      </c>
      <c r="S377" s="16">
        <f>IF(Table1[[#This Row],[Energy]]&lt;0,ABS(Table1[[#This Row],[Energy]]),0)</f>
        <v>0</v>
      </c>
      <c r="T377" s="16">
        <f>(SUM($S$6:S377))/1000000</f>
        <v>0.40594536503572004</v>
      </c>
    </row>
    <row r="378" spans="2:20" x14ac:dyDescent="0.3">
      <c r="B378" s="7" t="s">
        <v>19</v>
      </c>
      <c r="C378" s="13">
        <v>372</v>
      </c>
      <c r="D378" s="13">
        <v>372</v>
      </c>
      <c r="E378" s="14">
        <v>23.8</v>
      </c>
      <c r="F378" s="15">
        <f t="shared" si="33"/>
        <v>-0.44444444444444431</v>
      </c>
      <c r="G378" s="15">
        <f t="shared" si="34"/>
        <v>-1.5999999999999996</v>
      </c>
      <c r="H378" s="16">
        <f t="shared" si="30"/>
        <v>0</v>
      </c>
      <c r="I378" s="16">
        <f t="shared" si="31"/>
        <v>23.8</v>
      </c>
      <c r="J378" s="16">
        <f t="shared" si="32"/>
        <v>6.6111111111111107</v>
      </c>
      <c r="K378" s="16">
        <f>(1000*1.15)*Table1[[#This Row],[WLTC class 3, version 5, acceleration]]</f>
        <v>-511.11111111111097</v>
      </c>
      <c r="L378" s="16">
        <f t="shared" si="35"/>
        <v>112.815</v>
      </c>
      <c r="M378" s="16">
        <f>0.5*1.2*0.32*1.99*(Table1[[#This Row],[Velocity]]^2)</f>
        <v>16.69949037037037</v>
      </c>
      <c r="N378" s="16">
        <f>Table1[[#This Row],[Acceleration Force]]+Table1[[#This Row],[Rolling Resistance]]+Table1[[#This Row],[Aerodynamic Resistance]]</f>
        <v>-381.5966207407406</v>
      </c>
      <c r="O378" s="16">
        <f>(Table1[[#This Row],[Acceleration Force]]+Table1[[#This Row],[Rolling Resistance]]+Table1[[#This Row],[Aerodynamic Resistance]])*Table1[[#This Row],[Velocity]]</f>
        <v>-2522.7776593415629</v>
      </c>
      <c r="P378" s="16">
        <f>Table1[[#This Row],[Total]]*Table1[[#This Row],[Velocity]]</f>
        <v>-2522.7776593415629</v>
      </c>
      <c r="Q378" s="16">
        <f>IF(Table1[[#This Row],[Energy]]&gt;0,Table1[[#This Row],[Energy]],0)</f>
        <v>0</v>
      </c>
      <c r="R378" s="16">
        <f>(SUM($Q$6:Q378))/1000000</f>
        <v>0.82380949563827177</v>
      </c>
      <c r="S378" s="16">
        <f>IF(Table1[[#This Row],[Energy]]&lt;0,ABS(Table1[[#This Row],[Energy]]),0)</f>
        <v>2522.7776593415629</v>
      </c>
      <c r="T378" s="16">
        <f>(SUM($S$6:S378))/1000000</f>
        <v>0.40846814269506165</v>
      </c>
    </row>
    <row r="379" spans="2:20" x14ac:dyDescent="0.3">
      <c r="B379" s="7" t="s">
        <v>19</v>
      </c>
      <c r="C379" s="13">
        <v>373</v>
      </c>
      <c r="D379" s="13">
        <v>373</v>
      </c>
      <c r="E379" s="14">
        <v>21.3</v>
      </c>
      <c r="F379" s="15">
        <f t="shared" si="33"/>
        <v>-0.84722222222222243</v>
      </c>
      <c r="G379" s="15">
        <f t="shared" si="34"/>
        <v>-3.0500000000000007</v>
      </c>
      <c r="H379" s="16">
        <f t="shared" si="30"/>
        <v>0</v>
      </c>
      <c r="I379" s="16">
        <f t="shared" si="31"/>
        <v>21.3</v>
      </c>
      <c r="J379" s="16">
        <f t="shared" si="32"/>
        <v>5.916666666666667</v>
      </c>
      <c r="K379" s="16">
        <f>(1000*1.15)*Table1[[#This Row],[WLTC class 3, version 5, acceleration]]</f>
        <v>-974.30555555555577</v>
      </c>
      <c r="L379" s="16">
        <f t="shared" si="35"/>
        <v>112.815</v>
      </c>
      <c r="M379" s="16">
        <f>0.5*1.2*0.32*1.99*(Table1[[#This Row],[Velocity]]^2)</f>
        <v>13.375453333333336</v>
      </c>
      <c r="N379" s="16">
        <f>Table1[[#This Row],[Acceleration Force]]+Table1[[#This Row],[Rolling Resistance]]+Table1[[#This Row],[Aerodynamic Resistance]]</f>
        <v>-848.1151022222225</v>
      </c>
      <c r="O379" s="16">
        <f>(Table1[[#This Row],[Acceleration Force]]+Table1[[#This Row],[Rolling Resistance]]+Table1[[#This Row],[Aerodynamic Resistance]])*Table1[[#This Row],[Velocity]]</f>
        <v>-5018.0143548148171</v>
      </c>
      <c r="P379" s="16">
        <f>Table1[[#This Row],[Total]]*Table1[[#This Row],[Velocity]]</f>
        <v>-5018.0143548148171</v>
      </c>
      <c r="Q379" s="16">
        <f>IF(Table1[[#This Row],[Energy]]&gt;0,Table1[[#This Row],[Energy]],0)</f>
        <v>0</v>
      </c>
      <c r="R379" s="16">
        <f>(SUM($Q$6:Q379))/1000000</f>
        <v>0.82380949563827177</v>
      </c>
      <c r="S379" s="16">
        <f>IF(Table1[[#This Row],[Energy]]&lt;0,ABS(Table1[[#This Row],[Energy]]),0)</f>
        <v>5018.0143548148171</v>
      </c>
      <c r="T379" s="16">
        <f>(SUM($S$6:S379))/1000000</f>
        <v>0.41348615704987646</v>
      </c>
    </row>
    <row r="380" spans="2:20" x14ac:dyDescent="0.3">
      <c r="B380" s="7" t="s">
        <v>19</v>
      </c>
      <c r="C380" s="13">
        <v>374</v>
      </c>
      <c r="D380" s="13">
        <v>374</v>
      </c>
      <c r="E380" s="14">
        <v>17.7</v>
      </c>
      <c r="F380" s="15">
        <f t="shared" si="33"/>
        <v>-0.95833333333333337</v>
      </c>
      <c r="G380" s="15">
        <f t="shared" si="34"/>
        <v>-3.45</v>
      </c>
      <c r="H380" s="16">
        <f t="shared" si="30"/>
        <v>0</v>
      </c>
      <c r="I380" s="16">
        <f t="shared" si="31"/>
        <v>17.7</v>
      </c>
      <c r="J380" s="16">
        <f t="shared" si="32"/>
        <v>4.9166666666666661</v>
      </c>
      <c r="K380" s="16">
        <f>(1000*1.15)*Table1[[#This Row],[WLTC class 3, version 5, acceleration]]</f>
        <v>-1102.0833333333335</v>
      </c>
      <c r="L380" s="16">
        <f t="shared" si="35"/>
        <v>112.815</v>
      </c>
      <c r="M380" s="16">
        <f>0.5*1.2*0.32*1.99*(Table1[[#This Row],[Velocity]]^2)</f>
        <v>9.2362533333333321</v>
      </c>
      <c r="N380" s="16">
        <f>Table1[[#This Row],[Acceleration Force]]+Table1[[#This Row],[Rolling Resistance]]+Table1[[#This Row],[Aerodynamic Resistance]]</f>
        <v>-980.03208000000006</v>
      </c>
      <c r="O380" s="16">
        <f>(Table1[[#This Row],[Acceleration Force]]+Table1[[#This Row],[Rolling Resistance]]+Table1[[#This Row],[Aerodynamic Resistance]])*Table1[[#This Row],[Velocity]]</f>
        <v>-4818.4910599999994</v>
      </c>
      <c r="P380" s="16">
        <f>Table1[[#This Row],[Total]]*Table1[[#This Row],[Velocity]]</f>
        <v>-4818.4910599999994</v>
      </c>
      <c r="Q380" s="16">
        <f>IF(Table1[[#This Row],[Energy]]&gt;0,Table1[[#This Row],[Energy]],0)</f>
        <v>0</v>
      </c>
      <c r="R380" s="16">
        <f>(SUM($Q$6:Q380))/1000000</f>
        <v>0.82380949563827177</v>
      </c>
      <c r="S380" s="16">
        <f>IF(Table1[[#This Row],[Energy]]&lt;0,ABS(Table1[[#This Row],[Energy]]),0)</f>
        <v>4818.4910599999994</v>
      </c>
      <c r="T380" s="16">
        <f>(SUM($S$6:S380))/1000000</f>
        <v>0.41830464810987644</v>
      </c>
    </row>
    <row r="381" spans="2:20" x14ac:dyDescent="0.3">
      <c r="B381" s="7" t="s">
        <v>19</v>
      </c>
      <c r="C381" s="13">
        <v>375</v>
      </c>
      <c r="D381" s="13">
        <v>375</v>
      </c>
      <c r="E381" s="14">
        <v>14.4</v>
      </c>
      <c r="F381" s="15">
        <f t="shared" si="33"/>
        <v>-0.80555555555555536</v>
      </c>
      <c r="G381" s="15">
        <f t="shared" si="34"/>
        <v>-2.8999999999999995</v>
      </c>
      <c r="H381" s="16">
        <f t="shared" si="30"/>
        <v>0</v>
      </c>
      <c r="I381" s="16">
        <f t="shared" si="31"/>
        <v>14.4</v>
      </c>
      <c r="J381" s="16">
        <f t="shared" si="32"/>
        <v>4</v>
      </c>
      <c r="K381" s="16">
        <f>(1000*1.15)*Table1[[#This Row],[WLTC class 3, version 5, acceleration]]</f>
        <v>-926.38888888888869</v>
      </c>
      <c r="L381" s="16">
        <f t="shared" si="35"/>
        <v>112.815</v>
      </c>
      <c r="M381" s="16">
        <f>0.5*1.2*0.32*1.99*(Table1[[#This Row],[Velocity]]^2)</f>
        <v>6.1132800000000005</v>
      </c>
      <c r="N381" s="16">
        <f>Table1[[#This Row],[Acceleration Force]]+Table1[[#This Row],[Rolling Resistance]]+Table1[[#This Row],[Aerodynamic Resistance]]</f>
        <v>-807.4606088888886</v>
      </c>
      <c r="O381" s="16">
        <f>(Table1[[#This Row],[Acceleration Force]]+Table1[[#This Row],[Rolling Resistance]]+Table1[[#This Row],[Aerodynamic Resistance]])*Table1[[#This Row],[Velocity]]</f>
        <v>-3229.8424355555544</v>
      </c>
      <c r="P381" s="16">
        <f>Table1[[#This Row],[Total]]*Table1[[#This Row],[Velocity]]</f>
        <v>-3229.8424355555544</v>
      </c>
      <c r="Q381" s="16">
        <f>IF(Table1[[#This Row],[Energy]]&gt;0,Table1[[#This Row],[Energy]],0)</f>
        <v>0</v>
      </c>
      <c r="R381" s="16">
        <f>(SUM($Q$6:Q381))/1000000</f>
        <v>0.82380949563827177</v>
      </c>
      <c r="S381" s="16">
        <f>IF(Table1[[#This Row],[Energy]]&lt;0,ABS(Table1[[#This Row],[Energy]]),0)</f>
        <v>3229.8424355555544</v>
      </c>
      <c r="T381" s="16">
        <f>(SUM($S$6:S381))/1000000</f>
        <v>0.42153449054543196</v>
      </c>
    </row>
    <row r="382" spans="2:20" x14ac:dyDescent="0.3">
      <c r="B382" s="7" t="s">
        <v>19</v>
      </c>
      <c r="C382" s="13">
        <v>376</v>
      </c>
      <c r="D382" s="13">
        <v>376</v>
      </c>
      <c r="E382" s="14">
        <v>11.9</v>
      </c>
      <c r="F382" s="15">
        <f t="shared" si="33"/>
        <v>-0.58333333333333348</v>
      </c>
      <c r="G382" s="15">
        <f t="shared" si="34"/>
        <v>-2.1000000000000005</v>
      </c>
      <c r="H382" s="16">
        <f t="shared" si="30"/>
        <v>0</v>
      </c>
      <c r="I382" s="16">
        <f t="shared" si="31"/>
        <v>11.9</v>
      </c>
      <c r="J382" s="16">
        <f t="shared" si="32"/>
        <v>3.3055555555555554</v>
      </c>
      <c r="K382" s="16">
        <f>(1000*1.15)*Table1[[#This Row],[WLTC class 3, version 5, acceleration]]</f>
        <v>-670.83333333333348</v>
      </c>
      <c r="L382" s="16">
        <f t="shared" si="35"/>
        <v>112.815</v>
      </c>
      <c r="M382" s="16">
        <f>0.5*1.2*0.32*1.99*(Table1[[#This Row],[Velocity]]^2)</f>
        <v>4.1748725925925925</v>
      </c>
      <c r="N382" s="16">
        <f>Table1[[#This Row],[Acceleration Force]]+Table1[[#This Row],[Rolling Resistance]]+Table1[[#This Row],[Aerodynamic Resistance]]</f>
        <v>-553.84346074074085</v>
      </c>
      <c r="O382" s="16">
        <f>(Table1[[#This Row],[Acceleration Force]]+Table1[[#This Row],[Rolling Resistance]]+Table1[[#This Row],[Aerodynamic Resistance]])*Table1[[#This Row],[Velocity]]</f>
        <v>-1830.7603285596711</v>
      </c>
      <c r="P382" s="16">
        <f>Table1[[#This Row],[Total]]*Table1[[#This Row],[Velocity]]</f>
        <v>-1830.7603285596711</v>
      </c>
      <c r="Q382" s="16">
        <f>IF(Table1[[#This Row],[Energy]]&gt;0,Table1[[#This Row],[Energy]],0)</f>
        <v>0</v>
      </c>
      <c r="R382" s="16">
        <f>(SUM($Q$6:Q382))/1000000</f>
        <v>0.82380949563827177</v>
      </c>
      <c r="S382" s="16">
        <f>IF(Table1[[#This Row],[Energy]]&lt;0,ABS(Table1[[#This Row],[Energy]]),0)</f>
        <v>1830.7603285596711</v>
      </c>
      <c r="T382" s="16">
        <f>(SUM($S$6:S382))/1000000</f>
        <v>0.42336525087399163</v>
      </c>
    </row>
    <row r="383" spans="2:20" x14ac:dyDescent="0.3">
      <c r="B383" s="7" t="s">
        <v>19</v>
      </c>
      <c r="C383" s="13">
        <v>377</v>
      </c>
      <c r="D383" s="13">
        <v>377</v>
      </c>
      <c r="E383" s="14">
        <v>10.199999999999999</v>
      </c>
      <c r="F383" s="15">
        <f t="shared" si="33"/>
        <v>-0.41666666666666663</v>
      </c>
      <c r="G383" s="15">
        <f t="shared" si="34"/>
        <v>-1.5</v>
      </c>
      <c r="H383" s="16">
        <f t="shared" si="30"/>
        <v>0</v>
      </c>
      <c r="I383" s="16">
        <f t="shared" si="31"/>
        <v>10.199999999999999</v>
      </c>
      <c r="J383" s="16">
        <f t="shared" si="32"/>
        <v>2.833333333333333</v>
      </c>
      <c r="K383" s="16">
        <f>(1000*1.15)*Table1[[#This Row],[WLTC class 3, version 5, acceleration]]</f>
        <v>-479.16666666666663</v>
      </c>
      <c r="L383" s="16">
        <f t="shared" si="35"/>
        <v>112.815</v>
      </c>
      <c r="M383" s="16">
        <f>0.5*1.2*0.32*1.99*(Table1[[#This Row],[Velocity]]^2)</f>
        <v>3.0672533333333334</v>
      </c>
      <c r="N383" s="16">
        <f>Table1[[#This Row],[Acceleration Force]]+Table1[[#This Row],[Rolling Resistance]]+Table1[[#This Row],[Aerodynamic Resistance]]</f>
        <v>-363.2844133333333</v>
      </c>
      <c r="O383" s="16">
        <f>(Table1[[#This Row],[Acceleration Force]]+Table1[[#This Row],[Rolling Resistance]]+Table1[[#This Row],[Aerodynamic Resistance]])*Table1[[#This Row],[Velocity]]</f>
        <v>-1029.3058377777777</v>
      </c>
      <c r="P383" s="16">
        <f>Table1[[#This Row],[Total]]*Table1[[#This Row],[Velocity]]</f>
        <v>-1029.3058377777777</v>
      </c>
      <c r="Q383" s="16">
        <f>IF(Table1[[#This Row],[Energy]]&gt;0,Table1[[#This Row],[Energy]],0)</f>
        <v>0</v>
      </c>
      <c r="R383" s="16">
        <f>(SUM($Q$6:Q383))/1000000</f>
        <v>0.82380949563827177</v>
      </c>
      <c r="S383" s="16">
        <f>IF(Table1[[#This Row],[Energy]]&lt;0,ABS(Table1[[#This Row],[Energy]]),0)</f>
        <v>1029.3058377777777</v>
      </c>
      <c r="T383" s="16">
        <f>(SUM($S$6:S383))/1000000</f>
        <v>0.42439455671176946</v>
      </c>
    </row>
    <row r="384" spans="2:20" x14ac:dyDescent="0.3">
      <c r="B384" s="7" t="s">
        <v>19</v>
      </c>
      <c r="C384" s="13">
        <v>378</v>
      </c>
      <c r="D384" s="13">
        <v>378</v>
      </c>
      <c r="E384" s="14">
        <v>8.9</v>
      </c>
      <c r="F384" s="15">
        <f t="shared" si="33"/>
        <v>-0.30555555555555547</v>
      </c>
      <c r="G384" s="15">
        <f t="shared" si="34"/>
        <v>-1.0999999999999996</v>
      </c>
      <c r="H384" s="16">
        <f t="shared" si="30"/>
        <v>0</v>
      </c>
      <c r="I384" s="16">
        <f t="shared" si="31"/>
        <v>8.9</v>
      </c>
      <c r="J384" s="16">
        <f t="shared" si="32"/>
        <v>2.4722222222222223</v>
      </c>
      <c r="K384" s="16">
        <f>(1000*1.15)*Table1[[#This Row],[WLTC class 3, version 5, acceleration]]</f>
        <v>-351.3888888888888</v>
      </c>
      <c r="L384" s="16">
        <f t="shared" si="35"/>
        <v>112.815</v>
      </c>
      <c r="M384" s="16">
        <f>0.5*1.2*0.32*1.99*(Table1[[#This Row],[Velocity]]^2)</f>
        <v>2.3352281481481483</v>
      </c>
      <c r="N384" s="16">
        <f>Table1[[#This Row],[Acceleration Force]]+Table1[[#This Row],[Rolling Resistance]]+Table1[[#This Row],[Aerodynamic Resistance]]</f>
        <v>-236.23866074074064</v>
      </c>
      <c r="O384" s="16">
        <f>(Table1[[#This Row],[Acceleration Force]]+Table1[[#This Row],[Rolling Resistance]]+Table1[[#This Row],[Aerodynamic Resistance]])*Table1[[#This Row],[Velocity]]</f>
        <v>-584.03446683127549</v>
      </c>
      <c r="P384" s="16">
        <f>Table1[[#This Row],[Total]]*Table1[[#This Row],[Velocity]]</f>
        <v>-584.03446683127549</v>
      </c>
      <c r="Q384" s="16">
        <f>IF(Table1[[#This Row],[Energy]]&gt;0,Table1[[#This Row],[Energy]],0)</f>
        <v>0</v>
      </c>
      <c r="R384" s="16">
        <f>(SUM($Q$6:Q384))/1000000</f>
        <v>0.82380949563827177</v>
      </c>
      <c r="S384" s="16">
        <f>IF(Table1[[#This Row],[Energy]]&lt;0,ABS(Table1[[#This Row],[Energy]]),0)</f>
        <v>584.03446683127549</v>
      </c>
      <c r="T384" s="16">
        <f>(SUM($S$6:S384))/1000000</f>
        <v>0.42497859117860065</v>
      </c>
    </row>
    <row r="385" spans="2:20" x14ac:dyDescent="0.3">
      <c r="B385" s="7" t="s">
        <v>19</v>
      </c>
      <c r="C385" s="13">
        <v>379</v>
      </c>
      <c r="D385" s="13">
        <v>379</v>
      </c>
      <c r="E385" s="14">
        <v>8</v>
      </c>
      <c r="F385" s="15">
        <f t="shared" si="33"/>
        <v>-0.23611111111111113</v>
      </c>
      <c r="G385" s="15">
        <f t="shared" si="34"/>
        <v>-0.85000000000000009</v>
      </c>
      <c r="H385" s="16">
        <f t="shared" si="30"/>
        <v>0</v>
      </c>
      <c r="I385" s="16">
        <f t="shared" si="31"/>
        <v>8</v>
      </c>
      <c r="J385" s="16">
        <f t="shared" si="32"/>
        <v>2.2222222222222223</v>
      </c>
      <c r="K385" s="16">
        <f>(1000*1.15)*Table1[[#This Row],[WLTC class 3, version 5, acceleration]]</f>
        <v>-271.52777777777783</v>
      </c>
      <c r="L385" s="16">
        <f t="shared" si="35"/>
        <v>112.815</v>
      </c>
      <c r="M385" s="16">
        <f>0.5*1.2*0.32*1.99*(Table1[[#This Row],[Velocity]]^2)</f>
        <v>1.8868148148148152</v>
      </c>
      <c r="N385" s="16">
        <f>Table1[[#This Row],[Acceleration Force]]+Table1[[#This Row],[Rolling Resistance]]+Table1[[#This Row],[Aerodynamic Resistance]]</f>
        <v>-156.82596296296302</v>
      </c>
      <c r="O385" s="16">
        <f>(Table1[[#This Row],[Acceleration Force]]+Table1[[#This Row],[Rolling Resistance]]+Table1[[#This Row],[Aerodynamic Resistance]])*Table1[[#This Row],[Velocity]]</f>
        <v>-348.50213991769562</v>
      </c>
      <c r="P385" s="16">
        <f>Table1[[#This Row],[Total]]*Table1[[#This Row],[Velocity]]</f>
        <v>-348.50213991769562</v>
      </c>
      <c r="Q385" s="16">
        <f>IF(Table1[[#This Row],[Energy]]&gt;0,Table1[[#This Row],[Energy]],0)</f>
        <v>0</v>
      </c>
      <c r="R385" s="16">
        <f>(SUM($Q$6:Q385))/1000000</f>
        <v>0.82380949563827177</v>
      </c>
      <c r="S385" s="16">
        <f>IF(Table1[[#This Row],[Energy]]&lt;0,ABS(Table1[[#This Row],[Energy]]),0)</f>
        <v>348.50213991769562</v>
      </c>
      <c r="T385" s="16">
        <f>(SUM($S$6:S385))/1000000</f>
        <v>0.42532709331851837</v>
      </c>
    </row>
    <row r="386" spans="2:20" x14ac:dyDescent="0.3">
      <c r="B386" s="7" t="s">
        <v>19</v>
      </c>
      <c r="C386" s="13">
        <v>380</v>
      </c>
      <c r="D386" s="13">
        <v>380</v>
      </c>
      <c r="E386" s="14">
        <v>7.2</v>
      </c>
      <c r="F386" s="15">
        <f t="shared" si="33"/>
        <v>-0.26388888888888895</v>
      </c>
      <c r="G386" s="15">
        <f t="shared" si="34"/>
        <v>-0.95000000000000018</v>
      </c>
      <c r="H386" s="16">
        <f t="shared" si="30"/>
        <v>0</v>
      </c>
      <c r="I386" s="16">
        <f t="shared" si="31"/>
        <v>7.2</v>
      </c>
      <c r="J386" s="16">
        <f t="shared" si="32"/>
        <v>2</v>
      </c>
      <c r="K386" s="16">
        <f>(1000*1.15)*Table1[[#This Row],[WLTC class 3, version 5, acceleration]]</f>
        <v>-303.47222222222229</v>
      </c>
      <c r="L386" s="16">
        <f t="shared" si="35"/>
        <v>112.815</v>
      </c>
      <c r="M386" s="16">
        <f>0.5*1.2*0.32*1.99*(Table1[[#This Row],[Velocity]]^2)</f>
        <v>1.5283200000000001</v>
      </c>
      <c r="N386" s="16">
        <f>Table1[[#This Row],[Acceleration Force]]+Table1[[#This Row],[Rolling Resistance]]+Table1[[#This Row],[Aerodynamic Resistance]]</f>
        <v>-189.12890222222228</v>
      </c>
      <c r="O386" s="16">
        <f>(Table1[[#This Row],[Acceleration Force]]+Table1[[#This Row],[Rolling Resistance]]+Table1[[#This Row],[Aerodynamic Resistance]])*Table1[[#This Row],[Velocity]]</f>
        <v>-378.25780444444456</v>
      </c>
      <c r="P386" s="16">
        <f>Table1[[#This Row],[Total]]*Table1[[#This Row],[Velocity]]</f>
        <v>-378.25780444444456</v>
      </c>
      <c r="Q386" s="16">
        <f>IF(Table1[[#This Row],[Energy]]&gt;0,Table1[[#This Row],[Energy]],0)</f>
        <v>0</v>
      </c>
      <c r="R386" s="16">
        <f>(SUM($Q$6:Q386))/1000000</f>
        <v>0.82380949563827177</v>
      </c>
      <c r="S386" s="16">
        <f>IF(Table1[[#This Row],[Energy]]&lt;0,ABS(Table1[[#This Row],[Energy]]),0)</f>
        <v>378.25780444444456</v>
      </c>
      <c r="T386" s="16">
        <f>(SUM($S$6:S386))/1000000</f>
        <v>0.42570535112296282</v>
      </c>
    </row>
    <row r="387" spans="2:20" x14ac:dyDescent="0.3">
      <c r="B387" s="7" t="s">
        <v>19</v>
      </c>
      <c r="C387" s="13">
        <v>381</v>
      </c>
      <c r="D387" s="13">
        <v>381</v>
      </c>
      <c r="E387" s="14">
        <v>6.1</v>
      </c>
      <c r="F387" s="15">
        <f t="shared" si="33"/>
        <v>-0.31944444444444442</v>
      </c>
      <c r="G387" s="15">
        <f t="shared" si="34"/>
        <v>-1.1499999999999999</v>
      </c>
      <c r="H387" s="16">
        <f t="shared" si="30"/>
        <v>0</v>
      </c>
      <c r="I387" s="16">
        <f t="shared" si="31"/>
        <v>6.1</v>
      </c>
      <c r="J387" s="16">
        <f t="shared" si="32"/>
        <v>1.6944444444444442</v>
      </c>
      <c r="K387" s="16">
        <f>(1000*1.15)*Table1[[#This Row],[WLTC class 3, version 5, acceleration]]</f>
        <v>-367.36111111111109</v>
      </c>
      <c r="L387" s="16">
        <f t="shared" si="35"/>
        <v>112.815</v>
      </c>
      <c r="M387" s="16">
        <f>0.5*1.2*0.32*1.99*(Table1[[#This Row],[Velocity]]^2)</f>
        <v>1.0970059259259257</v>
      </c>
      <c r="N387" s="16">
        <f>Table1[[#This Row],[Acceleration Force]]+Table1[[#This Row],[Rolling Resistance]]+Table1[[#This Row],[Aerodynamic Resistance]]</f>
        <v>-253.44910518518518</v>
      </c>
      <c r="O387" s="16">
        <f>(Table1[[#This Row],[Acceleration Force]]+Table1[[#This Row],[Rolling Resistance]]+Table1[[#This Row],[Aerodynamic Resistance]])*Table1[[#This Row],[Velocity]]</f>
        <v>-429.45542823045258</v>
      </c>
      <c r="P387" s="16">
        <f>Table1[[#This Row],[Total]]*Table1[[#This Row],[Velocity]]</f>
        <v>-429.45542823045258</v>
      </c>
      <c r="Q387" s="16">
        <f>IF(Table1[[#This Row],[Energy]]&gt;0,Table1[[#This Row],[Energy]],0)</f>
        <v>0</v>
      </c>
      <c r="R387" s="16">
        <f>(SUM($Q$6:Q387))/1000000</f>
        <v>0.82380949563827177</v>
      </c>
      <c r="S387" s="16">
        <f>IF(Table1[[#This Row],[Energy]]&lt;0,ABS(Table1[[#This Row],[Energy]]),0)</f>
        <v>429.45542823045258</v>
      </c>
      <c r="T387" s="16">
        <f>(SUM($S$6:S387))/1000000</f>
        <v>0.42613480655119329</v>
      </c>
    </row>
    <row r="388" spans="2:20" x14ac:dyDescent="0.3">
      <c r="B388" s="7" t="s">
        <v>19</v>
      </c>
      <c r="C388" s="13">
        <v>382</v>
      </c>
      <c r="D388" s="13">
        <v>382</v>
      </c>
      <c r="E388" s="14">
        <v>4.9000000000000004</v>
      </c>
      <c r="F388" s="15">
        <f t="shared" si="33"/>
        <v>-0.33333333333333326</v>
      </c>
      <c r="G388" s="15">
        <f t="shared" si="34"/>
        <v>-1.1999999999999997</v>
      </c>
      <c r="H388" s="16">
        <f t="shared" si="30"/>
        <v>0</v>
      </c>
      <c r="I388" s="16">
        <f t="shared" si="31"/>
        <v>4.9000000000000004</v>
      </c>
      <c r="J388" s="16">
        <f t="shared" si="32"/>
        <v>1.3611111111111112</v>
      </c>
      <c r="K388" s="16">
        <f>(1000*1.15)*Table1[[#This Row],[WLTC class 3, version 5, acceleration]]</f>
        <v>-383.33333333333326</v>
      </c>
      <c r="L388" s="16">
        <f t="shared" si="35"/>
        <v>112.815</v>
      </c>
      <c r="M388" s="16">
        <f>0.5*1.2*0.32*1.99*(Table1[[#This Row],[Velocity]]^2)</f>
        <v>0.70785037037037046</v>
      </c>
      <c r="N388" s="16">
        <f>Table1[[#This Row],[Acceleration Force]]+Table1[[#This Row],[Rolling Resistance]]+Table1[[#This Row],[Aerodynamic Resistance]]</f>
        <v>-269.81048296296291</v>
      </c>
      <c r="O388" s="16">
        <f>(Table1[[#This Row],[Acceleration Force]]+Table1[[#This Row],[Rolling Resistance]]+Table1[[#This Row],[Aerodynamic Resistance]])*Table1[[#This Row],[Velocity]]</f>
        <v>-367.24204625514398</v>
      </c>
      <c r="P388" s="16">
        <f>Table1[[#This Row],[Total]]*Table1[[#This Row],[Velocity]]</f>
        <v>-367.24204625514398</v>
      </c>
      <c r="Q388" s="16">
        <f>IF(Table1[[#This Row],[Energy]]&gt;0,Table1[[#This Row],[Energy]],0)</f>
        <v>0</v>
      </c>
      <c r="R388" s="16">
        <f>(SUM($Q$6:Q388))/1000000</f>
        <v>0.82380949563827177</v>
      </c>
      <c r="S388" s="16">
        <f>IF(Table1[[#This Row],[Energy]]&lt;0,ABS(Table1[[#This Row],[Energy]]),0)</f>
        <v>367.24204625514398</v>
      </c>
      <c r="T388" s="16">
        <f>(SUM($S$6:S388))/1000000</f>
        <v>0.42650204859744845</v>
      </c>
    </row>
    <row r="389" spans="2:20" x14ac:dyDescent="0.3">
      <c r="B389" s="7" t="s">
        <v>19</v>
      </c>
      <c r="C389" s="13">
        <v>383</v>
      </c>
      <c r="D389" s="13">
        <v>383</v>
      </c>
      <c r="E389" s="14">
        <v>3.7</v>
      </c>
      <c r="F389" s="15">
        <f t="shared" si="33"/>
        <v>-0.36111111111111116</v>
      </c>
      <c r="G389" s="15">
        <f t="shared" si="34"/>
        <v>-1.3000000000000003</v>
      </c>
      <c r="H389" s="16">
        <f t="shared" si="30"/>
        <v>0</v>
      </c>
      <c r="I389" s="16">
        <f t="shared" si="31"/>
        <v>3.7</v>
      </c>
      <c r="J389" s="16">
        <f t="shared" si="32"/>
        <v>1.0277777777777779</v>
      </c>
      <c r="K389" s="16">
        <f>(1000*1.15)*Table1[[#This Row],[WLTC class 3, version 5, acceleration]]</f>
        <v>-415.27777777777783</v>
      </c>
      <c r="L389" s="16">
        <f t="shared" si="35"/>
        <v>112.815</v>
      </c>
      <c r="M389" s="16">
        <f>0.5*1.2*0.32*1.99*(Table1[[#This Row],[Velocity]]^2)</f>
        <v>0.40360148148148156</v>
      </c>
      <c r="N389" s="16">
        <f>Table1[[#This Row],[Acceleration Force]]+Table1[[#This Row],[Rolling Resistance]]+Table1[[#This Row],[Aerodynamic Resistance]]</f>
        <v>-302.05917629629636</v>
      </c>
      <c r="O389" s="16">
        <f>(Table1[[#This Row],[Acceleration Force]]+Table1[[#This Row],[Rolling Resistance]]+Table1[[#This Row],[Aerodynamic Resistance]])*Table1[[#This Row],[Velocity]]</f>
        <v>-310.4497089711935</v>
      </c>
      <c r="P389" s="16">
        <f>Table1[[#This Row],[Total]]*Table1[[#This Row],[Velocity]]</f>
        <v>-310.4497089711935</v>
      </c>
      <c r="Q389" s="16">
        <f>IF(Table1[[#This Row],[Energy]]&gt;0,Table1[[#This Row],[Energy]],0)</f>
        <v>0</v>
      </c>
      <c r="R389" s="16">
        <f>(SUM($Q$6:Q389))/1000000</f>
        <v>0.82380949563827177</v>
      </c>
      <c r="S389" s="16">
        <f>IF(Table1[[#This Row],[Energy]]&lt;0,ABS(Table1[[#This Row],[Energy]]),0)</f>
        <v>310.4497089711935</v>
      </c>
      <c r="T389" s="16">
        <f>(SUM($S$6:S389))/1000000</f>
        <v>0.42681249830641965</v>
      </c>
    </row>
    <row r="390" spans="2:20" x14ac:dyDescent="0.3">
      <c r="B390" s="7" t="s">
        <v>19</v>
      </c>
      <c r="C390" s="13">
        <v>384</v>
      </c>
      <c r="D390" s="13">
        <v>384</v>
      </c>
      <c r="E390" s="14">
        <v>2.2999999999999998</v>
      </c>
      <c r="F390" s="15">
        <f t="shared" si="33"/>
        <v>-0.3888888888888889</v>
      </c>
      <c r="G390" s="15">
        <f t="shared" si="34"/>
        <v>-1.4000000000000001</v>
      </c>
      <c r="H390" s="16">
        <f t="shared" ref="H390:H453" si="36">IF(E390&lt;1,1,0)</f>
        <v>0</v>
      </c>
      <c r="I390" s="16">
        <f t="shared" ref="I390:I453" si="37">IF(H390=1,"",E390)</f>
        <v>2.2999999999999998</v>
      </c>
      <c r="J390" s="16">
        <f t="shared" ref="J390:J453" si="38">E390/3.6</f>
        <v>0.63888888888888884</v>
      </c>
      <c r="K390" s="16">
        <f>(1000*1.15)*Table1[[#This Row],[WLTC class 3, version 5, acceleration]]</f>
        <v>-447.22222222222223</v>
      </c>
      <c r="L390" s="16">
        <f t="shared" si="35"/>
        <v>112.815</v>
      </c>
      <c r="M390" s="16">
        <f>0.5*1.2*0.32*1.99*(Table1[[#This Row],[Velocity]]^2)</f>
        <v>0.15595703703703703</v>
      </c>
      <c r="N390" s="16">
        <f>Table1[[#This Row],[Acceleration Force]]+Table1[[#This Row],[Rolling Resistance]]+Table1[[#This Row],[Aerodynamic Resistance]]</f>
        <v>-334.25126518518522</v>
      </c>
      <c r="O390" s="16">
        <f>(Table1[[#This Row],[Acceleration Force]]+Table1[[#This Row],[Rolling Resistance]]+Table1[[#This Row],[Aerodynamic Resistance]])*Table1[[#This Row],[Velocity]]</f>
        <v>-213.54941942386833</v>
      </c>
      <c r="P390" s="16">
        <f>Table1[[#This Row],[Total]]*Table1[[#This Row],[Velocity]]</f>
        <v>-213.54941942386833</v>
      </c>
      <c r="Q390" s="16">
        <f>IF(Table1[[#This Row],[Energy]]&gt;0,Table1[[#This Row],[Energy]],0)</f>
        <v>0</v>
      </c>
      <c r="R390" s="16">
        <f>(SUM($Q$6:Q390))/1000000</f>
        <v>0.82380949563827177</v>
      </c>
      <c r="S390" s="16">
        <f>IF(Table1[[#This Row],[Energy]]&lt;0,ABS(Table1[[#This Row],[Energy]]),0)</f>
        <v>213.54941942386833</v>
      </c>
      <c r="T390" s="16">
        <f>(SUM($S$6:S390))/1000000</f>
        <v>0.42702604772584352</v>
      </c>
    </row>
    <row r="391" spans="2:20" x14ac:dyDescent="0.3">
      <c r="B391" s="7" t="s">
        <v>19</v>
      </c>
      <c r="C391" s="13">
        <v>385</v>
      </c>
      <c r="D391" s="13">
        <v>385</v>
      </c>
      <c r="E391" s="14">
        <v>0.9</v>
      </c>
      <c r="F391" s="15">
        <f t="shared" ref="F391:F454" si="39">($E392-$E390)/2/3.6</f>
        <v>-0.31944444444444442</v>
      </c>
      <c r="G391" s="15">
        <f t="shared" ref="G391:G454" si="40">($E392-$E390)/2</f>
        <v>-1.1499999999999999</v>
      </c>
      <c r="H391" s="16">
        <f t="shared" si="36"/>
        <v>1</v>
      </c>
      <c r="I391" s="16" t="str">
        <f t="shared" si="37"/>
        <v/>
      </c>
      <c r="J391" s="16">
        <f t="shared" si="38"/>
        <v>0.25</v>
      </c>
      <c r="K391" s="16">
        <f>(1000*1.15)*Table1[[#This Row],[WLTC class 3, version 5, acceleration]]</f>
        <v>-367.36111111111109</v>
      </c>
      <c r="L391" s="16">
        <f t="shared" ref="L391:L454" si="41">1150*9.81*0.01</f>
        <v>112.815</v>
      </c>
      <c r="M391" s="16">
        <f>0.5*1.2*0.32*1.99*(Table1[[#This Row],[Velocity]]^2)</f>
        <v>2.3880000000000002E-2</v>
      </c>
      <c r="N391" s="16">
        <f>Table1[[#This Row],[Acceleration Force]]+Table1[[#This Row],[Rolling Resistance]]+Table1[[#This Row],[Aerodynamic Resistance]]</f>
        <v>-254.5222311111111</v>
      </c>
      <c r="O391" s="16">
        <f>(Table1[[#This Row],[Acceleration Force]]+Table1[[#This Row],[Rolling Resistance]]+Table1[[#This Row],[Aerodynamic Resistance]])*Table1[[#This Row],[Velocity]]</f>
        <v>-63.630557777777774</v>
      </c>
      <c r="P391" s="16">
        <f>Table1[[#This Row],[Total]]*Table1[[#This Row],[Velocity]]</f>
        <v>-63.630557777777774</v>
      </c>
      <c r="Q391" s="16">
        <f>IF(Table1[[#This Row],[Energy]]&gt;0,Table1[[#This Row],[Energy]],0)</f>
        <v>0</v>
      </c>
      <c r="R391" s="16">
        <f>(SUM($Q$6:Q391))/1000000</f>
        <v>0.82380949563827177</v>
      </c>
      <c r="S391" s="16">
        <f>IF(Table1[[#This Row],[Energy]]&lt;0,ABS(Table1[[#This Row],[Energy]]),0)</f>
        <v>63.630557777777774</v>
      </c>
      <c r="T391" s="16">
        <f>(SUM($S$6:S391))/1000000</f>
        <v>0.42708967828362127</v>
      </c>
    </row>
    <row r="392" spans="2:20" x14ac:dyDescent="0.3">
      <c r="B392" s="7" t="s">
        <v>19</v>
      </c>
      <c r="C392" s="13">
        <v>386</v>
      </c>
      <c r="D392" s="13">
        <v>386</v>
      </c>
      <c r="E392" s="14">
        <v>0</v>
      </c>
      <c r="F392" s="15">
        <f t="shared" si="39"/>
        <v>-0.125</v>
      </c>
      <c r="G392" s="15">
        <f t="shared" si="40"/>
        <v>-0.45</v>
      </c>
      <c r="H392" s="16">
        <f t="shared" si="36"/>
        <v>1</v>
      </c>
      <c r="I392" s="16" t="str">
        <f t="shared" si="37"/>
        <v/>
      </c>
      <c r="J392" s="16">
        <f t="shared" si="38"/>
        <v>0</v>
      </c>
      <c r="K392" s="16">
        <f>(1000*1.15)*Table1[[#This Row],[WLTC class 3, version 5, acceleration]]</f>
        <v>-143.75</v>
      </c>
      <c r="L392" s="16">
        <f t="shared" si="41"/>
        <v>112.815</v>
      </c>
      <c r="M392" s="16">
        <f>0.5*1.2*0.32*1.99*(Table1[[#This Row],[Velocity]]^2)</f>
        <v>0</v>
      </c>
      <c r="N392" s="16">
        <f>Table1[[#This Row],[Acceleration Force]]+Table1[[#This Row],[Rolling Resistance]]+Table1[[#This Row],[Aerodynamic Resistance]]</f>
        <v>-30.935000000000002</v>
      </c>
      <c r="O392" s="16">
        <f>(Table1[[#This Row],[Acceleration Force]]+Table1[[#This Row],[Rolling Resistance]]+Table1[[#This Row],[Aerodynamic Resistance]])*Table1[[#This Row],[Velocity]]</f>
        <v>0</v>
      </c>
      <c r="P392" s="16">
        <f>Table1[[#This Row],[Total]]*Table1[[#This Row],[Velocity]]</f>
        <v>0</v>
      </c>
      <c r="Q392" s="16">
        <f>IF(Table1[[#This Row],[Energy]]&gt;0,Table1[[#This Row],[Energy]],0)</f>
        <v>0</v>
      </c>
      <c r="R392" s="16">
        <f>(SUM($Q$6:Q392))/1000000</f>
        <v>0.82380949563827177</v>
      </c>
      <c r="S392" s="16">
        <f>IF(Table1[[#This Row],[Energy]]&lt;0,ABS(Table1[[#This Row],[Energy]]),0)</f>
        <v>0</v>
      </c>
      <c r="T392" s="16">
        <f>(SUM($S$6:S392))/1000000</f>
        <v>0.42708967828362127</v>
      </c>
    </row>
    <row r="393" spans="2:20" x14ac:dyDescent="0.3">
      <c r="B393" s="7" t="s">
        <v>19</v>
      </c>
      <c r="C393" s="13">
        <v>387</v>
      </c>
      <c r="D393" s="13">
        <v>387</v>
      </c>
      <c r="E393" s="14">
        <v>0</v>
      </c>
      <c r="F393" s="15">
        <f t="shared" si="39"/>
        <v>0</v>
      </c>
      <c r="G393" s="15">
        <f t="shared" si="40"/>
        <v>0</v>
      </c>
      <c r="H393" s="16">
        <f t="shared" si="36"/>
        <v>1</v>
      </c>
      <c r="I393" s="16" t="str">
        <f t="shared" si="37"/>
        <v/>
      </c>
      <c r="J393" s="16">
        <f t="shared" si="38"/>
        <v>0</v>
      </c>
      <c r="K393" s="16">
        <f>(1000*1.15)*Table1[[#This Row],[WLTC class 3, version 5, acceleration]]</f>
        <v>0</v>
      </c>
      <c r="L393" s="16">
        <f t="shared" si="41"/>
        <v>112.815</v>
      </c>
      <c r="M393" s="16">
        <f>0.5*1.2*0.32*1.99*(Table1[[#This Row],[Velocity]]^2)</f>
        <v>0</v>
      </c>
      <c r="N393" s="16">
        <f>Table1[[#This Row],[Acceleration Force]]+Table1[[#This Row],[Rolling Resistance]]+Table1[[#This Row],[Aerodynamic Resistance]]</f>
        <v>112.815</v>
      </c>
      <c r="O393" s="16">
        <f>(Table1[[#This Row],[Acceleration Force]]+Table1[[#This Row],[Rolling Resistance]]+Table1[[#This Row],[Aerodynamic Resistance]])*Table1[[#This Row],[Velocity]]</f>
        <v>0</v>
      </c>
      <c r="P393" s="16">
        <f>Table1[[#This Row],[Total]]*Table1[[#This Row],[Velocity]]</f>
        <v>0</v>
      </c>
      <c r="Q393" s="16">
        <f>IF(Table1[[#This Row],[Energy]]&gt;0,Table1[[#This Row],[Energy]],0)</f>
        <v>0</v>
      </c>
      <c r="R393" s="16">
        <f>(SUM($Q$6:Q393))/1000000</f>
        <v>0.82380949563827177</v>
      </c>
      <c r="S393" s="16">
        <f>IF(Table1[[#This Row],[Energy]]&lt;0,ABS(Table1[[#This Row],[Energy]]),0)</f>
        <v>0</v>
      </c>
      <c r="T393" s="16">
        <f>(SUM($S$6:S393))/1000000</f>
        <v>0.42708967828362127</v>
      </c>
    </row>
    <row r="394" spans="2:20" x14ac:dyDescent="0.3">
      <c r="B394" s="7" t="s">
        <v>19</v>
      </c>
      <c r="C394" s="13">
        <v>388</v>
      </c>
      <c r="D394" s="13">
        <v>388</v>
      </c>
      <c r="E394" s="14">
        <v>0</v>
      </c>
      <c r="F394" s="15">
        <f t="shared" si="39"/>
        <v>0</v>
      </c>
      <c r="G394" s="15">
        <f t="shared" si="40"/>
        <v>0</v>
      </c>
      <c r="H394" s="16">
        <f t="shared" si="36"/>
        <v>1</v>
      </c>
      <c r="I394" s="16" t="str">
        <f t="shared" si="37"/>
        <v/>
      </c>
      <c r="J394" s="16">
        <f t="shared" si="38"/>
        <v>0</v>
      </c>
      <c r="K394" s="16">
        <f>(1000*1.15)*Table1[[#This Row],[WLTC class 3, version 5, acceleration]]</f>
        <v>0</v>
      </c>
      <c r="L394" s="16">
        <f t="shared" si="41"/>
        <v>112.815</v>
      </c>
      <c r="M394" s="16">
        <f>0.5*1.2*0.32*1.99*(Table1[[#This Row],[Velocity]]^2)</f>
        <v>0</v>
      </c>
      <c r="N394" s="16">
        <f>Table1[[#This Row],[Acceleration Force]]+Table1[[#This Row],[Rolling Resistance]]+Table1[[#This Row],[Aerodynamic Resistance]]</f>
        <v>112.815</v>
      </c>
      <c r="O394" s="16">
        <f>(Table1[[#This Row],[Acceleration Force]]+Table1[[#This Row],[Rolling Resistance]]+Table1[[#This Row],[Aerodynamic Resistance]])*Table1[[#This Row],[Velocity]]</f>
        <v>0</v>
      </c>
      <c r="P394" s="16">
        <f>Table1[[#This Row],[Total]]*Table1[[#This Row],[Velocity]]</f>
        <v>0</v>
      </c>
      <c r="Q394" s="16">
        <f>IF(Table1[[#This Row],[Energy]]&gt;0,Table1[[#This Row],[Energy]],0)</f>
        <v>0</v>
      </c>
      <c r="R394" s="16">
        <f>(SUM($Q$6:Q394))/1000000</f>
        <v>0.82380949563827177</v>
      </c>
      <c r="S394" s="16">
        <f>IF(Table1[[#This Row],[Energy]]&lt;0,ABS(Table1[[#This Row],[Energy]]),0)</f>
        <v>0</v>
      </c>
      <c r="T394" s="16">
        <f>(SUM($S$6:S394))/1000000</f>
        <v>0.42708967828362127</v>
      </c>
    </row>
    <row r="395" spans="2:20" x14ac:dyDescent="0.3">
      <c r="B395" s="7" t="s">
        <v>19</v>
      </c>
      <c r="C395" s="13">
        <v>389</v>
      </c>
      <c r="D395" s="13">
        <v>389</v>
      </c>
      <c r="E395" s="14">
        <v>0</v>
      </c>
      <c r="F395" s="15">
        <f t="shared" si="39"/>
        <v>0</v>
      </c>
      <c r="G395" s="15">
        <f t="shared" si="40"/>
        <v>0</v>
      </c>
      <c r="H395" s="16">
        <f t="shared" si="36"/>
        <v>1</v>
      </c>
      <c r="I395" s="16" t="str">
        <f t="shared" si="37"/>
        <v/>
      </c>
      <c r="J395" s="16">
        <f t="shared" si="38"/>
        <v>0</v>
      </c>
      <c r="K395" s="16">
        <f>(1000*1.15)*Table1[[#This Row],[WLTC class 3, version 5, acceleration]]</f>
        <v>0</v>
      </c>
      <c r="L395" s="16">
        <f t="shared" si="41"/>
        <v>112.815</v>
      </c>
      <c r="M395" s="16">
        <f>0.5*1.2*0.32*1.99*(Table1[[#This Row],[Velocity]]^2)</f>
        <v>0</v>
      </c>
      <c r="N395" s="16">
        <f>Table1[[#This Row],[Acceleration Force]]+Table1[[#This Row],[Rolling Resistance]]+Table1[[#This Row],[Aerodynamic Resistance]]</f>
        <v>112.815</v>
      </c>
      <c r="O395" s="16">
        <f>(Table1[[#This Row],[Acceleration Force]]+Table1[[#This Row],[Rolling Resistance]]+Table1[[#This Row],[Aerodynamic Resistance]])*Table1[[#This Row],[Velocity]]</f>
        <v>0</v>
      </c>
      <c r="P395" s="16">
        <f>Table1[[#This Row],[Total]]*Table1[[#This Row],[Velocity]]</f>
        <v>0</v>
      </c>
      <c r="Q395" s="16">
        <f>IF(Table1[[#This Row],[Energy]]&gt;0,Table1[[#This Row],[Energy]],0)</f>
        <v>0</v>
      </c>
      <c r="R395" s="16">
        <f>(SUM($Q$6:Q395))/1000000</f>
        <v>0.82380949563827177</v>
      </c>
      <c r="S395" s="16">
        <f>IF(Table1[[#This Row],[Energy]]&lt;0,ABS(Table1[[#This Row],[Energy]]),0)</f>
        <v>0</v>
      </c>
      <c r="T395" s="16">
        <f>(SUM($S$6:S395))/1000000</f>
        <v>0.42708967828362127</v>
      </c>
    </row>
    <row r="396" spans="2:20" x14ac:dyDescent="0.3">
      <c r="B396" s="7" t="s">
        <v>19</v>
      </c>
      <c r="C396" s="13">
        <v>390</v>
      </c>
      <c r="D396" s="13">
        <v>390</v>
      </c>
      <c r="E396" s="14">
        <v>0</v>
      </c>
      <c r="F396" s="15">
        <f t="shared" si="39"/>
        <v>0</v>
      </c>
      <c r="G396" s="15">
        <f t="shared" si="40"/>
        <v>0</v>
      </c>
      <c r="H396" s="16">
        <f t="shared" si="36"/>
        <v>1</v>
      </c>
      <c r="I396" s="16" t="str">
        <f t="shared" si="37"/>
        <v/>
      </c>
      <c r="J396" s="16">
        <f t="shared" si="38"/>
        <v>0</v>
      </c>
      <c r="K396" s="16">
        <f>(1000*1.15)*Table1[[#This Row],[WLTC class 3, version 5, acceleration]]</f>
        <v>0</v>
      </c>
      <c r="L396" s="16">
        <f t="shared" si="41"/>
        <v>112.815</v>
      </c>
      <c r="M396" s="16">
        <f>0.5*1.2*0.32*1.99*(Table1[[#This Row],[Velocity]]^2)</f>
        <v>0</v>
      </c>
      <c r="N396" s="16">
        <f>Table1[[#This Row],[Acceleration Force]]+Table1[[#This Row],[Rolling Resistance]]+Table1[[#This Row],[Aerodynamic Resistance]]</f>
        <v>112.815</v>
      </c>
      <c r="O396" s="16">
        <f>(Table1[[#This Row],[Acceleration Force]]+Table1[[#This Row],[Rolling Resistance]]+Table1[[#This Row],[Aerodynamic Resistance]])*Table1[[#This Row],[Velocity]]</f>
        <v>0</v>
      </c>
      <c r="P396" s="16">
        <f>Table1[[#This Row],[Total]]*Table1[[#This Row],[Velocity]]</f>
        <v>0</v>
      </c>
      <c r="Q396" s="16">
        <f>IF(Table1[[#This Row],[Energy]]&gt;0,Table1[[#This Row],[Energy]],0)</f>
        <v>0</v>
      </c>
      <c r="R396" s="16">
        <f>(SUM($Q$6:Q396))/1000000</f>
        <v>0.82380949563827177</v>
      </c>
      <c r="S396" s="16">
        <f>IF(Table1[[#This Row],[Energy]]&lt;0,ABS(Table1[[#This Row],[Energy]]),0)</f>
        <v>0</v>
      </c>
      <c r="T396" s="16">
        <f>(SUM($S$6:S396))/1000000</f>
        <v>0.42708967828362127</v>
      </c>
    </row>
    <row r="397" spans="2:20" x14ac:dyDescent="0.3">
      <c r="B397" s="7" t="s">
        <v>19</v>
      </c>
      <c r="C397" s="13">
        <v>391</v>
      </c>
      <c r="D397" s="13">
        <v>391</v>
      </c>
      <c r="E397" s="14">
        <v>0</v>
      </c>
      <c r="F397" s="15">
        <f t="shared" si="39"/>
        <v>6.9444444444444448E-2</v>
      </c>
      <c r="G397" s="15">
        <f t="shared" si="40"/>
        <v>0.25</v>
      </c>
      <c r="H397" s="16">
        <f t="shared" si="36"/>
        <v>1</v>
      </c>
      <c r="I397" s="16" t="str">
        <f t="shared" si="37"/>
        <v/>
      </c>
      <c r="J397" s="16">
        <f t="shared" si="38"/>
        <v>0</v>
      </c>
      <c r="K397" s="16">
        <f>(1000*1.15)*Table1[[#This Row],[WLTC class 3, version 5, acceleration]]</f>
        <v>79.861111111111114</v>
      </c>
      <c r="L397" s="16">
        <f t="shared" si="41"/>
        <v>112.815</v>
      </c>
      <c r="M397" s="16">
        <f>0.5*1.2*0.32*1.99*(Table1[[#This Row],[Velocity]]^2)</f>
        <v>0</v>
      </c>
      <c r="N397" s="16">
        <f>Table1[[#This Row],[Acceleration Force]]+Table1[[#This Row],[Rolling Resistance]]+Table1[[#This Row],[Aerodynamic Resistance]]</f>
        <v>192.67611111111111</v>
      </c>
      <c r="O397" s="16">
        <f>(Table1[[#This Row],[Acceleration Force]]+Table1[[#This Row],[Rolling Resistance]]+Table1[[#This Row],[Aerodynamic Resistance]])*Table1[[#This Row],[Velocity]]</f>
        <v>0</v>
      </c>
      <c r="P397" s="16">
        <f>Table1[[#This Row],[Total]]*Table1[[#This Row],[Velocity]]</f>
        <v>0</v>
      </c>
      <c r="Q397" s="16">
        <f>IF(Table1[[#This Row],[Energy]]&gt;0,Table1[[#This Row],[Energy]],0)</f>
        <v>0</v>
      </c>
      <c r="R397" s="16">
        <f>(SUM($Q$6:Q397))/1000000</f>
        <v>0.82380949563827177</v>
      </c>
      <c r="S397" s="16">
        <f>IF(Table1[[#This Row],[Energy]]&lt;0,ABS(Table1[[#This Row],[Energy]]),0)</f>
        <v>0</v>
      </c>
      <c r="T397" s="16">
        <f>(SUM($S$6:S397))/1000000</f>
        <v>0.42708967828362127</v>
      </c>
    </row>
    <row r="398" spans="2:20" x14ac:dyDescent="0.3">
      <c r="B398" s="7" t="s">
        <v>19</v>
      </c>
      <c r="C398" s="13">
        <v>392</v>
      </c>
      <c r="D398" s="13">
        <v>392</v>
      </c>
      <c r="E398" s="14">
        <v>0.5</v>
      </c>
      <c r="F398" s="15">
        <f t="shared" si="39"/>
        <v>0.29166666666666669</v>
      </c>
      <c r="G398" s="15">
        <f t="shared" si="40"/>
        <v>1.05</v>
      </c>
      <c r="H398" s="16">
        <f t="shared" si="36"/>
        <v>1</v>
      </c>
      <c r="I398" s="16" t="str">
        <f t="shared" si="37"/>
        <v/>
      </c>
      <c r="J398" s="16">
        <f t="shared" si="38"/>
        <v>0.1388888888888889</v>
      </c>
      <c r="K398" s="16">
        <f>(1000*1.15)*Table1[[#This Row],[WLTC class 3, version 5, acceleration]]</f>
        <v>335.41666666666669</v>
      </c>
      <c r="L398" s="16">
        <f t="shared" si="41"/>
        <v>112.815</v>
      </c>
      <c r="M398" s="16">
        <f>0.5*1.2*0.32*1.99*(Table1[[#This Row],[Velocity]]^2)</f>
        <v>7.3703703703703717E-3</v>
      </c>
      <c r="N398" s="16">
        <f>Table1[[#This Row],[Acceleration Force]]+Table1[[#This Row],[Rolling Resistance]]+Table1[[#This Row],[Aerodynamic Resistance]]</f>
        <v>448.23903703703706</v>
      </c>
      <c r="O398" s="16">
        <f>(Table1[[#This Row],[Acceleration Force]]+Table1[[#This Row],[Rolling Resistance]]+Table1[[#This Row],[Aerodynamic Resistance]])*Table1[[#This Row],[Velocity]]</f>
        <v>62.255421810699595</v>
      </c>
      <c r="P398" s="16">
        <f>Table1[[#This Row],[Total]]*Table1[[#This Row],[Velocity]]</f>
        <v>62.255421810699595</v>
      </c>
      <c r="Q398" s="16">
        <f>IF(Table1[[#This Row],[Energy]]&gt;0,Table1[[#This Row],[Energy]],0)</f>
        <v>62.255421810699595</v>
      </c>
      <c r="R398" s="16">
        <f>(SUM($Q$6:Q398))/1000000</f>
        <v>0.82387175106008248</v>
      </c>
      <c r="S398" s="16">
        <f>IF(Table1[[#This Row],[Energy]]&lt;0,ABS(Table1[[#This Row],[Energy]]),0)</f>
        <v>0</v>
      </c>
      <c r="T398" s="16">
        <f>(SUM($S$6:S398))/1000000</f>
        <v>0.42708967828362127</v>
      </c>
    </row>
    <row r="399" spans="2:20" x14ac:dyDescent="0.3">
      <c r="B399" s="7" t="s">
        <v>19</v>
      </c>
      <c r="C399" s="13">
        <v>393</v>
      </c>
      <c r="D399" s="13">
        <v>393</v>
      </c>
      <c r="E399" s="14">
        <v>2.1</v>
      </c>
      <c r="F399" s="15">
        <f t="shared" si="39"/>
        <v>0.59722222222222221</v>
      </c>
      <c r="G399" s="15">
        <f t="shared" si="40"/>
        <v>2.15</v>
      </c>
      <c r="H399" s="16">
        <f t="shared" si="36"/>
        <v>0</v>
      </c>
      <c r="I399" s="16">
        <f t="shared" si="37"/>
        <v>2.1</v>
      </c>
      <c r="J399" s="16">
        <f t="shared" si="38"/>
        <v>0.58333333333333337</v>
      </c>
      <c r="K399" s="16">
        <f>(1000*1.15)*Table1[[#This Row],[WLTC class 3, version 5, acceleration]]</f>
        <v>686.80555555555554</v>
      </c>
      <c r="L399" s="16">
        <f t="shared" si="41"/>
        <v>112.815</v>
      </c>
      <c r="M399" s="16">
        <f>0.5*1.2*0.32*1.99*(Table1[[#This Row],[Velocity]]^2)</f>
        <v>0.13001333333333337</v>
      </c>
      <c r="N399" s="16">
        <f>Table1[[#This Row],[Acceleration Force]]+Table1[[#This Row],[Rolling Resistance]]+Table1[[#This Row],[Aerodynamic Resistance]]</f>
        <v>799.75056888888878</v>
      </c>
      <c r="O399" s="16">
        <f>(Table1[[#This Row],[Acceleration Force]]+Table1[[#This Row],[Rolling Resistance]]+Table1[[#This Row],[Aerodynamic Resistance]])*Table1[[#This Row],[Velocity]]</f>
        <v>466.52116518518517</v>
      </c>
      <c r="P399" s="16">
        <f>Table1[[#This Row],[Total]]*Table1[[#This Row],[Velocity]]</f>
        <v>466.52116518518517</v>
      </c>
      <c r="Q399" s="16">
        <f>IF(Table1[[#This Row],[Energy]]&gt;0,Table1[[#This Row],[Energy]],0)</f>
        <v>466.52116518518517</v>
      </c>
      <c r="R399" s="16">
        <f>(SUM($Q$6:Q399))/1000000</f>
        <v>0.82433827222526757</v>
      </c>
      <c r="S399" s="16">
        <f>IF(Table1[[#This Row],[Energy]]&lt;0,ABS(Table1[[#This Row],[Energy]]),0)</f>
        <v>0</v>
      </c>
      <c r="T399" s="16">
        <f>(SUM($S$6:S399))/1000000</f>
        <v>0.42708967828362127</v>
      </c>
    </row>
    <row r="400" spans="2:20" x14ac:dyDescent="0.3">
      <c r="B400" s="7" t="s">
        <v>19</v>
      </c>
      <c r="C400" s="13">
        <v>394</v>
      </c>
      <c r="D400" s="13">
        <v>394</v>
      </c>
      <c r="E400" s="14">
        <v>4.8</v>
      </c>
      <c r="F400" s="15">
        <f t="shared" si="39"/>
        <v>0.86111111111111127</v>
      </c>
      <c r="G400" s="15">
        <f t="shared" si="40"/>
        <v>3.1000000000000005</v>
      </c>
      <c r="H400" s="16">
        <f t="shared" si="36"/>
        <v>0</v>
      </c>
      <c r="I400" s="16">
        <f t="shared" si="37"/>
        <v>4.8</v>
      </c>
      <c r="J400" s="16">
        <f t="shared" si="38"/>
        <v>1.3333333333333333</v>
      </c>
      <c r="K400" s="16">
        <f>(1000*1.15)*Table1[[#This Row],[WLTC class 3, version 5, acceleration]]</f>
        <v>990.27777777777794</v>
      </c>
      <c r="L400" s="16">
        <f t="shared" si="41"/>
        <v>112.815</v>
      </c>
      <c r="M400" s="16">
        <f>0.5*1.2*0.32*1.99*(Table1[[#This Row],[Velocity]]^2)</f>
        <v>0.67925333333333338</v>
      </c>
      <c r="N400" s="16">
        <f>Table1[[#This Row],[Acceleration Force]]+Table1[[#This Row],[Rolling Resistance]]+Table1[[#This Row],[Aerodynamic Resistance]]</f>
        <v>1103.7720311111111</v>
      </c>
      <c r="O400" s="16">
        <f>(Table1[[#This Row],[Acceleration Force]]+Table1[[#This Row],[Rolling Resistance]]+Table1[[#This Row],[Aerodynamic Resistance]])*Table1[[#This Row],[Velocity]]</f>
        <v>1471.6960414814814</v>
      </c>
      <c r="P400" s="16">
        <f>Table1[[#This Row],[Total]]*Table1[[#This Row],[Velocity]]</f>
        <v>1471.6960414814814</v>
      </c>
      <c r="Q400" s="16">
        <f>IF(Table1[[#This Row],[Energy]]&gt;0,Table1[[#This Row],[Energy]],0)</f>
        <v>1471.6960414814814</v>
      </c>
      <c r="R400" s="16">
        <f>(SUM($Q$6:Q400))/1000000</f>
        <v>0.82580996826674902</v>
      </c>
      <c r="S400" s="16">
        <f>IF(Table1[[#This Row],[Energy]]&lt;0,ABS(Table1[[#This Row],[Energy]]),0)</f>
        <v>0</v>
      </c>
      <c r="T400" s="16">
        <f>(SUM($S$6:S400))/1000000</f>
        <v>0.42708967828362127</v>
      </c>
    </row>
    <row r="401" spans="2:20" x14ac:dyDescent="0.3">
      <c r="B401" s="7" t="s">
        <v>19</v>
      </c>
      <c r="C401" s="13">
        <v>395</v>
      </c>
      <c r="D401" s="13">
        <v>395</v>
      </c>
      <c r="E401" s="14">
        <v>8.3000000000000007</v>
      </c>
      <c r="F401" s="15">
        <f t="shared" si="39"/>
        <v>1.0416666666666667</v>
      </c>
      <c r="G401" s="15">
        <f t="shared" si="40"/>
        <v>3.7500000000000004</v>
      </c>
      <c r="H401" s="16">
        <f t="shared" si="36"/>
        <v>0</v>
      </c>
      <c r="I401" s="16">
        <f t="shared" si="37"/>
        <v>8.3000000000000007</v>
      </c>
      <c r="J401" s="16">
        <f t="shared" si="38"/>
        <v>2.3055555555555558</v>
      </c>
      <c r="K401" s="16">
        <f>(1000*1.15)*Table1[[#This Row],[WLTC class 3, version 5, acceleration]]</f>
        <v>1197.9166666666667</v>
      </c>
      <c r="L401" s="16">
        <f t="shared" si="41"/>
        <v>112.815</v>
      </c>
      <c r="M401" s="16">
        <f>0.5*1.2*0.32*1.99*(Table1[[#This Row],[Velocity]]^2)</f>
        <v>2.0309792592592602</v>
      </c>
      <c r="N401" s="16">
        <f>Table1[[#This Row],[Acceleration Force]]+Table1[[#This Row],[Rolling Resistance]]+Table1[[#This Row],[Aerodynamic Resistance]]</f>
        <v>1312.7626459259261</v>
      </c>
      <c r="O401" s="16">
        <f>(Table1[[#This Row],[Acceleration Force]]+Table1[[#This Row],[Rolling Resistance]]+Table1[[#This Row],[Aerodynamic Resistance]])*Table1[[#This Row],[Velocity]]</f>
        <v>3026.64721144033</v>
      </c>
      <c r="P401" s="16">
        <f>Table1[[#This Row],[Total]]*Table1[[#This Row],[Velocity]]</f>
        <v>3026.64721144033</v>
      </c>
      <c r="Q401" s="16">
        <f>IF(Table1[[#This Row],[Energy]]&gt;0,Table1[[#This Row],[Energy]],0)</f>
        <v>3026.64721144033</v>
      </c>
      <c r="R401" s="16">
        <f>(SUM($Q$6:Q401))/1000000</f>
        <v>0.82883661547818943</v>
      </c>
      <c r="S401" s="16">
        <f>IF(Table1[[#This Row],[Energy]]&lt;0,ABS(Table1[[#This Row],[Energy]]),0)</f>
        <v>0</v>
      </c>
      <c r="T401" s="16">
        <f>(SUM($S$6:S401))/1000000</f>
        <v>0.42708967828362127</v>
      </c>
    </row>
    <row r="402" spans="2:20" x14ac:dyDescent="0.3">
      <c r="B402" s="7" t="s">
        <v>19</v>
      </c>
      <c r="C402" s="13">
        <v>396</v>
      </c>
      <c r="D402" s="13">
        <v>396</v>
      </c>
      <c r="E402" s="14">
        <v>12.3</v>
      </c>
      <c r="F402" s="15">
        <f t="shared" si="39"/>
        <v>1.1527777777777779</v>
      </c>
      <c r="G402" s="15">
        <f t="shared" si="40"/>
        <v>4.1500000000000004</v>
      </c>
      <c r="H402" s="16">
        <f t="shared" si="36"/>
        <v>0</v>
      </c>
      <c r="I402" s="16">
        <f t="shared" si="37"/>
        <v>12.3</v>
      </c>
      <c r="J402" s="16">
        <f t="shared" si="38"/>
        <v>3.416666666666667</v>
      </c>
      <c r="K402" s="16">
        <f>(1000*1.15)*Table1[[#This Row],[WLTC class 3, version 5, acceleration]]</f>
        <v>1325.6944444444446</v>
      </c>
      <c r="L402" s="16">
        <f t="shared" si="41"/>
        <v>112.815</v>
      </c>
      <c r="M402" s="16">
        <f>0.5*1.2*0.32*1.99*(Table1[[#This Row],[Velocity]]^2)</f>
        <v>4.4602533333333341</v>
      </c>
      <c r="N402" s="16">
        <f>Table1[[#This Row],[Acceleration Force]]+Table1[[#This Row],[Rolling Resistance]]+Table1[[#This Row],[Aerodynamic Resistance]]</f>
        <v>1442.969697777778</v>
      </c>
      <c r="O402" s="16">
        <f>(Table1[[#This Row],[Acceleration Force]]+Table1[[#This Row],[Rolling Resistance]]+Table1[[#This Row],[Aerodynamic Resistance]])*Table1[[#This Row],[Velocity]]</f>
        <v>4930.1464674074086</v>
      </c>
      <c r="P402" s="16">
        <f>Table1[[#This Row],[Total]]*Table1[[#This Row],[Velocity]]</f>
        <v>4930.1464674074086</v>
      </c>
      <c r="Q402" s="16">
        <f>IF(Table1[[#This Row],[Energy]]&gt;0,Table1[[#This Row],[Energy]],0)</f>
        <v>4930.1464674074086</v>
      </c>
      <c r="R402" s="16">
        <f>(SUM($Q$6:Q402))/1000000</f>
        <v>0.83376676194559685</v>
      </c>
      <c r="S402" s="16">
        <f>IF(Table1[[#This Row],[Energy]]&lt;0,ABS(Table1[[#This Row],[Energy]]),0)</f>
        <v>0</v>
      </c>
      <c r="T402" s="16">
        <f>(SUM($S$6:S402))/1000000</f>
        <v>0.42708967828362127</v>
      </c>
    </row>
    <row r="403" spans="2:20" x14ac:dyDescent="0.3">
      <c r="B403" s="7" t="s">
        <v>19</v>
      </c>
      <c r="C403" s="13">
        <v>397</v>
      </c>
      <c r="D403" s="13">
        <v>397</v>
      </c>
      <c r="E403" s="14">
        <v>16.600000000000001</v>
      </c>
      <c r="F403" s="15">
        <f t="shared" si="39"/>
        <v>1.1944444444444442</v>
      </c>
      <c r="G403" s="15">
        <f t="shared" si="40"/>
        <v>4.2999999999999989</v>
      </c>
      <c r="H403" s="16">
        <f t="shared" si="36"/>
        <v>0</v>
      </c>
      <c r="I403" s="16">
        <f t="shared" si="37"/>
        <v>16.600000000000001</v>
      </c>
      <c r="J403" s="16">
        <f t="shared" si="38"/>
        <v>4.6111111111111116</v>
      </c>
      <c r="K403" s="16">
        <f>(1000*1.15)*Table1[[#This Row],[WLTC class 3, version 5, acceleration]]</f>
        <v>1373.6111111111109</v>
      </c>
      <c r="L403" s="16">
        <f t="shared" si="41"/>
        <v>112.815</v>
      </c>
      <c r="M403" s="16">
        <f>0.5*1.2*0.32*1.99*(Table1[[#This Row],[Velocity]]^2)</f>
        <v>8.1239170370370406</v>
      </c>
      <c r="N403" s="16">
        <f>Table1[[#This Row],[Acceleration Force]]+Table1[[#This Row],[Rolling Resistance]]+Table1[[#This Row],[Aerodynamic Resistance]]</f>
        <v>1494.5500281481479</v>
      </c>
      <c r="O403" s="16">
        <f>(Table1[[#This Row],[Acceleration Force]]+Table1[[#This Row],[Rolling Resistance]]+Table1[[#This Row],[Aerodynamic Resistance]])*Table1[[#This Row],[Velocity]]</f>
        <v>6891.5362409053496</v>
      </c>
      <c r="P403" s="16">
        <f>Table1[[#This Row],[Total]]*Table1[[#This Row],[Velocity]]</f>
        <v>6891.5362409053496</v>
      </c>
      <c r="Q403" s="16">
        <f>IF(Table1[[#This Row],[Energy]]&gt;0,Table1[[#This Row],[Energy]],0)</f>
        <v>6891.5362409053496</v>
      </c>
      <c r="R403" s="16">
        <f>(SUM($Q$6:Q403))/1000000</f>
        <v>0.84065829818650228</v>
      </c>
      <c r="S403" s="16">
        <f>IF(Table1[[#This Row],[Energy]]&lt;0,ABS(Table1[[#This Row],[Energy]]),0)</f>
        <v>0</v>
      </c>
      <c r="T403" s="16">
        <f>(SUM($S$6:S403))/1000000</f>
        <v>0.42708967828362127</v>
      </c>
    </row>
    <row r="404" spans="2:20" x14ac:dyDescent="0.3">
      <c r="B404" s="7" t="s">
        <v>19</v>
      </c>
      <c r="C404" s="13">
        <v>398</v>
      </c>
      <c r="D404" s="13">
        <v>398</v>
      </c>
      <c r="E404" s="14">
        <v>20.9</v>
      </c>
      <c r="F404" s="15">
        <f t="shared" si="39"/>
        <v>1.0555555555555551</v>
      </c>
      <c r="G404" s="15">
        <f t="shared" si="40"/>
        <v>3.7999999999999989</v>
      </c>
      <c r="H404" s="16">
        <f t="shared" si="36"/>
        <v>0</v>
      </c>
      <c r="I404" s="16">
        <f t="shared" si="37"/>
        <v>20.9</v>
      </c>
      <c r="J404" s="16">
        <f t="shared" si="38"/>
        <v>5.8055555555555554</v>
      </c>
      <c r="K404" s="16">
        <f>(1000*1.15)*Table1[[#This Row],[WLTC class 3, version 5, acceleration]]</f>
        <v>1213.8888888888885</v>
      </c>
      <c r="L404" s="16">
        <f t="shared" si="41"/>
        <v>112.815</v>
      </c>
      <c r="M404" s="16">
        <f>0.5*1.2*0.32*1.99*(Table1[[#This Row],[Velocity]]^2)</f>
        <v>12.877805925925927</v>
      </c>
      <c r="N404" s="16">
        <f>Table1[[#This Row],[Acceleration Force]]+Table1[[#This Row],[Rolling Resistance]]+Table1[[#This Row],[Aerodynamic Resistance]]</f>
        <v>1339.5816948148145</v>
      </c>
      <c r="O404" s="16">
        <f>(Table1[[#This Row],[Acceleration Force]]+Table1[[#This Row],[Rolling Resistance]]+Table1[[#This Row],[Aerodynamic Resistance]])*Table1[[#This Row],[Velocity]]</f>
        <v>7777.0159504526728</v>
      </c>
      <c r="P404" s="16">
        <f>Table1[[#This Row],[Total]]*Table1[[#This Row],[Velocity]]</f>
        <v>7777.0159504526728</v>
      </c>
      <c r="Q404" s="16">
        <f>IF(Table1[[#This Row],[Energy]]&gt;0,Table1[[#This Row],[Energy]],0)</f>
        <v>7777.0159504526728</v>
      </c>
      <c r="R404" s="16">
        <f>(SUM($Q$6:Q404))/1000000</f>
        <v>0.84843531413695494</v>
      </c>
      <c r="S404" s="16">
        <f>IF(Table1[[#This Row],[Energy]]&lt;0,ABS(Table1[[#This Row],[Energy]]),0)</f>
        <v>0</v>
      </c>
      <c r="T404" s="16">
        <f>(SUM($S$6:S404))/1000000</f>
        <v>0.42708967828362127</v>
      </c>
    </row>
    <row r="405" spans="2:20" x14ac:dyDescent="0.3">
      <c r="B405" s="7" t="s">
        <v>19</v>
      </c>
      <c r="C405" s="13">
        <v>399</v>
      </c>
      <c r="D405" s="13">
        <v>399</v>
      </c>
      <c r="E405" s="14">
        <v>24.2</v>
      </c>
      <c r="F405" s="15">
        <f t="shared" si="39"/>
        <v>0.65277777777777812</v>
      </c>
      <c r="G405" s="15">
        <f t="shared" si="40"/>
        <v>2.3500000000000014</v>
      </c>
      <c r="H405" s="16">
        <f t="shared" si="36"/>
        <v>0</v>
      </c>
      <c r="I405" s="16">
        <f t="shared" si="37"/>
        <v>24.2</v>
      </c>
      <c r="J405" s="16">
        <f t="shared" si="38"/>
        <v>6.7222222222222214</v>
      </c>
      <c r="K405" s="16">
        <f>(1000*1.15)*Table1[[#This Row],[WLTC class 3, version 5, acceleration]]</f>
        <v>750.6944444444448</v>
      </c>
      <c r="L405" s="16">
        <f t="shared" si="41"/>
        <v>112.815</v>
      </c>
      <c r="M405" s="16">
        <f>0.5*1.2*0.32*1.99*(Table1[[#This Row],[Velocity]]^2)</f>
        <v>17.26553481481481</v>
      </c>
      <c r="N405" s="16">
        <f>Table1[[#This Row],[Acceleration Force]]+Table1[[#This Row],[Rolling Resistance]]+Table1[[#This Row],[Aerodynamic Resistance]]</f>
        <v>880.77497925925968</v>
      </c>
      <c r="O405" s="16">
        <f>(Table1[[#This Row],[Acceleration Force]]+Table1[[#This Row],[Rolling Resistance]]+Table1[[#This Row],[Aerodynamic Resistance]])*Table1[[#This Row],[Velocity]]</f>
        <v>5920.7651383539114</v>
      </c>
      <c r="P405" s="16">
        <f>Table1[[#This Row],[Total]]*Table1[[#This Row],[Velocity]]</f>
        <v>5920.7651383539114</v>
      </c>
      <c r="Q405" s="16">
        <f>IF(Table1[[#This Row],[Energy]]&gt;0,Table1[[#This Row],[Energy]],0)</f>
        <v>5920.7651383539114</v>
      </c>
      <c r="R405" s="16">
        <f>(SUM($Q$6:Q405))/1000000</f>
        <v>0.85435607927530888</v>
      </c>
      <c r="S405" s="16">
        <f>IF(Table1[[#This Row],[Energy]]&lt;0,ABS(Table1[[#This Row],[Energy]]),0)</f>
        <v>0</v>
      </c>
      <c r="T405" s="16">
        <f>(SUM($S$6:S405))/1000000</f>
        <v>0.42708967828362127</v>
      </c>
    </row>
    <row r="406" spans="2:20" x14ac:dyDescent="0.3">
      <c r="B406" s="7" t="s">
        <v>19</v>
      </c>
      <c r="C406" s="13">
        <v>400</v>
      </c>
      <c r="D406" s="13">
        <v>400</v>
      </c>
      <c r="E406" s="14">
        <v>25.6</v>
      </c>
      <c r="F406" s="15">
        <f t="shared" si="39"/>
        <v>0.19444444444444473</v>
      </c>
      <c r="G406" s="15">
        <f t="shared" si="40"/>
        <v>0.70000000000000107</v>
      </c>
      <c r="H406" s="16">
        <f t="shared" si="36"/>
        <v>0</v>
      </c>
      <c r="I406" s="16">
        <f t="shared" si="37"/>
        <v>25.6</v>
      </c>
      <c r="J406" s="16">
        <f t="shared" si="38"/>
        <v>7.1111111111111116</v>
      </c>
      <c r="K406" s="16">
        <f>(1000*1.15)*Table1[[#This Row],[WLTC class 3, version 5, acceleration]]</f>
        <v>223.61111111111143</v>
      </c>
      <c r="L406" s="16">
        <f t="shared" si="41"/>
        <v>112.815</v>
      </c>
      <c r="M406" s="16">
        <f>0.5*1.2*0.32*1.99*(Table1[[#This Row],[Velocity]]^2)</f>
        <v>19.320983703703707</v>
      </c>
      <c r="N406" s="16">
        <f>Table1[[#This Row],[Acceleration Force]]+Table1[[#This Row],[Rolling Resistance]]+Table1[[#This Row],[Aerodynamic Resistance]]</f>
        <v>355.74709481481511</v>
      </c>
      <c r="O406" s="16">
        <f>(Table1[[#This Row],[Acceleration Force]]+Table1[[#This Row],[Rolling Resistance]]+Table1[[#This Row],[Aerodynamic Resistance]])*Table1[[#This Row],[Velocity]]</f>
        <v>2529.7571186831296</v>
      </c>
      <c r="P406" s="16">
        <f>Table1[[#This Row],[Total]]*Table1[[#This Row],[Velocity]]</f>
        <v>2529.7571186831296</v>
      </c>
      <c r="Q406" s="16">
        <f>IF(Table1[[#This Row],[Energy]]&gt;0,Table1[[#This Row],[Energy]],0)</f>
        <v>2529.7571186831296</v>
      </c>
      <c r="R406" s="16">
        <f>(SUM($Q$6:Q406))/1000000</f>
        <v>0.85688583639399196</v>
      </c>
      <c r="S406" s="16">
        <f>IF(Table1[[#This Row],[Energy]]&lt;0,ABS(Table1[[#This Row],[Energy]]),0)</f>
        <v>0</v>
      </c>
      <c r="T406" s="16">
        <f>(SUM($S$6:S406))/1000000</f>
        <v>0.42708967828362127</v>
      </c>
    </row>
    <row r="407" spans="2:20" x14ac:dyDescent="0.3">
      <c r="B407" s="7" t="s">
        <v>19</v>
      </c>
      <c r="C407" s="13">
        <v>401</v>
      </c>
      <c r="D407" s="13">
        <v>401</v>
      </c>
      <c r="E407" s="14">
        <v>25.6</v>
      </c>
      <c r="F407" s="15">
        <f t="shared" si="39"/>
        <v>-9.7222222222222612E-2</v>
      </c>
      <c r="G407" s="15">
        <f t="shared" si="40"/>
        <v>-0.35000000000000142</v>
      </c>
      <c r="H407" s="16">
        <f t="shared" si="36"/>
        <v>0</v>
      </c>
      <c r="I407" s="16">
        <f t="shared" si="37"/>
        <v>25.6</v>
      </c>
      <c r="J407" s="16">
        <f t="shared" si="38"/>
        <v>7.1111111111111116</v>
      </c>
      <c r="K407" s="16">
        <f>(1000*1.15)*Table1[[#This Row],[WLTC class 3, version 5, acceleration]]</f>
        <v>-111.805555555556</v>
      </c>
      <c r="L407" s="16">
        <f t="shared" si="41"/>
        <v>112.815</v>
      </c>
      <c r="M407" s="16">
        <f>0.5*1.2*0.32*1.99*(Table1[[#This Row],[Velocity]]^2)</f>
        <v>19.320983703703707</v>
      </c>
      <c r="N407" s="16">
        <f>Table1[[#This Row],[Acceleration Force]]+Table1[[#This Row],[Rolling Resistance]]+Table1[[#This Row],[Aerodynamic Resistance]]</f>
        <v>20.330428148147707</v>
      </c>
      <c r="O407" s="16">
        <f>(Table1[[#This Row],[Acceleration Force]]+Table1[[#This Row],[Rolling Resistance]]+Table1[[#This Row],[Aerodynamic Resistance]])*Table1[[#This Row],[Velocity]]</f>
        <v>144.57193349793926</v>
      </c>
      <c r="P407" s="16">
        <f>Table1[[#This Row],[Total]]*Table1[[#This Row],[Velocity]]</f>
        <v>144.57193349793926</v>
      </c>
      <c r="Q407" s="16">
        <f>IF(Table1[[#This Row],[Energy]]&gt;0,Table1[[#This Row],[Energy]],0)</f>
        <v>144.57193349793926</v>
      </c>
      <c r="R407" s="16">
        <f>(SUM($Q$6:Q407))/1000000</f>
        <v>0.85703040832748989</v>
      </c>
      <c r="S407" s="16">
        <f>IF(Table1[[#This Row],[Energy]]&lt;0,ABS(Table1[[#This Row],[Energy]]),0)</f>
        <v>0</v>
      </c>
      <c r="T407" s="16">
        <f>(SUM($S$6:S407))/1000000</f>
        <v>0.42708967828362127</v>
      </c>
    </row>
    <row r="408" spans="2:20" x14ac:dyDescent="0.3">
      <c r="B408" s="7" t="s">
        <v>19</v>
      </c>
      <c r="C408" s="13">
        <v>402</v>
      </c>
      <c r="D408" s="13">
        <v>402</v>
      </c>
      <c r="E408" s="14">
        <v>24.9</v>
      </c>
      <c r="F408" s="15">
        <f t="shared" si="39"/>
        <v>-0.31944444444444453</v>
      </c>
      <c r="G408" s="15">
        <f t="shared" si="40"/>
        <v>-1.1500000000000004</v>
      </c>
      <c r="H408" s="16">
        <f t="shared" si="36"/>
        <v>0</v>
      </c>
      <c r="I408" s="16">
        <f t="shared" si="37"/>
        <v>24.9</v>
      </c>
      <c r="J408" s="16">
        <f t="shared" si="38"/>
        <v>6.9166666666666661</v>
      </c>
      <c r="K408" s="16">
        <f>(1000*1.15)*Table1[[#This Row],[WLTC class 3, version 5, acceleration]]</f>
        <v>-367.3611111111112</v>
      </c>
      <c r="L408" s="16">
        <f t="shared" si="41"/>
        <v>112.815</v>
      </c>
      <c r="M408" s="16">
        <f>0.5*1.2*0.32*1.99*(Table1[[#This Row],[Velocity]]^2)</f>
        <v>18.278813333333332</v>
      </c>
      <c r="N408" s="16">
        <f>Table1[[#This Row],[Acceleration Force]]+Table1[[#This Row],[Rolling Resistance]]+Table1[[#This Row],[Aerodynamic Resistance]]</f>
        <v>-236.26729777777786</v>
      </c>
      <c r="O408" s="16">
        <f>(Table1[[#This Row],[Acceleration Force]]+Table1[[#This Row],[Rolling Resistance]]+Table1[[#This Row],[Aerodynamic Resistance]])*Table1[[#This Row],[Velocity]]</f>
        <v>-1634.1821429629633</v>
      </c>
      <c r="P408" s="16">
        <f>Table1[[#This Row],[Total]]*Table1[[#This Row],[Velocity]]</f>
        <v>-1634.1821429629633</v>
      </c>
      <c r="Q408" s="16">
        <f>IF(Table1[[#This Row],[Energy]]&gt;0,Table1[[#This Row],[Energy]],0)</f>
        <v>0</v>
      </c>
      <c r="R408" s="16">
        <f>(SUM($Q$6:Q408))/1000000</f>
        <v>0.85703040832748989</v>
      </c>
      <c r="S408" s="16">
        <f>IF(Table1[[#This Row],[Energy]]&lt;0,ABS(Table1[[#This Row],[Energy]]),0)</f>
        <v>1634.1821429629633</v>
      </c>
      <c r="T408" s="16">
        <f>(SUM($S$6:S408))/1000000</f>
        <v>0.42872386042658422</v>
      </c>
    </row>
    <row r="409" spans="2:20" x14ac:dyDescent="0.3">
      <c r="B409" s="7" t="s">
        <v>19</v>
      </c>
      <c r="C409" s="13">
        <v>403</v>
      </c>
      <c r="D409" s="13">
        <v>403</v>
      </c>
      <c r="E409" s="14">
        <v>23.3</v>
      </c>
      <c r="F409" s="15">
        <f t="shared" si="39"/>
        <v>-0.45833333333333293</v>
      </c>
      <c r="G409" s="15">
        <f t="shared" si="40"/>
        <v>-1.6499999999999986</v>
      </c>
      <c r="H409" s="16">
        <f t="shared" si="36"/>
        <v>0</v>
      </c>
      <c r="I409" s="16">
        <f t="shared" si="37"/>
        <v>23.3</v>
      </c>
      <c r="J409" s="16">
        <f t="shared" si="38"/>
        <v>6.4722222222222223</v>
      </c>
      <c r="K409" s="16">
        <f>(1000*1.15)*Table1[[#This Row],[WLTC class 3, version 5, acceleration]]</f>
        <v>-527.08333333333292</v>
      </c>
      <c r="L409" s="16">
        <f t="shared" si="41"/>
        <v>112.815</v>
      </c>
      <c r="M409" s="16">
        <f>0.5*1.2*0.32*1.99*(Table1[[#This Row],[Velocity]]^2)</f>
        <v>16.005201481481485</v>
      </c>
      <c r="N409" s="16">
        <f>Table1[[#This Row],[Acceleration Force]]+Table1[[#This Row],[Rolling Resistance]]+Table1[[#This Row],[Aerodynamic Resistance]]</f>
        <v>-398.26313185185143</v>
      </c>
      <c r="O409" s="16">
        <f>(Table1[[#This Row],[Acceleration Force]]+Table1[[#This Row],[Rolling Resistance]]+Table1[[#This Row],[Aerodynamic Resistance]])*Table1[[#This Row],[Velocity]]</f>
        <v>-2577.647492263372</v>
      </c>
      <c r="P409" s="16">
        <f>Table1[[#This Row],[Total]]*Table1[[#This Row],[Velocity]]</f>
        <v>-2577.647492263372</v>
      </c>
      <c r="Q409" s="16">
        <f>IF(Table1[[#This Row],[Energy]]&gt;0,Table1[[#This Row],[Energy]],0)</f>
        <v>0</v>
      </c>
      <c r="R409" s="16">
        <f>(SUM($Q$6:Q409))/1000000</f>
        <v>0.85703040832748989</v>
      </c>
      <c r="S409" s="16">
        <f>IF(Table1[[#This Row],[Energy]]&lt;0,ABS(Table1[[#This Row],[Energy]]),0)</f>
        <v>2577.647492263372</v>
      </c>
      <c r="T409" s="16">
        <f>(SUM($S$6:S409))/1000000</f>
        <v>0.43130150791884753</v>
      </c>
    </row>
    <row r="410" spans="2:20" x14ac:dyDescent="0.3">
      <c r="B410" s="7" t="s">
        <v>19</v>
      </c>
      <c r="C410" s="13">
        <v>404</v>
      </c>
      <c r="D410" s="13">
        <v>404</v>
      </c>
      <c r="E410" s="14">
        <v>21.6</v>
      </c>
      <c r="F410" s="15">
        <f t="shared" si="39"/>
        <v>-0.43055555555555575</v>
      </c>
      <c r="G410" s="15">
        <f t="shared" si="40"/>
        <v>-1.5500000000000007</v>
      </c>
      <c r="H410" s="16">
        <f t="shared" si="36"/>
        <v>0</v>
      </c>
      <c r="I410" s="16">
        <f t="shared" si="37"/>
        <v>21.6</v>
      </c>
      <c r="J410" s="16">
        <f t="shared" si="38"/>
        <v>6</v>
      </c>
      <c r="K410" s="16">
        <f>(1000*1.15)*Table1[[#This Row],[WLTC class 3, version 5, acceleration]]</f>
        <v>-495.13888888888908</v>
      </c>
      <c r="L410" s="16">
        <f t="shared" si="41"/>
        <v>112.815</v>
      </c>
      <c r="M410" s="16">
        <f>0.5*1.2*0.32*1.99*(Table1[[#This Row],[Velocity]]^2)</f>
        <v>13.754880000000002</v>
      </c>
      <c r="N410" s="16">
        <f>Table1[[#This Row],[Acceleration Force]]+Table1[[#This Row],[Rolling Resistance]]+Table1[[#This Row],[Aerodynamic Resistance]]</f>
        <v>-368.56900888888907</v>
      </c>
      <c r="O410" s="16">
        <f>(Table1[[#This Row],[Acceleration Force]]+Table1[[#This Row],[Rolling Resistance]]+Table1[[#This Row],[Aerodynamic Resistance]])*Table1[[#This Row],[Velocity]]</f>
        <v>-2211.4140533333343</v>
      </c>
      <c r="P410" s="16">
        <f>Table1[[#This Row],[Total]]*Table1[[#This Row],[Velocity]]</f>
        <v>-2211.4140533333343</v>
      </c>
      <c r="Q410" s="16">
        <f>IF(Table1[[#This Row],[Energy]]&gt;0,Table1[[#This Row],[Energy]],0)</f>
        <v>0</v>
      </c>
      <c r="R410" s="16">
        <f>(SUM($Q$6:Q410))/1000000</f>
        <v>0.85703040832748989</v>
      </c>
      <c r="S410" s="16">
        <f>IF(Table1[[#This Row],[Energy]]&lt;0,ABS(Table1[[#This Row],[Energy]]),0)</f>
        <v>2211.4140533333343</v>
      </c>
      <c r="T410" s="16">
        <f>(SUM($S$6:S410))/1000000</f>
        <v>0.43351292197218089</v>
      </c>
    </row>
    <row r="411" spans="2:20" x14ac:dyDescent="0.3">
      <c r="B411" s="7" t="s">
        <v>19</v>
      </c>
      <c r="C411" s="13">
        <v>405</v>
      </c>
      <c r="D411" s="13">
        <v>405</v>
      </c>
      <c r="E411" s="14">
        <v>20.2</v>
      </c>
      <c r="F411" s="15">
        <f t="shared" si="39"/>
        <v>-0.40277777777777807</v>
      </c>
      <c r="G411" s="15">
        <f t="shared" si="40"/>
        <v>-1.4500000000000011</v>
      </c>
      <c r="H411" s="16">
        <f t="shared" si="36"/>
        <v>0</v>
      </c>
      <c r="I411" s="16">
        <f t="shared" si="37"/>
        <v>20.2</v>
      </c>
      <c r="J411" s="16">
        <f t="shared" si="38"/>
        <v>5.6111111111111107</v>
      </c>
      <c r="K411" s="16">
        <f>(1000*1.15)*Table1[[#This Row],[WLTC class 3, version 5, acceleration]]</f>
        <v>-463.1944444444448</v>
      </c>
      <c r="L411" s="16">
        <f t="shared" si="41"/>
        <v>112.815</v>
      </c>
      <c r="M411" s="16">
        <f>0.5*1.2*0.32*1.99*(Table1[[#This Row],[Velocity]]^2)</f>
        <v>12.029623703703702</v>
      </c>
      <c r="N411" s="16">
        <f>Table1[[#This Row],[Acceleration Force]]+Table1[[#This Row],[Rolling Resistance]]+Table1[[#This Row],[Aerodynamic Resistance]]</f>
        <v>-338.34982074074111</v>
      </c>
      <c r="O411" s="16">
        <f>(Table1[[#This Row],[Acceleration Force]]+Table1[[#This Row],[Rolling Resistance]]+Table1[[#This Row],[Aerodynamic Resistance]])*Table1[[#This Row],[Velocity]]</f>
        <v>-1898.518438600825</v>
      </c>
      <c r="P411" s="16">
        <f>Table1[[#This Row],[Total]]*Table1[[#This Row],[Velocity]]</f>
        <v>-1898.518438600825</v>
      </c>
      <c r="Q411" s="16">
        <f>IF(Table1[[#This Row],[Energy]]&gt;0,Table1[[#This Row],[Energy]],0)</f>
        <v>0</v>
      </c>
      <c r="R411" s="16">
        <f>(SUM($Q$6:Q411))/1000000</f>
        <v>0.85703040832748989</v>
      </c>
      <c r="S411" s="16">
        <f>IF(Table1[[#This Row],[Energy]]&lt;0,ABS(Table1[[#This Row],[Energy]]),0)</f>
        <v>1898.518438600825</v>
      </c>
      <c r="T411" s="16">
        <f>(SUM($S$6:S411))/1000000</f>
        <v>0.43541144041078172</v>
      </c>
    </row>
    <row r="412" spans="2:20" x14ac:dyDescent="0.3">
      <c r="B412" s="7" t="s">
        <v>19</v>
      </c>
      <c r="C412" s="13">
        <v>406</v>
      </c>
      <c r="D412" s="13">
        <v>406</v>
      </c>
      <c r="E412" s="14">
        <v>18.7</v>
      </c>
      <c r="F412" s="15">
        <f t="shared" si="39"/>
        <v>-0.44444444444444431</v>
      </c>
      <c r="G412" s="15">
        <f t="shared" si="40"/>
        <v>-1.5999999999999996</v>
      </c>
      <c r="H412" s="16">
        <f t="shared" si="36"/>
        <v>0</v>
      </c>
      <c r="I412" s="16">
        <f t="shared" si="37"/>
        <v>18.7</v>
      </c>
      <c r="J412" s="16">
        <f t="shared" si="38"/>
        <v>5.1944444444444438</v>
      </c>
      <c r="K412" s="16">
        <f>(1000*1.15)*Table1[[#This Row],[WLTC class 3, version 5, acceleration]]</f>
        <v>-511.11111111111097</v>
      </c>
      <c r="L412" s="16">
        <f t="shared" si="41"/>
        <v>112.815</v>
      </c>
      <c r="M412" s="16">
        <f>0.5*1.2*0.32*1.99*(Table1[[#This Row],[Velocity]]^2)</f>
        <v>10.309379259259257</v>
      </c>
      <c r="N412" s="16">
        <f>Table1[[#This Row],[Acceleration Force]]+Table1[[#This Row],[Rolling Resistance]]+Table1[[#This Row],[Aerodynamic Resistance]]</f>
        <v>-387.98673185185174</v>
      </c>
      <c r="O412" s="16">
        <f>(Table1[[#This Row],[Acceleration Force]]+Table1[[#This Row],[Rolling Resistance]]+Table1[[#This Row],[Aerodynamic Resistance]])*Table1[[#This Row],[Velocity]]</f>
        <v>-2015.3755237860073</v>
      </c>
      <c r="P412" s="16">
        <f>Table1[[#This Row],[Total]]*Table1[[#This Row],[Velocity]]</f>
        <v>-2015.3755237860073</v>
      </c>
      <c r="Q412" s="16">
        <f>IF(Table1[[#This Row],[Energy]]&gt;0,Table1[[#This Row],[Energy]],0)</f>
        <v>0</v>
      </c>
      <c r="R412" s="16">
        <f>(SUM($Q$6:Q412))/1000000</f>
        <v>0.85703040832748989</v>
      </c>
      <c r="S412" s="16">
        <f>IF(Table1[[#This Row],[Energy]]&lt;0,ABS(Table1[[#This Row],[Energy]]),0)</f>
        <v>2015.3755237860073</v>
      </c>
      <c r="T412" s="16">
        <f>(SUM($S$6:S412))/1000000</f>
        <v>0.43742681593456773</v>
      </c>
    </row>
    <row r="413" spans="2:20" x14ac:dyDescent="0.3">
      <c r="B413" s="7" t="s">
        <v>19</v>
      </c>
      <c r="C413" s="13">
        <v>407</v>
      </c>
      <c r="D413" s="13">
        <v>407</v>
      </c>
      <c r="E413" s="14">
        <v>17</v>
      </c>
      <c r="F413" s="15">
        <f t="shared" si="39"/>
        <v>-0.47222222222222199</v>
      </c>
      <c r="G413" s="15">
        <f t="shared" si="40"/>
        <v>-1.6999999999999993</v>
      </c>
      <c r="H413" s="16">
        <f t="shared" si="36"/>
        <v>0</v>
      </c>
      <c r="I413" s="16">
        <f t="shared" si="37"/>
        <v>17</v>
      </c>
      <c r="J413" s="16">
        <f t="shared" si="38"/>
        <v>4.7222222222222223</v>
      </c>
      <c r="K413" s="16">
        <f>(1000*1.15)*Table1[[#This Row],[WLTC class 3, version 5, acceleration]]</f>
        <v>-543.05555555555532</v>
      </c>
      <c r="L413" s="16">
        <f t="shared" si="41"/>
        <v>112.815</v>
      </c>
      <c r="M413" s="16">
        <f>0.5*1.2*0.32*1.99*(Table1[[#This Row],[Velocity]]^2)</f>
        <v>8.5201481481481487</v>
      </c>
      <c r="N413" s="16">
        <f>Table1[[#This Row],[Acceleration Force]]+Table1[[#This Row],[Rolling Resistance]]+Table1[[#This Row],[Aerodynamic Resistance]]</f>
        <v>-421.72040740740715</v>
      </c>
      <c r="O413" s="16">
        <f>(Table1[[#This Row],[Acceleration Force]]+Table1[[#This Row],[Rolling Resistance]]+Table1[[#This Row],[Aerodynamic Resistance]])*Table1[[#This Row],[Velocity]]</f>
        <v>-1991.4574794238672</v>
      </c>
      <c r="P413" s="16">
        <f>Table1[[#This Row],[Total]]*Table1[[#This Row],[Velocity]]</f>
        <v>-1991.4574794238672</v>
      </c>
      <c r="Q413" s="16">
        <f>IF(Table1[[#This Row],[Energy]]&gt;0,Table1[[#This Row],[Energy]],0)</f>
        <v>0</v>
      </c>
      <c r="R413" s="16">
        <f>(SUM($Q$6:Q413))/1000000</f>
        <v>0.85703040832748989</v>
      </c>
      <c r="S413" s="16">
        <f>IF(Table1[[#This Row],[Energy]]&lt;0,ABS(Table1[[#This Row],[Energy]]),0)</f>
        <v>1991.4574794238672</v>
      </c>
      <c r="T413" s="16">
        <f>(SUM($S$6:S413))/1000000</f>
        <v>0.43941827341399153</v>
      </c>
    </row>
    <row r="414" spans="2:20" x14ac:dyDescent="0.3">
      <c r="B414" s="7" t="s">
        <v>19</v>
      </c>
      <c r="C414" s="13">
        <v>408</v>
      </c>
      <c r="D414" s="13">
        <v>408</v>
      </c>
      <c r="E414" s="14">
        <v>15.3</v>
      </c>
      <c r="F414" s="15">
        <f t="shared" si="39"/>
        <v>-0.38888888888888895</v>
      </c>
      <c r="G414" s="15">
        <f t="shared" si="40"/>
        <v>-1.4000000000000004</v>
      </c>
      <c r="H414" s="16">
        <f t="shared" si="36"/>
        <v>0</v>
      </c>
      <c r="I414" s="16">
        <f t="shared" si="37"/>
        <v>15.3</v>
      </c>
      <c r="J414" s="16">
        <f t="shared" si="38"/>
        <v>4.25</v>
      </c>
      <c r="K414" s="16">
        <f>(1000*1.15)*Table1[[#This Row],[WLTC class 3, version 5, acceleration]]</f>
        <v>-447.22222222222229</v>
      </c>
      <c r="L414" s="16">
        <f t="shared" si="41"/>
        <v>112.815</v>
      </c>
      <c r="M414" s="16">
        <f>0.5*1.2*0.32*1.99*(Table1[[#This Row],[Velocity]]^2)</f>
        <v>6.9013200000000001</v>
      </c>
      <c r="N414" s="16">
        <f>Table1[[#This Row],[Acceleration Force]]+Table1[[#This Row],[Rolling Resistance]]+Table1[[#This Row],[Aerodynamic Resistance]]</f>
        <v>-327.50590222222229</v>
      </c>
      <c r="O414" s="16">
        <f>(Table1[[#This Row],[Acceleration Force]]+Table1[[#This Row],[Rolling Resistance]]+Table1[[#This Row],[Aerodynamic Resistance]])*Table1[[#This Row],[Velocity]]</f>
        <v>-1391.9000844444447</v>
      </c>
      <c r="P414" s="16">
        <f>Table1[[#This Row],[Total]]*Table1[[#This Row],[Velocity]]</f>
        <v>-1391.9000844444447</v>
      </c>
      <c r="Q414" s="16">
        <f>IF(Table1[[#This Row],[Energy]]&gt;0,Table1[[#This Row],[Energy]],0)</f>
        <v>0</v>
      </c>
      <c r="R414" s="16">
        <f>(SUM($Q$6:Q414))/1000000</f>
        <v>0.85703040832748989</v>
      </c>
      <c r="S414" s="16">
        <f>IF(Table1[[#This Row],[Energy]]&lt;0,ABS(Table1[[#This Row],[Energy]]),0)</f>
        <v>1391.9000844444447</v>
      </c>
      <c r="T414" s="16">
        <f>(SUM($S$6:S414))/1000000</f>
        <v>0.44081017349843599</v>
      </c>
    </row>
    <row r="415" spans="2:20" x14ac:dyDescent="0.3">
      <c r="B415" s="7" t="s">
        <v>19</v>
      </c>
      <c r="C415" s="13">
        <v>409</v>
      </c>
      <c r="D415" s="13">
        <v>409</v>
      </c>
      <c r="E415" s="14">
        <v>14.2</v>
      </c>
      <c r="F415" s="15">
        <f t="shared" si="39"/>
        <v>-0.19444444444444448</v>
      </c>
      <c r="G415" s="15">
        <f t="shared" si="40"/>
        <v>-0.70000000000000018</v>
      </c>
      <c r="H415" s="16">
        <f t="shared" si="36"/>
        <v>0</v>
      </c>
      <c r="I415" s="16">
        <f t="shared" si="37"/>
        <v>14.2</v>
      </c>
      <c r="J415" s="16">
        <f t="shared" si="38"/>
        <v>3.9444444444444442</v>
      </c>
      <c r="K415" s="16">
        <f>(1000*1.15)*Table1[[#This Row],[WLTC class 3, version 5, acceleration]]</f>
        <v>-223.61111111111114</v>
      </c>
      <c r="L415" s="16">
        <f t="shared" si="41"/>
        <v>112.815</v>
      </c>
      <c r="M415" s="16">
        <f>0.5*1.2*0.32*1.99*(Table1[[#This Row],[Velocity]]^2)</f>
        <v>5.9446459259259257</v>
      </c>
      <c r="N415" s="16">
        <f>Table1[[#This Row],[Acceleration Force]]+Table1[[#This Row],[Rolling Resistance]]+Table1[[#This Row],[Aerodynamic Resistance]]</f>
        <v>-104.85146518518522</v>
      </c>
      <c r="O415" s="16">
        <f>(Table1[[#This Row],[Acceleration Force]]+Table1[[#This Row],[Rolling Resistance]]+Table1[[#This Row],[Aerodynamic Resistance]])*Table1[[#This Row],[Velocity]]</f>
        <v>-413.58077934156387</v>
      </c>
      <c r="P415" s="16">
        <f>Table1[[#This Row],[Total]]*Table1[[#This Row],[Velocity]]</f>
        <v>-413.58077934156387</v>
      </c>
      <c r="Q415" s="16">
        <f>IF(Table1[[#This Row],[Energy]]&gt;0,Table1[[#This Row],[Energy]],0)</f>
        <v>0</v>
      </c>
      <c r="R415" s="16">
        <f>(SUM($Q$6:Q415))/1000000</f>
        <v>0.85703040832748989</v>
      </c>
      <c r="S415" s="16">
        <f>IF(Table1[[#This Row],[Energy]]&lt;0,ABS(Table1[[#This Row],[Energy]]),0)</f>
        <v>413.58077934156387</v>
      </c>
      <c r="T415" s="16">
        <f>(SUM($S$6:S415))/1000000</f>
        <v>0.44122375427777755</v>
      </c>
    </row>
    <row r="416" spans="2:20" x14ac:dyDescent="0.3">
      <c r="B416" s="7" t="s">
        <v>19</v>
      </c>
      <c r="C416" s="13">
        <v>410</v>
      </c>
      <c r="D416" s="13">
        <v>410</v>
      </c>
      <c r="E416" s="14">
        <v>13.9</v>
      </c>
      <c r="F416" s="15">
        <f t="shared" si="39"/>
        <v>-2.7777777777777679E-2</v>
      </c>
      <c r="G416" s="15">
        <f t="shared" si="40"/>
        <v>-9.9999999999999645E-2</v>
      </c>
      <c r="H416" s="16">
        <f t="shared" si="36"/>
        <v>0</v>
      </c>
      <c r="I416" s="16">
        <f t="shared" si="37"/>
        <v>13.9</v>
      </c>
      <c r="J416" s="16">
        <f t="shared" si="38"/>
        <v>3.8611111111111112</v>
      </c>
      <c r="K416" s="16">
        <f>(1000*1.15)*Table1[[#This Row],[WLTC class 3, version 5, acceleration]]</f>
        <v>-31.944444444444329</v>
      </c>
      <c r="L416" s="16">
        <f t="shared" si="41"/>
        <v>112.815</v>
      </c>
      <c r="M416" s="16">
        <f>0.5*1.2*0.32*1.99*(Table1[[#This Row],[Velocity]]^2)</f>
        <v>5.6961170370370375</v>
      </c>
      <c r="N416" s="16">
        <f>Table1[[#This Row],[Acceleration Force]]+Table1[[#This Row],[Rolling Resistance]]+Table1[[#This Row],[Aerodynamic Resistance]]</f>
        <v>86.56667259259271</v>
      </c>
      <c r="O416" s="16">
        <f>(Table1[[#This Row],[Acceleration Force]]+Table1[[#This Row],[Rolling Resistance]]+Table1[[#This Row],[Aerodynamic Resistance]])*Table1[[#This Row],[Velocity]]</f>
        <v>334.24354139917739</v>
      </c>
      <c r="P416" s="16">
        <f>Table1[[#This Row],[Total]]*Table1[[#This Row],[Velocity]]</f>
        <v>334.24354139917739</v>
      </c>
      <c r="Q416" s="16">
        <f>IF(Table1[[#This Row],[Energy]]&gt;0,Table1[[#This Row],[Energy]],0)</f>
        <v>334.24354139917739</v>
      </c>
      <c r="R416" s="16">
        <f>(SUM($Q$6:Q416))/1000000</f>
        <v>0.85736465186888899</v>
      </c>
      <c r="S416" s="16">
        <f>IF(Table1[[#This Row],[Energy]]&lt;0,ABS(Table1[[#This Row],[Energy]]),0)</f>
        <v>0</v>
      </c>
      <c r="T416" s="16">
        <f>(SUM($S$6:S416))/1000000</f>
        <v>0.44122375427777755</v>
      </c>
    </row>
    <row r="417" spans="2:20" x14ac:dyDescent="0.3">
      <c r="B417" s="7" t="s">
        <v>19</v>
      </c>
      <c r="C417" s="13">
        <v>411</v>
      </c>
      <c r="D417" s="13">
        <v>411</v>
      </c>
      <c r="E417" s="14">
        <v>14</v>
      </c>
      <c r="F417" s="15">
        <f t="shared" si="39"/>
        <v>4.1666666666666519E-2</v>
      </c>
      <c r="G417" s="15">
        <f t="shared" si="40"/>
        <v>0.14999999999999947</v>
      </c>
      <c r="H417" s="16">
        <f t="shared" si="36"/>
        <v>0</v>
      </c>
      <c r="I417" s="16">
        <f t="shared" si="37"/>
        <v>14</v>
      </c>
      <c r="J417" s="16">
        <f t="shared" si="38"/>
        <v>3.8888888888888888</v>
      </c>
      <c r="K417" s="16">
        <f>(1000*1.15)*Table1[[#This Row],[WLTC class 3, version 5, acceleration]]</f>
        <v>47.916666666666494</v>
      </c>
      <c r="L417" s="16">
        <f t="shared" si="41"/>
        <v>112.815</v>
      </c>
      <c r="M417" s="16">
        <f>0.5*1.2*0.32*1.99*(Table1[[#This Row],[Velocity]]^2)</f>
        <v>5.7783703703703706</v>
      </c>
      <c r="N417" s="16">
        <f>Table1[[#This Row],[Acceleration Force]]+Table1[[#This Row],[Rolling Resistance]]+Table1[[#This Row],[Aerodynamic Resistance]]</f>
        <v>166.51003703703685</v>
      </c>
      <c r="O417" s="16">
        <f>(Table1[[#This Row],[Acceleration Force]]+Table1[[#This Row],[Rolling Resistance]]+Table1[[#This Row],[Aerodynamic Resistance]])*Table1[[#This Row],[Velocity]]</f>
        <v>647.53903292180996</v>
      </c>
      <c r="P417" s="16">
        <f>Table1[[#This Row],[Total]]*Table1[[#This Row],[Velocity]]</f>
        <v>647.53903292180996</v>
      </c>
      <c r="Q417" s="16">
        <f>IF(Table1[[#This Row],[Energy]]&gt;0,Table1[[#This Row],[Energy]],0)</f>
        <v>647.53903292180996</v>
      </c>
      <c r="R417" s="16">
        <f>(SUM($Q$6:Q417))/1000000</f>
        <v>0.8580121909018108</v>
      </c>
      <c r="S417" s="16">
        <f>IF(Table1[[#This Row],[Energy]]&lt;0,ABS(Table1[[#This Row],[Energy]]),0)</f>
        <v>0</v>
      </c>
      <c r="T417" s="16">
        <f>(SUM($S$6:S417))/1000000</f>
        <v>0.44122375427777755</v>
      </c>
    </row>
    <row r="418" spans="2:20" x14ac:dyDescent="0.3">
      <c r="B418" s="7" t="s">
        <v>19</v>
      </c>
      <c r="C418" s="13">
        <v>412</v>
      </c>
      <c r="D418" s="13">
        <v>412</v>
      </c>
      <c r="E418" s="14">
        <v>14.2</v>
      </c>
      <c r="F418" s="15">
        <f t="shared" si="39"/>
        <v>6.9444444444444448E-2</v>
      </c>
      <c r="G418" s="15">
        <f t="shared" si="40"/>
        <v>0.25</v>
      </c>
      <c r="H418" s="16">
        <f t="shared" si="36"/>
        <v>0</v>
      </c>
      <c r="I418" s="16">
        <f t="shared" si="37"/>
        <v>14.2</v>
      </c>
      <c r="J418" s="16">
        <f t="shared" si="38"/>
        <v>3.9444444444444442</v>
      </c>
      <c r="K418" s="16">
        <f>(1000*1.15)*Table1[[#This Row],[WLTC class 3, version 5, acceleration]]</f>
        <v>79.861111111111114</v>
      </c>
      <c r="L418" s="16">
        <f t="shared" si="41"/>
        <v>112.815</v>
      </c>
      <c r="M418" s="16">
        <f>0.5*1.2*0.32*1.99*(Table1[[#This Row],[Velocity]]^2)</f>
        <v>5.9446459259259257</v>
      </c>
      <c r="N418" s="16">
        <f>Table1[[#This Row],[Acceleration Force]]+Table1[[#This Row],[Rolling Resistance]]+Table1[[#This Row],[Aerodynamic Resistance]]</f>
        <v>198.62075703703704</v>
      </c>
      <c r="O418" s="16">
        <f>(Table1[[#This Row],[Acceleration Force]]+Table1[[#This Row],[Rolling Resistance]]+Table1[[#This Row],[Aerodynamic Resistance]])*Table1[[#This Row],[Velocity]]</f>
        <v>783.44854164609046</v>
      </c>
      <c r="P418" s="16">
        <f>Table1[[#This Row],[Total]]*Table1[[#This Row],[Velocity]]</f>
        <v>783.44854164609046</v>
      </c>
      <c r="Q418" s="16">
        <f>IF(Table1[[#This Row],[Energy]]&gt;0,Table1[[#This Row],[Energy]],0)</f>
        <v>783.44854164609046</v>
      </c>
      <c r="R418" s="16">
        <f>(SUM($Q$6:Q418))/1000000</f>
        <v>0.85879563944345694</v>
      </c>
      <c r="S418" s="16">
        <f>IF(Table1[[#This Row],[Energy]]&lt;0,ABS(Table1[[#This Row],[Energy]]),0)</f>
        <v>0</v>
      </c>
      <c r="T418" s="16">
        <f>(SUM($S$6:S418))/1000000</f>
        <v>0.44122375427777755</v>
      </c>
    </row>
    <row r="419" spans="2:20" x14ac:dyDescent="0.3">
      <c r="B419" s="7" t="s">
        <v>19</v>
      </c>
      <c r="C419" s="13">
        <v>413</v>
      </c>
      <c r="D419" s="13">
        <v>413</v>
      </c>
      <c r="E419" s="14">
        <v>14.5</v>
      </c>
      <c r="F419" s="15">
        <f t="shared" si="39"/>
        <v>9.7222222222222363E-2</v>
      </c>
      <c r="G419" s="15">
        <f t="shared" si="40"/>
        <v>0.35000000000000053</v>
      </c>
      <c r="H419" s="16">
        <f t="shared" si="36"/>
        <v>0</v>
      </c>
      <c r="I419" s="16">
        <f t="shared" si="37"/>
        <v>14.5</v>
      </c>
      <c r="J419" s="16">
        <f t="shared" si="38"/>
        <v>4.0277777777777777</v>
      </c>
      <c r="K419" s="16">
        <f>(1000*1.15)*Table1[[#This Row],[WLTC class 3, version 5, acceleration]]</f>
        <v>111.80555555555571</v>
      </c>
      <c r="L419" s="16">
        <f t="shared" si="41"/>
        <v>112.815</v>
      </c>
      <c r="M419" s="16">
        <f>0.5*1.2*0.32*1.99*(Table1[[#This Row],[Velocity]]^2)</f>
        <v>6.1984814814814815</v>
      </c>
      <c r="N419" s="16">
        <f>Table1[[#This Row],[Acceleration Force]]+Table1[[#This Row],[Rolling Resistance]]+Table1[[#This Row],[Aerodynamic Resistance]]</f>
        <v>230.81903703703719</v>
      </c>
      <c r="O419" s="16">
        <f>(Table1[[#This Row],[Acceleration Force]]+Table1[[#This Row],[Rolling Resistance]]+Table1[[#This Row],[Aerodynamic Resistance]])*Table1[[#This Row],[Velocity]]</f>
        <v>929.68778806584419</v>
      </c>
      <c r="P419" s="16">
        <f>Table1[[#This Row],[Total]]*Table1[[#This Row],[Velocity]]</f>
        <v>929.68778806584419</v>
      </c>
      <c r="Q419" s="16">
        <f>IF(Table1[[#This Row],[Energy]]&gt;0,Table1[[#This Row],[Energy]],0)</f>
        <v>929.68778806584419</v>
      </c>
      <c r="R419" s="16">
        <f>(SUM($Q$6:Q419))/1000000</f>
        <v>0.85972532723152273</v>
      </c>
      <c r="S419" s="16">
        <f>IF(Table1[[#This Row],[Energy]]&lt;0,ABS(Table1[[#This Row],[Energy]]),0)</f>
        <v>0</v>
      </c>
      <c r="T419" s="16">
        <f>(SUM($S$6:S419))/1000000</f>
        <v>0.44122375427777755</v>
      </c>
    </row>
    <row r="420" spans="2:20" x14ac:dyDescent="0.3">
      <c r="B420" s="7" t="s">
        <v>19</v>
      </c>
      <c r="C420" s="13">
        <v>414</v>
      </c>
      <c r="D420" s="13">
        <v>414</v>
      </c>
      <c r="E420" s="14">
        <v>14.9</v>
      </c>
      <c r="F420" s="15">
        <f t="shared" si="39"/>
        <v>0.19444444444444448</v>
      </c>
      <c r="G420" s="15">
        <f t="shared" si="40"/>
        <v>0.70000000000000018</v>
      </c>
      <c r="H420" s="16">
        <f t="shared" si="36"/>
        <v>0</v>
      </c>
      <c r="I420" s="16">
        <f t="shared" si="37"/>
        <v>14.9</v>
      </c>
      <c r="J420" s="16">
        <f t="shared" si="38"/>
        <v>4.1388888888888893</v>
      </c>
      <c r="K420" s="16">
        <f>(1000*1.15)*Table1[[#This Row],[WLTC class 3, version 5, acceleration]]</f>
        <v>223.61111111111114</v>
      </c>
      <c r="L420" s="16">
        <f t="shared" si="41"/>
        <v>112.815</v>
      </c>
      <c r="M420" s="16">
        <f>0.5*1.2*0.32*1.99*(Table1[[#This Row],[Velocity]]^2)</f>
        <v>6.5451837037037057</v>
      </c>
      <c r="N420" s="16">
        <f>Table1[[#This Row],[Acceleration Force]]+Table1[[#This Row],[Rolling Resistance]]+Table1[[#This Row],[Aerodynamic Resistance]]</f>
        <v>342.97129481481483</v>
      </c>
      <c r="O420" s="16">
        <f>(Table1[[#This Row],[Acceleration Force]]+Table1[[#This Row],[Rolling Resistance]]+Table1[[#This Row],[Aerodynamic Resistance]])*Table1[[#This Row],[Velocity]]</f>
        <v>1419.5200813168726</v>
      </c>
      <c r="P420" s="16">
        <f>Table1[[#This Row],[Total]]*Table1[[#This Row],[Velocity]]</f>
        <v>1419.5200813168726</v>
      </c>
      <c r="Q420" s="16">
        <f>IF(Table1[[#This Row],[Energy]]&gt;0,Table1[[#This Row],[Energy]],0)</f>
        <v>1419.5200813168726</v>
      </c>
      <c r="R420" s="16">
        <f>(SUM($Q$6:Q420))/1000000</f>
        <v>0.86114484731283958</v>
      </c>
      <c r="S420" s="16">
        <f>IF(Table1[[#This Row],[Energy]]&lt;0,ABS(Table1[[#This Row],[Energy]]),0)</f>
        <v>0</v>
      </c>
      <c r="T420" s="16">
        <f>(SUM($S$6:S420))/1000000</f>
        <v>0.44122375427777755</v>
      </c>
    </row>
    <row r="421" spans="2:20" x14ac:dyDescent="0.3">
      <c r="B421" s="7" t="s">
        <v>19</v>
      </c>
      <c r="C421" s="13">
        <v>415</v>
      </c>
      <c r="D421" s="13">
        <v>415</v>
      </c>
      <c r="E421" s="14">
        <v>15.9</v>
      </c>
      <c r="F421" s="15">
        <f t="shared" si="39"/>
        <v>0.34722222222222199</v>
      </c>
      <c r="G421" s="15">
        <f t="shared" si="40"/>
        <v>1.2499999999999991</v>
      </c>
      <c r="H421" s="16">
        <f t="shared" si="36"/>
        <v>0</v>
      </c>
      <c r="I421" s="16">
        <f t="shared" si="37"/>
        <v>15.9</v>
      </c>
      <c r="J421" s="16">
        <f t="shared" si="38"/>
        <v>4.416666666666667</v>
      </c>
      <c r="K421" s="16">
        <f>(1000*1.15)*Table1[[#This Row],[WLTC class 3, version 5, acceleration]]</f>
        <v>399.30555555555526</v>
      </c>
      <c r="L421" s="16">
        <f t="shared" si="41"/>
        <v>112.815</v>
      </c>
      <c r="M421" s="16">
        <f>0.5*1.2*0.32*1.99*(Table1[[#This Row],[Velocity]]^2)</f>
        <v>7.453213333333335</v>
      </c>
      <c r="N421" s="16">
        <f>Table1[[#This Row],[Acceleration Force]]+Table1[[#This Row],[Rolling Resistance]]+Table1[[#This Row],[Aerodynamic Resistance]]</f>
        <v>519.57376888888859</v>
      </c>
      <c r="O421" s="16">
        <f>(Table1[[#This Row],[Acceleration Force]]+Table1[[#This Row],[Rolling Resistance]]+Table1[[#This Row],[Aerodynamic Resistance]])*Table1[[#This Row],[Velocity]]</f>
        <v>2294.7841459259248</v>
      </c>
      <c r="P421" s="16">
        <f>Table1[[#This Row],[Total]]*Table1[[#This Row],[Velocity]]</f>
        <v>2294.7841459259248</v>
      </c>
      <c r="Q421" s="16">
        <f>IF(Table1[[#This Row],[Energy]]&gt;0,Table1[[#This Row],[Energy]],0)</f>
        <v>2294.7841459259248</v>
      </c>
      <c r="R421" s="16">
        <f>(SUM($Q$6:Q421))/1000000</f>
        <v>0.86343963145876546</v>
      </c>
      <c r="S421" s="16">
        <f>IF(Table1[[#This Row],[Energy]]&lt;0,ABS(Table1[[#This Row],[Energy]]),0)</f>
        <v>0</v>
      </c>
      <c r="T421" s="16">
        <f>(SUM($S$6:S421))/1000000</f>
        <v>0.44122375427777755</v>
      </c>
    </row>
    <row r="422" spans="2:20" x14ac:dyDescent="0.3">
      <c r="B422" s="7" t="s">
        <v>19</v>
      </c>
      <c r="C422" s="13">
        <v>416</v>
      </c>
      <c r="D422" s="13">
        <v>416</v>
      </c>
      <c r="E422" s="14">
        <v>17.399999999999999</v>
      </c>
      <c r="F422" s="15">
        <f t="shared" si="39"/>
        <v>0.38888888888888873</v>
      </c>
      <c r="G422" s="15">
        <f t="shared" si="40"/>
        <v>1.3999999999999995</v>
      </c>
      <c r="H422" s="16">
        <f t="shared" si="36"/>
        <v>0</v>
      </c>
      <c r="I422" s="16">
        <f t="shared" si="37"/>
        <v>17.399999999999999</v>
      </c>
      <c r="J422" s="16">
        <f t="shared" si="38"/>
        <v>4.833333333333333</v>
      </c>
      <c r="K422" s="16">
        <f>(1000*1.15)*Table1[[#This Row],[WLTC class 3, version 5, acceleration]]</f>
        <v>447.22222222222206</v>
      </c>
      <c r="L422" s="16">
        <f t="shared" si="41"/>
        <v>112.815</v>
      </c>
      <c r="M422" s="16">
        <f>0.5*1.2*0.32*1.99*(Table1[[#This Row],[Velocity]]^2)</f>
        <v>8.9258133333333323</v>
      </c>
      <c r="N422" s="16">
        <f>Table1[[#This Row],[Acceleration Force]]+Table1[[#This Row],[Rolling Resistance]]+Table1[[#This Row],[Aerodynamic Resistance]]</f>
        <v>568.96303555555528</v>
      </c>
      <c r="O422" s="16">
        <f>(Table1[[#This Row],[Acceleration Force]]+Table1[[#This Row],[Rolling Resistance]]+Table1[[#This Row],[Aerodynamic Resistance]])*Table1[[#This Row],[Velocity]]</f>
        <v>2749.9880051851837</v>
      </c>
      <c r="P422" s="16">
        <f>Table1[[#This Row],[Total]]*Table1[[#This Row],[Velocity]]</f>
        <v>2749.9880051851837</v>
      </c>
      <c r="Q422" s="16">
        <f>IF(Table1[[#This Row],[Energy]]&gt;0,Table1[[#This Row],[Energy]],0)</f>
        <v>2749.9880051851837</v>
      </c>
      <c r="R422" s="16">
        <f>(SUM($Q$6:Q422))/1000000</f>
        <v>0.86618961946395068</v>
      </c>
      <c r="S422" s="16">
        <f>IF(Table1[[#This Row],[Energy]]&lt;0,ABS(Table1[[#This Row],[Energy]]),0)</f>
        <v>0</v>
      </c>
      <c r="T422" s="16">
        <f>(SUM($S$6:S422))/1000000</f>
        <v>0.44122375427777755</v>
      </c>
    </row>
    <row r="423" spans="2:20" x14ac:dyDescent="0.3">
      <c r="B423" s="7" t="s">
        <v>19</v>
      </c>
      <c r="C423" s="13">
        <v>417</v>
      </c>
      <c r="D423" s="13">
        <v>417</v>
      </c>
      <c r="E423" s="14">
        <v>18.7</v>
      </c>
      <c r="F423" s="15">
        <f t="shared" si="39"/>
        <v>0.23611111111111149</v>
      </c>
      <c r="G423" s="15">
        <f t="shared" si="40"/>
        <v>0.85000000000000142</v>
      </c>
      <c r="H423" s="16">
        <f t="shared" si="36"/>
        <v>0</v>
      </c>
      <c r="I423" s="16">
        <f t="shared" si="37"/>
        <v>18.7</v>
      </c>
      <c r="J423" s="16">
        <f t="shared" si="38"/>
        <v>5.1944444444444438</v>
      </c>
      <c r="K423" s="16">
        <f>(1000*1.15)*Table1[[#This Row],[WLTC class 3, version 5, acceleration]]</f>
        <v>271.52777777777823</v>
      </c>
      <c r="L423" s="16">
        <f t="shared" si="41"/>
        <v>112.815</v>
      </c>
      <c r="M423" s="16">
        <f>0.5*1.2*0.32*1.99*(Table1[[#This Row],[Velocity]]^2)</f>
        <v>10.309379259259257</v>
      </c>
      <c r="N423" s="16">
        <f>Table1[[#This Row],[Acceleration Force]]+Table1[[#This Row],[Rolling Resistance]]+Table1[[#This Row],[Aerodynamic Resistance]]</f>
        <v>394.65215703703745</v>
      </c>
      <c r="O423" s="16">
        <f>(Table1[[#This Row],[Acceleration Force]]+Table1[[#This Row],[Rolling Resistance]]+Table1[[#This Row],[Aerodynamic Resistance]])*Table1[[#This Row],[Velocity]]</f>
        <v>2049.9987046090555</v>
      </c>
      <c r="P423" s="16">
        <f>Table1[[#This Row],[Total]]*Table1[[#This Row],[Velocity]]</f>
        <v>2049.9987046090555</v>
      </c>
      <c r="Q423" s="16">
        <f>IF(Table1[[#This Row],[Energy]]&gt;0,Table1[[#This Row],[Energy]],0)</f>
        <v>2049.9987046090555</v>
      </c>
      <c r="R423" s="16">
        <f>(SUM($Q$6:Q423))/1000000</f>
        <v>0.86823961816855977</v>
      </c>
      <c r="S423" s="16">
        <f>IF(Table1[[#This Row],[Energy]]&lt;0,ABS(Table1[[#This Row],[Energy]]),0)</f>
        <v>0</v>
      </c>
      <c r="T423" s="16">
        <f>(SUM($S$6:S423))/1000000</f>
        <v>0.44122375427777755</v>
      </c>
    </row>
    <row r="424" spans="2:20" x14ac:dyDescent="0.3">
      <c r="B424" s="7" t="s">
        <v>19</v>
      </c>
      <c r="C424" s="13">
        <v>418</v>
      </c>
      <c r="D424" s="13">
        <v>418</v>
      </c>
      <c r="E424" s="14">
        <v>19.100000000000001</v>
      </c>
      <c r="F424" s="15">
        <f t="shared" si="39"/>
        <v>1.3888888888889086E-2</v>
      </c>
      <c r="G424" s="15">
        <f t="shared" si="40"/>
        <v>5.0000000000000711E-2</v>
      </c>
      <c r="H424" s="16">
        <f t="shared" si="36"/>
        <v>0</v>
      </c>
      <c r="I424" s="16">
        <f t="shared" si="37"/>
        <v>19.100000000000001</v>
      </c>
      <c r="J424" s="16">
        <f t="shared" si="38"/>
        <v>5.3055555555555562</v>
      </c>
      <c r="K424" s="16">
        <f>(1000*1.15)*Table1[[#This Row],[WLTC class 3, version 5, acceleration]]</f>
        <v>15.972222222222449</v>
      </c>
      <c r="L424" s="16">
        <f t="shared" si="41"/>
        <v>112.815</v>
      </c>
      <c r="M424" s="16">
        <f>0.5*1.2*0.32*1.99*(Table1[[#This Row],[Velocity]]^2)</f>
        <v>10.755139259259263</v>
      </c>
      <c r="N424" s="16">
        <f>Table1[[#This Row],[Acceleration Force]]+Table1[[#This Row],[Rolling Resistance]]+Table1[[#This Row],[Aerodynamic Resistance]]</f>
        <v>139.54236148148172</v>
      </c>
      <c r="O424" s="16">
        <f>(Table1[[#This Row],[Acceleration Force]]+Table1[[#This Row],[Rolling Resistance]]+Table1[[#This Row],[Aerodynamic Resistance]])*Table1[[#This Row],[Velocity]]</f>
        <v>740.34975119341698</v>
      </c>
      <c r="P424" s="16">
        <f>Table1[[#This Row],[Total]]*Table1[[#This Row],[Velocity]]</f>
        <v>740.34975119341698</v>
      </c>
      <c r="Q424" s="16">
        <f>IF(Table1[[#This Row],[Energy]]&gt;0,Table1[[#This Row],[Energy]],0)</f>
        <v>740.34975119341698</v>
      </c>
      <c r="R424" s="16">
        <f>(SUM($Q$6:Q424))/1000000</f>
        <v>0.86897996791975318</v>
      </c>
      <c r="S424" s="16">
        <f>IF(Table1[[#This Row],[Energy]]&lt;0,ABS(Table1[[#This Row],[Energy]]),0)</f>
        <v>0</v>
      </c>
      <c r="T424" s="16">
        <f>(SUM($S$6:S424))/1000000</f>
        <v>0.44122375427777755</v>
      </c>
    </row>
    <row r="425" spans="2:20" x14ac:dyDescent="0.3">
      <c r="B425" s="7" t="s">
        <v>19</v>
      </c>
      <c r="C425" s="13">
        <v>419</v>
      </c>
      <c r="D425" s="13">
        <v>419</v>
      </c>
      <c r="E425" s="14">
        <v>18.8</v>
      </c>
      <c r="F425" s="15">
        <f t="shared" si="39"/>
        <v>-0.20833333333333331</v>
      </c>
      <c r="G425" s="15">
        <f t="shared" si="40"/>
        <v>-0.75</v>
      </c>
      <c r="H425" s="16">
        <f t="shared" si="36"/>
        <v>0</v>
      </c>
      <c r="I425" s="16">
        <f t="shared" si="37"/>
        <v>18.8</v>
      </c>
      <c r="J425" s="16">
        <f t="shared" si="38"/>
        <v>5.2222222222222223</v>
      </c>
      <c r="K425" s="16">
        <f>(1000*1.15)*Table1[[#This Row],[WLTC class 3, version 5, acceleration]]</f>
        <v>-239.58333333333331</v>
      </c>
      <c r="L425" s="16">
        <f t="shared" si="41"/>
        <v>112.815</v>
      </c>
      <c r="M425" s="16">
        <f>0.5*1.2*0.32*1.99*(Table1[[#This Row],[Velocity]]^2)</f>
        <v>10.419934814814816</v>
      </c>
      <c r="N425" s="16">
        <f>Table1[[#This Row],[Acceleration Force]]+Table1[[#This Row],[Rolling Resistance]]+Table1[[#This Row],[Aerodynamic Resistance]]</f>
        <v>-116.34839851851851</v>
      </c>
      <c r="O425" s="16">
        <f>(Table1[[#This Row],[Acceleration Force]]+Table1[[#This Row],[Rolling Resistance]]+Table1[[#This Row],[Aerodynamic Resistance]])*Table1[[#This Row],[Velocity]]</f>
        <v>-607.5971922633745</v>
      </c>
      <c r="P425" s="16">
        <f>Table1[[#This Row],[Total]]*Table1[[#This Row],[Velocity]]</f>
        <v>-607.5971922633745</v>
      </c>
      <c r="Q425" s="16">
        <f>IF(Table1[[#This Row],[Energy]]&gt;0,Table1[[#This Row],[Energy]],0)</f>
        <v>0</v>
      </c>
      <c r="R425" s="16">
        <f>(SUM($Q$6:Q425))/1000000</f>
        <v>0.86897996791975318</v>
      </c>
      <c r="S425" s="16">
        <f>IF(Table1[[#This Row],[Energy]]&lt;0,ABS(Table1[[#This Row],[Energy]]),0)</f>
        <v>607.5971922633745</v>
      </c>
      <c r="T425" s="16">
        <f>(SUM($S$6:S425))/1000000</f>
        <v>0.44183135147004093</v>
      </c>
    </row>
    <row r="426" spans="2:20" x14ac:dyDescent="0.3">
      <c r="B426" s="7" t="s">
        <v>19</v>
      </c>
      <c r="C426" s="13">
        <v>420</v>
      </c>
      <c r="D426" s="13">
        <v>420</v>
      </c>
      <c r="E426" s="14">
        <v>17.600000000000001</v>
      </c>
      <c r="F426" s="15">
        <f t="shared" si="39"/>
        <v>-0.30555555555555547</v>
      </c>
      <c r="G426" s="15">
        <f t="shared" si="40"/>
        <v>-1.0999999999999996</v>
      </c>
      <c r="H426" s="16">
        <f t="shared" si="36"/>
        <v>0</v>
      </c>
      <c r="I426" s="16">
        <f t="shared" si="37"/>
        <v>17.600000000000001</v>
      </c>
      <c r="J426" s="16">
        <f t="shared" si="38"/>
        <v>4.8888888888888893</v>
      </c>
      <c r="K426" s="16">
        <f>(1000*1.15)*Table1[[#This Row],[WLTC class 3, version 5, acceleration]]</f>
        <v>-351.3888888888888</v>
      </c>
      <c r="L426" s="16">
        <f t="shared" si="41"/>
        <v>112.815</v>
      </c>
      <c r="M426" s="16">
        <f>0.5*1.2*0.32*1.99*(Table1[[#This Row],[Velocity]]^2)</f>
        <v>9.1321837037037064</v>
      </c>
      <c r="N426" s="16">
        <f>Table1[[#This Row],[Acceleration Force]]+Table1[[#This Row],[Rolling Resistance]]+Table1[[#This Row],[Aerodynamic Resistance]]</f>
        <v>-229.4417051851851</v>
      </c>
      <c r="O426" s="16">
        <f>(Table1[[#This Row],[Acceleration Force]]+Table1[[#This Row],[Rolling Resistance]]+Table1[[#This Row],[Aerodynamic Resistance]])*Table1[[#This Row],[Velocity]]</f>
        <v>-1121.7150031275717</v>
      </c>
      <c r="P426" s="16">
        <f>Table1[[#This Row],[Total]]*Table1[[#This Row],[Velocity]]</f>
        <v>-1121.7150031275717</v>
      </c>
      <c r="Q426" s="16">
        <f>IF(Table1[[#This Row],[Energy]]&gt;0,Table1[[#This Row],[Energy]],0)</f>
        <v>0</v>
      </c>
      <c r="R426" s="16">
        <f>(SUM($Q$6:Q426))/1000000</f>
        <v>0.86897996791975318</v>
      </c>
      <c r="S426" s="16">
        <f>IF(Table1[[#This Row],[Energy]]&lt;0,ABS(Table1[[#This Row],[Energy]]),0)</f>
        <v>1121.7150031275717</v>
      </c>
      <c r="T426" s="16">
        <f>(SUM($S$6:S426))/1000000</f>
        <v>0.44295306647316851</v>
      </c>
    </row>
    <row r="427" spans="2:20" x14ac:dyDescent="0.3">
      <c r="B427" s="7" t="s">
        <v>19</v>
      </c>
      <c r="C427" s="13">
        <v>421</v>
      </c>
      <c r="D427" s="13">
        <v>421</v>
      </c>
      <c r="E427" s="14">
        <v>16.600000000000001</v>
      </c>
      <c r="F427" s="15">
        <f t="shared" si="39"/>
        <v>-0.19444444444444473</v>
      </c>
      <c r="G427" s="15">
        <f t="shared" si="40"/>
        <v>-0.70000000000000107</v>
      </c>
      <c r="H427" s="16">
        <f t="shared" si="36"/>
        <v>0</v>
      </c>
      <c r="I427" s="16">
        <f t="shared" si="37"/>
        <v>16.600000000000001</v>
      </c>
      <c r="J427" s="16">
        <f t="shared" si="38"/>
        <v>4.6111111111111116</v>
      </c>
      <c r="K427" s="16">
        <f>(1000*1.15)*Table1[[#This Row],[WLTC class 3, version 5, acceleration]]</f>
        <v>-223.61111111111143</v>
      </c>
      <c r="L427" s="16">
        <f t="shared" si="41"/>
        <v>112.815</v>
      </c>
      <c r="M427" s="16">
        <f>0.5*1.2*0.32*1.99*(Table1[[#This Row],[Velocity]]^2)</f>
        <v>8.1239170370370406</v>
      </c>
      <c r="N427" s="16">
        <f>Table1[[#This Row],[Acceleration Force]]+Table1[[#This Row],[Rolling Resistance]]+Table1[[#This Row],[Aerodynamic Resistance]]</f>
        <v>-102.67219407407438</v>
      </c>
      <c r="O427" s="16">
        <f>(Table1[[#This Row],[Acceleration Force]]+Table1[[#This Row],[Rolling Resistance]]+Table1[[#This Row],[Aerodynamic Resistance]])*Table1[[#This Row],[Velocity]]</f>
        <v>-473.43289489712083</v>
      </c>
      <c r="P427" s="16">
        <f>Table1[[#This Row],[Total]]*Table1[[#This Row],[Velocity]]</f>
        <v>-473.43289489712083</v>
      </c>
      <c r="Q427" s="16">
        <f>IF(Table1[[#This Row],[Energy]]&gt;0,Table1[[#This Row],[Energy]],0)</f>
        <v>0</v>
      </c>
      <c r="R427" s="16">
        <f>(SUM($Q$6:Q427))/1000000</f>
        <v>0.86897996791975318</v>
      </c>
      <c r="S427" s="16">
        <f>IF(Table1[[#This Row],[Energy]]&lt;0,ABS(Table1[[#This Row],[Energy]]),0)</f>
        <v>473.43289489712083</v>
      </c>
      <c r="T427" s="16">
        <f>(SUM($S$6:S427))/1000000</f>
        <v>0.44342649936806561</v>
      </c>
    </row>
    <row r="428" spans="2:20" x14ac:dyDescent="0.3">
      <c r="B428" s="7" t="s">
        <v>19</v>
      </c>
      <c r="C428" s="13">
        <v>422</v>
      </c>
      <c r="D428" s="13">
        <v>422</v>
      </c>
      <c r="E428" s="14">
        <v>16.2</v>
      </c>
      <c r="F428" s="15">
        <f t="shared" si="39"/>
        <v>-2.7777777777778172E-2</v>
      </c>
      <c r="G428" s="15">
        <f t="shared" si="40"/>
        <v>-0.10000000000000142</v>
      </c>
      <c r="H428" s="16">
        <f t="shared" si="36"/>
        <v>0</v>
      </c>
      <c r="I428" s="16">
        <f t="shared" si="37"/>
        <v>16.2</v>
      </c>
      <c r="J428" s="16">
        <f t="shared" si="38"/>
        <v>4.5</v>
      </c>
      <c r="K428" s="16">
        <f>(1000*1.15)*Table1[[#This Row],[WLTC class 3, version 5, acceleration]]</f>
        <v>-31.944444444444898</v>
      </c>
      <c r="L428" s="16">
        <f t="shared" si="41"/>
        <v>112.815</v>
      </c>
      <c r="M428" s="16">
        <f>0.5*1.2*0.32*1.99*(Table1[[#This Row],[Velocity]]^2)</f>
        <v>7.7371200000000009</v>
      </c>
      <c r="N428" s="16">
        <f>Table1[[#This Row],[Acceleration Force]]+Table1[[#This Row],[Rolling Resistance]]+Table1[[#This Row],[Aerodynamic Resistance]]</f>
        <v>88.607675555555105</v>
      </c>
      <c r="O428" s="16">
        <f>(Table1[[#This Row],[Acceleration Force]]+Table1[[#This Row],[Rolling Resistance]]+Table1[[#This Row],[Aerodynamic Resistance]])*Table1[[#This Row],[Velocity]]</f>
        <v>398.73453999999799</v>
      </c>
      <c r="P428" s="16">
        <f>Table1[[#This Row],[Total]]*Table1[[#This Row],[Velocity]]</f>
        <v>398.73453999999799</v>
      </c>
      <c r="Q428" s="16">
        <f>IF(Table1[[#This Row],[Energy]]&gt;0,Table1[[#This Row],[Energy]],0)</f>
        <v>398.73453999999799</v>
      </c>
      <c r="R428" s="16">
        <f>(SUM($Q$6:Q428))/1000000</f>
        <v>0.86937870245975313</v>
      </c>
      <c r="S428" s="16">
        <f>IF(Table1[[#This Row],[Energy]]&lt;0,ABS(Table1[[#This Row],[Energy]]),0)</f>
        <v>0</v>
      </c>
      <c r="T428" s="16">
        <f>(SUM($S$6:S428))/1000000</f>
        <v>0.44342649936806561</v>
      </c>
    </row>
    <row r="429" spans="2:20" x14ac:dyDescent="0.3">
      <c r="B429" s="7" t="s">
        <v>19</v>
      </c>
      <c r="C429" s="13">
        <v>423</v>
      </c>
      <c r="D429" s="13">
        <v>423</v>
      </c>
      <c r="E429" s="14">
        <v>16.399999999999999</v>
      </c>
      <c r="F429" s="15">
        <f t="shared" si="39"/>
        <v>0.1388888888888889</v>
      </c>
      <c r="G429" s="15">
        <f t="shared" si="40"/>
        <v>0.5</v>
      </c>
      <c r="H429" s="16">
        <f t="shared" si="36"/>
        <v>0</v>
      </c>
      <c r="I429" s="16">
        <f t="shared" si="37"/>
        <v>16.399999999999999</v>
      </c>
      <c r="J429" s="16">
        <f t="shared" si="38"/>
        <v>4.5555555555555554</v>
      </c>
      <c r="K429" s="16">
        <f>(1000*1.15)*Table1[[#This Row],[WLTC class 3, version 5, acceleration]]</f>
        <v>159.72222222222223</v>
      </c>
      <c r="L429" s="16">
        <f t="shared" si="41"/>
        <v>112.815</v>
      </c>
      <c r="M429" s="16">
        <f>0.5*1.2*0.32*1.99*(Table1[[#This Row],[Velocity]]^2)</f>
        <v>7.9293392592592591</v>
      </c>
      <c r="N429" s="16">
        <f>Table1[[#This Row],[Acceleration Force]]+Table1[[#This Row],[Rolling Resistance]]+Table1[[#This Row],[Aerodynamic Resistance]]</f>
        <v>280.46656148148151</v>
      </c>
      <c r="O429" s="16">
        <f>(Table1[[#This Row],[Acceleration Force]]+Table1[[#This Row],[Rolling Resistance]]+Table1[[#This Row],[Aerodynamic Resistance]])*Table1[[#This Row],[Velocity]]</f>
        <v>1277.6810023045268</v>
      </c>
      <c r="P429" s="16">
        <f>Table1[[#This Row],[Total]]*Table1[[#This Row],[Velocity]]</f>
        <v>1277.6810023045268</v>
      </c>
      <c r="Q429" s="16">
        <f>IF(Table1[[#This Row],[Energy]]&gt;0,Table1[[#This Row],[Energy]],0)</f>
        <v>1277.6810023045268</v>
      </c>
      <c r="R429" s="16">
        <f>(SUM($Q$6:Q429))/1000000</f>
        <v>0.87065638346205765</v>
      </c>
      <c r="S429" s="16">
        <f>IF(Table1[[#This Row],[Energy]]&lt;0,ABS(Table1[[#This Row],[Energy]]),0)</f>
        <v>0</v>
      </c>
      <c r="T429" s="16">
        <f>(SUM($S$6:S429))/1000000</f>
        <v>0.44342649936806561</v>
      </c>
    </row>
    <row r="430" spans="2:20" x14ac:dyDescent="0.3">
      <c r="B430" s="7" t="s">
        <v>19</v>
      </c>
      <c r="C430" s="13">
        <v>424</v>
      </c>
      <c r="D430" s="13">
        <v>424</v>
      </c>
      <c r="E430" s="14">
        <v>17.2</v>
      </c>
      <c r="F430" s="15">
        <f t="shared" si="39"/>
        <v>0.37500000000000039</v>
      </c>
      <c r="G430" s="15">
        <f t="shared" si="40"/>
        <v>1.3500000000000014</v>
      </c>
      <c r="H430" s="16">
        <f t="shared" si="36"/>
        <v>0</v>
      </c>
      <c r="I430" s="16">
        <f t="shared" si="37"/>
        <v>17.2</v>
      </c>
      <c r="J430" s="16">
        <f t="shared" si="38"/>
        <v>4.7777777777777777</v>
      </c>
      <c r="K430" s="16">
        <f>(1000*1.15)*Table1[[#This Row],[WLTC class 3, version 5, acceleration]]</f>
        <v>431.25000000000045</v>
      </c>
      <c r="L430" s="16">
        <f t="shared" si="41"/>
        <v>112.815</v>
      </c>
      <c r="M430" s="16">
        <f>0.5*1.2*0.32*1.99*(Table1[[#This Row],[Velocity]]^2)</f>
        <v>8.7218014814814815</v>
      </c>
      <c r="N430" s="16">
        <f>Table1[[#This Row],[Acceleration Force]]+Table1[[#This Row],[Rolling Resistance]]+Table1[[#This Row],[Aerodynamic Resistance]]</f>
        <v>552.78680148148203</v>
      </c>
      <c r="O430" s="16">
        <f>(Table1[[#This Row],[Acceleration Force]]+Table1[[#This Row],[Rolling Resistance]]+Table1[[#This Row],[Aerodynamic Resistance]])*Table1[[#This Row],[Velocity]]</f>
        <v>2641.0924959670806</v>
      </c>
      <c r="P430" s="16">
        <f>Table1[[#This Row],[Total]]*Table1[[#This Row],[Velocity]]</f>
        <v>2641.0924959670806</v>
      </c>
      <c r="Q430" s="16">
        <f>IF(Table1[[#This Row],[Energy]]&gt;0,Table1[[#This Row],[Energy]],0)</f>
        <v>2641.0924959670806</v>
      </c>
      <c r="R430" s="16">
        <f>(SUM($Q$6:Q430))/1000000</f>
        <v>0.87329747595802476</v>
      </c>
      <c r="S430" s="16">
        <f>IF(Table1[[#This Row],[Energy]]&lt;0,ABS(Table1[[#This Row],[Energy]]),0)</f>
        <v>0</v>
      </c>
      <c r="T430" s="16">
        <f>(SUM($S$6:S430))/1000000</f>
        <v>0.44342649936806561</v>
      </c>
    </row>
    <row r="431" spans="2:20" x14ac:dyDescent="0.3">
      <c r="B431" s="7" t="s">
        <v>19</v>
      </c>
      <c r="C431" s="13">
        <v>425</v>
      </c>
      <c r="D431" s="13">
        <v>425</v>
      </c>
      <c r="E431" s="14">
        <v>19.100000000000001</v>
      </c>
      <c r="F431" s="15">
        <f t="shared" si="39"/>
        <v>0.75000000000000022</v>
      </c>
      <c r="G431" s="15">
        <f t="shared" si="40"/>
        <v>2.7000000000000011</v>
      </c>
      <c r="H431" s="16">
        <f t="shared" si="36"/>
        <v>0</v>
      </c>
      <c r="I431" s="16">
        <f t="shared" si="37"/>
        <v>19.100000000000001</v>
      </c>
      <c r="J431" s="16">
        <f t="shared" si="38"/>
        <v>5.3055555555555562</v>
      </c>
      <c r="K431" s="16">
        <f>(1000*1.15)*Table1[[#This Row],[WLTC class 3, version 5, acceleration]]</f>
        <v>862.50000000000023</v>
      </c>
      <c r="L431" s="16">
        <f t="shared" si="41"/>
        <v>112.815</v>
      </c>
      <c r="M431" s="16">
        <f>0.5*1.2*0.32*1.99*(Table1[[#This Row],[Velocity]]^2)</f>
        <v>10.755139259259263</v>
      </c>
      <c r="N431" s="16">
        <f>Table1[[#This Row],[Acceleration Force]]+Table1[[#This Row],[Rolling Resistance]]+Table1[[#This Row],[Aerodynamic Resistance]]</f>
        <v>986.07013925925958</v>
      </c>
      <c r="O431" s="16">
        <f>(Table1[[#This Row],[Acceleration Force]]+Table1[[#This Row],[Rolling Resistance]]+Table1[[#This Row],[Aerodynamic Resistance]])*Table1[[#This Row],[Velocity]]</f>
        <v>5231.6499055144059</v>
      </c>
      <c r="P431" s="16">
        <f>Table1[[#This Row],[Total]]*Table1[[#This Row],[Velocity]]</f>
        <v>5231.6499055144059</v>
      </c>
      <c r="Q431" s="16">
        <f>IF(Table1[[#This Row],[Energy]]&gt;0,Table1[[#This Row],[Energy]],0)</f>
        <v>5231.6499055144059</v>
      </c>
      <c r="R431" s="16">
        <f>(SUM($Q$6:Q431))/1000000</f>
        <v>0.87852912586353915</v>
      </c>
      <c r="S431" s="16">
        <f>IF(Table1[[#This Row],[Energy]]&lt;0,ABS(Table1[[#This Row],[Energy]]),0)</f>
        <v>0</v>
      </c>
      <c r="T431" s="16">
        <f>(SUM($S$6:S431))/1000000</f>
        <v>0.44342649936806561</v>
      </c>
    </row>
    <row r="432" spans="2:20" x14ac:dyDescent="0.3">
      <c r="B432" s="7" t="s">
        <v>19</v>
      </c>
      <c r="C432" s="13">
        <v>426</v>
      </c>
      <c r="D432" s="13">
        <v>426</v>
      </c>
      <c r="E432" s="14">
        <v>22.6</v>
      </c>
      <c r="F432" s="15">
        <f t="shared" si="39"/>
        <v>1.1527777777777775</v>
      </c>
      <c r="G432" s="15">
        <f t="shared" si="40"/>
        <v>4.1499999999999986</v>
      </c>
      <c r="H432" s="16">
        <f t="shared" si="36"/>
        <v>0</v>
      </c>
      <c r="I432" s="16">
        <f t="shared" si="37"/>
        <v>22.6</v>
      </c>
      <c r="J432" s="16">
        <f t="shared" si="38"/>
        <v>6.2777777777777777</v>
      </c>
      <c r="K432" s="16">
        <f>(1000*1.15)*Table1[[#This Row],[WLTC class 3, version 5, acceleration]]</f>
        <v>1325.6944444444441</v>
      </c>
      <c r="L432" s="16">
        <f t="shared" si="41"/>
        <v>112.815</v>
      </c>
      <c r="M432" s="16">
        <f>0.5*1.2*0.32*1.99*(Table1[[#This Row],[Velocity]]^2)</f>
        <v>15.057961481481483</v>
      </c>
      <c r="N432" s="16">
        <f>Table1[[#This Row],[Acceleration Force]]+Table1[[#This Row],[Rolling Resistance]]+Table1[[#This Row],[Aerodynamic Resistance]]</f>
        <v>1453.5674059259256</v>
      </c>
      <c r="O432" s="16">
        <f>(Table1[[#This Row],[Acceleration Force]]+Table1[[#This Row],[Rolling Resistance]]+Table1[[#This Row],[Aerodynamic Resistance]])*Table1[[#This Row],[Velocity]]</f>
        <v>9125.1731594238663</v>
      </c>
      <c r="P432" s="16">
        <f>Table1[[#This Row],[Total]]*Table1[[#This Row],[Velocity]]</f>
        <v>9125.1731594238663</v>
      </c>
      <c r="Q432" s="16">
        <f>IF(Table1[[#This Row],[Energy]]&gt;0,Table1[[#This Row],[Energy]],0)</f>
        <v>9125.1731594238663</v>
      </c>
      <c r="R432" s="16">
        <f>(SUM($Q$6:Q432))/1000000</f>
        <v>0.887654299022963</v>
      </c>
      <c r="S432" s="16">
        <f>IF(Table1[[#This Row],[Energy]]&lt;0,ABS(Table1[[#This Row],[Energy]]),0)</f>
        <v>0</v>
      </c>
      <c r="T432" s="16">
        <f>(SUM($S$6:S432))/1000000</f>
        <v>0.44342649936806561</v>
      </c>
    </row>
    <row r="433" spans="2:20" x14ac:dyDescent="0.3">
      <c r="B433" s="7" t="s">
        <v>19</v>
      </c>
      <c r="C433" s="13">
        <v>427</v>
      </c>
      <c r="D433" s="13">
        <v>427</v>
      </c>
      <c r="E433" s="14">
        <v>27.4</v>
      </c>
      <c r="F433" s="15">
        <f t="shared" si="39"/>
        <v>1.25</v>
      </c>
      <c r="G433" s="15">
        <f t="shared" si="40"/>
        <v>4.5</v>
      </c>
      <c r="H433" s="16">
        <f t="shared" si="36"/>
        <v>0</v>
      </c>
      <c r="I433" s="16">
        <f t="shared" si="37"/>
        <v>27.4</v>
      </c>
      <c r="J433" s="16">
        <f t="shared" si="38"/>
        <v>7.6111111111111107</v>
      </c>
      <c r="K433" s="16">
        <f>(1000*1.15)*Table1[[#This Row],[WLTC class 3, version 5, acceleration]]</f>
        <v>1437.5</v>
      </c>
      <c r="L433" s="16">
        <f t="shared" si="41"/>
        <v>112.815</v>
      </c>
      <c r="M433" s="16">
        <f>0.5*1.2*0.32*1.99*(Table1[[#This Row],[Velocity]]^2)</f>
        <v>22.133517037037038</v>
      </c>
      <c r="N433" s="16">
        <f>Table1[[#This Row],[Acceleration Force]]+Table1[[#This Row],[Rolling Resistance]]+Table1[[#This Row],[Aerodynamic Resistance]]</f>
        <v>1572.4485170370372</v>
      </c>
      <c r="O433" s="16">
        <f>(Table1[[#This Row],[Acceleration Force]]+Table1[[#This Row],[Rolling Resistance]]+Table1[[#This Row],[Aerodynamic Resistance]])*Table1[[#This Row],[Velocity]]</f>
        <v>11968.080379670782</v>
      </c>
      <c r="P433" s="16">
        <f>Table1[[#This Row],[Total]]*Table1[[#This Row],[Velocity]]</f>
        <v>11968.080379670782</v>
      </c>
      <c r="Q433" s="16">
        <f>IF(Table1[[#This Row],[Energy]]&gt;0,Table1[[#This Row],[Energy]],0)</f>
        <v>11968.080379670782</v>
      </c>
      <c r="R433" s="16">
        <f>(SUM($Q$6:Q433))/1000000</f>
        <v>0.8996223794026339</v>
      </c>
      <c r="S433" s="16">
        <f>IF(Table1[[#This Row],[Energy]]&lt;0,ABS(Table1[[#This Row],[Energy]]),0)</f>
        <v>0</v>
      </c>
      <c r="T433" s="16">
        <f>(SUM($S$6:S433))/1000000</f>
        <v>0.44342649936806561</v>
      </c>
    </row>
    <row r="434" spans="2:20" x14ac:dyDescent="0.3">
      <c r="B434" s="7" t="s">
        <v>19</v>
      </c>
      <c r="C434" s="13">
        <v>428</v>
      </c>
      <c r="D434" s="13">
        <v>428</v>
      </c>
      <c r="E434" s="14">
        <v>31.6</v>
      </c>
      <c r="F434" s="15">
        <f t="shared" si="39"/>
        <v>0.83333333333333326</v>
      </c>
      <c r="G434" s="15">
        <f t="shared" si="40"/>
        <v>3</v>
      </c>
      <c r="H434" s="16">
        <f t="shared" si="36"/>
        <v>0</v>
      </c>
      <c r="I434" s="16">
        <f t="shared" si="37"/>
        <v>31.6</v>
      </c>
      <c r="J434" s="16">
        <f t="shared" si="38"/>
        <v>8.7777777777777786</v>
      </c>
      <c r="K434" s="16">
        <f>(1000*1.15)*Table1[[#This Row],[WLTC class 3, version 5, acceleration]]</f>
        <v>958.33333333333326</v>
      </c>
      <c r="L434" s="16">
        <f t="shared" si="41"/>
        <v>112.815</v>
      </c>
      <c r="M434" s="16">
        <f>0.5*1.2*0.32*1.99*(Table1[[#This Row],[Velocity]]^2)</f>
        <v>29.439028148148154</v>
      </c>
      <c r="N434" s="16">
        <f>Table1[[#This Row],[Acceleration Force]]+Table1[[#This Row],[Rolling Resistance]]+Table1[[#This Row],[Aerodynamic Resistance]]</f>
        <v>1100.5873614814814</v>
      </c>
      <c r="O434" s="16">
        <f>(Table1[[#This Row],[Acceleration Force]]+Table1[[#This Row],[Rolling Resistance]]+Table1[[#This Row],[Aerodynamic Resistance]])*Table1[[#This Row],[Velocity]]</f>
        <v>9660.7112841152266</v>
      </c>
      <c r="P434" s="16">
        <f>Table1[[#This Row],[Total]]*Table1[[#This Row],[Velocity]]</f>
        <v>9660.7112841152266</v>
      </c>
      <c r="Q434" s="16">
        <f>IF(Table1[[#This Row],[Energy]]&gt;0,Table1[[#This Row],[Energy]],0)</f>
        <v>9660.7112841152266</v>
      </c>
      <c r="R434" s="16">
        <f>(SUM($Q$6:Q434))/1000000</f>
        <v>0.90928309068674906</v>
      </c>
      <c r="S434" s="16">
        <f>IF(Table1[[#This Row],[Energy]]&lt;0,ABS(Table1[[#This Row],[Energy]]),0)</f>
        <v>0</v>
      </c>
      <c r="T434" s="16">
        <f>(SUM($S$6:S434))/1000000</f>
        <v>0.44342649936806561</v>
      </c>
    </row>
    <row r="435" spans="2:20" x14ac:dyDescent="0.3">
      <c r="B435" s="7" t="s">
        <v>19</v>
      </c>
      <c r="C435" s="13">
        <v>429</v>
      </c>
      <c r="D435" s="13">
        <v>429</v>
      </c>
      <c r="E435" s="14">
        <v>33.4</v>
      </c>
      <c r="F435" s="15">
        <f t="shared" si="39"/>
        <v>0.26388888888888867</v>
      </c>
      <c r="G435" s="15">
        <f t="shared" si="40"/>
        <v>0.94999999999999929</v>
      </c>
      <c r="H435" s="16">
        <f t="shared" si="36"/>
        <v>0</v>
      </c>
      <c r="I435" s="16">
        <f t="shared" si="37"/>
        <v>33.4</v>
      </c>
      <c r="J435" s="16">
        <f t="shared" si="38"/>
        <v>9.2777777777777768</v>
      </c>
      <c r="K435" s="16">
        <f>(1000*1.15)*Table1[[#This Row],[WLTC class 3, version 5, acceleration]]</f>
        <v>303.472222222222</v>
      </c>
      <c r="L435" s="16">
        <f t="shared" si="41"/>
        <v>112.815</v>
      </c>
      <c r="M435" s="16">
        <f>0.5*1.2*0.32*1.99*(Table1[[#This Row],[Velocity]]^2)</f>
        <v>32.888361481481475</v>
      </c>
      <c r="N435" s="16">
        <f>Table1[[#This Row],[Acceleration Force]]+Table1[[#This Row],[Rolling Resistance]]+Table1[[#This Row],[Aerodynamic Resistance]]</f>
        <v>449.17558370370347</v>
      </c>
      <c r="O435" s="16">
        <f>(Table1[[#This Row],[Acceleration Force]]+Table1[[#This Row],[Rolling Resistance]]+Table1[[#This Row],[Aerodynamic Resistance]])*Table1[[#This Row],[Velocity]]</f>
        <v>4167.3512488065817</v>
      </c>
      <c r="P435" s="16">
        <f>Table1[[#This Row],[Total]]*Table1[[#This Row],[Velocity]]</f>
        <v>4167.3512488065817</v>
      </c>
      <c r="Q435" s="16">
        <f>IF(Table1[[#This Row],[Energy]]&gt;0,Table1[[#This Row],[Energy]],0)</f>
        <v>4167.3512488065817</v>
      </c>
      <c r="R435" s="16">
        <f>(SUM($Q$6:Q435))/1000000</f>
        <v>0.91345044193555569</v>
      </c>
      <c r="S435" s="16">
        <f>IF(Table1[[#This Row],[Energy]]&lt;0,ABS(Table1[[#This Row],[Energy]]),0)</f>
        <v>0</v>
      </c>
      <c r="T435" s="16">
        <f>(SUM($S$6:S435))/1000000</f>
        <v>0.44342649936806561</v>
      </c>
    </row>
    <row r="436" spans="2:20" x14ac:dyDescent="0.3">
      <c r="B436" s="7" t="s">
        <v>19</v>
      </c>
      <c r="C436" s="13">
        <v>430</v>
      </c>
      <c r="D436" s="13">
        <v>430</v>
      </c>
      <c r="E436" s="14">
        <v>33.5</v>
      </c>
      <c r="F436" s="15">
        <f t="shared" si="39"/>
        <v>-8.3333333333333523E-2</v>
      </c>
      <c r="G436" s="15">
        <f t="shared" si="40"/>
        <v>-0.30000000000000071</v>
      </c>
      <c r="H436" s="16">
        <f t="shared" si="36"/>
        <v>0</v>
      </c>
      <c r="I436" s="16">
        <f t="shared" si="37"/>
        <v>33.5</v>
      </c>
      <c r="J436" s="16">
        <f t="shared" si="38"/>
        <v>9.3055555555555554</v>
      </c>
      <c r="K436" s="16">
        <f>(1000*1.15)*Table1[[#This Row],[WLTC class 3, version 5, acceleration]]</f>
        <v>-95.833333333333556</v>
      </c>
      <c r="L436" s="16">
        <f t="shared" si="41"/>
        <v>112.815</v>
      </c>
      <c r="M436" s="16">
        <f>0.5*1.2*0.32*1.99*(Table1[[#This Row],[Velocity]]^2)</f>
        <v>33.085592592592597</v>
      </c>
      <c r="N436" s="16">
        <f>Table1[[#This Row],[Acceleration Force]]+Table1[[#This Row],[Rolling Resistance]]+Table1[[#This Row],[Aerodynamic Resistance]]</f>
        <v>50.067259259259039</v>
      </c>
      <c r="O436" s="16">
        <f>(Table1[[#This Row],[Acceleration Force]]+Table1[[#This Row],[Rolling Resistance]]+Table1[[#This Row],[Aerodynamic Resistance]])*Table1[[#This Row],[Velocity]]</f>
        <v>465.90366255143829</v>
      </c>
      <c r="P436" s="16">
        <f>Table1[[#This Row],[Total]]*Table1[[#This Row],[Velocity]]</f>
        <v>465.90366255143829</v>
      </c>
      <c r="Q436" s="16">
        <f>IF(Table1[[#This Row],[Energy]]&gt;0,Table1[[#This Row],[Energy]],0)</f>
        <v>465.90366255143829</v>
      </c>
      <c r="R436" s="16">
        <f>(SUM($Q$6:Q436))/1000000</f>
        <v>0.91391634559810708</v>
      </c>
      <c r="S436" s="16">
        <f>IF(Table1[[#This Row],[Energy]]&lt;0,ABS(Table1[[#This Row],[Energy]]),0)</f>
        <v>0</v>
      </c>
      <c r="T436" s="16">
        <f>(SUM($S$6:S436))/1000000</f>
        <v>0.44342649936806561</v>
      </c>
    </row>
    <row r="437" spans="2:20" x14ac:dyDescent="0.3">
      <c r="B437" s="7" t="s">
        <v>19</v>
      </c>
      <c r="C437" s="13">
        <v>431</v>
      </c>
      <c r="D437" s="13">
        <v>431</v>
      </c>
      <c r="E437" s="14">
        <v>32.799999999999997</v>
      </c>
      <c r="F437" s="15">
        <f t="shared" si="39"/>
        <v>-0.2222222222222224</v>
      </c>
      <c r="G437" s="15">
        <f t="shared" si="40"/>
        <v>-0.80000000000000071</v>
      </c>
      <c r="H437" s="16">
        <f t="shared" si="36"/>
        <v>0</v>
      </c>
      <c r="I437" s="16">
        <f t="shared" si="37"/>
        <v>32.799999999999997</v>
      </c>
      <c r="J437" s="16">
        <f t="shared" si="38"/>
        <v>9.1111111111111107</v>
      </c>
      <c r="K437" s="16">
        <f>(1000*1.15)*Table1[[#This Row],[WLTC class 3, version 5, acceleration]]</f>
        <v>-255.55555555555577</v>
      </c>
      <c r="L437" s="16">
        <f t="shared" si="41"/>
        <v>112.815</v>
      </c>
      <c r="M437" s="16">
        <f>0.5*1.2*0.32*1.99*(Table1[[#This Row],[Velocity]]^2)</f>
        <v>31.717357037037036</v>
      </c>
      <c r="N437" s="16">
        <f>Table1[[#This Row],[Acceleration Force]]+Table1[[#This Row],[Rolling Resistance]]+Table1[[#This Row],[Aerodynamic Resistance]]</f>
        <v>-111.02319851851874</v>
      </c>
      <c r="O437" s="16">
        <f>(Table1[[#This Row],[Acceleration Force]]+Table1[[#This Row],[Rolling Resistance]]+Table1[[#This Row],[Aerodynamic Resistance]])*Table1[[#This Row],[Velocity]]</f>
        <v>-1011.5446976131707</v>
      </c>
      <c r="P437" s="16">
        <f>Table1[[#This Row],[Total]]*Table1[[#This Row],[Velocity]]</f>
        <v>-1011.5446976131707</v>
      </c>
      <c r="Q437" s="16">
        <f>IF(Table1[[#This Row],[Energy]]&gt;0,Table1[[#This Row],[Energy]],0)</f>
        <v>0</v>
      </c>
      <c r="R437" s="16">
        <f>(SUM($Q$6:Q437))/1000000</f>
        <v>0.91391634559810708</v>
      </c>
      <c r="S437" s="16">
        <f>IF(Table1[[#This Row],[Energy]]&lt;0,ABS(Table1[[#This Row],[Energy]]),0)</f>
        <v>1011.5446976131707</v>
      </c>
      <c r="T437" s="16">
        <f>(SUM($S$6:S437))/1000000</f>
        <v>0.44443804406567877</v>
      </c>
    </row>
    <row r="438" spans="2:20" x14ac:dyDescent="0.3">
      <c r="B438" s="7" t="s">
        <v>19</v>
      </c>
      <c r="C438" s="13">
        <v>432</v>
      </c>
      <c r="D438" s="13">
        <v>432</v>
      </c>
      <c r="E438" s="14">
        <v>31.9</v>
      </c>
      <c r="F438" s="15">
        <f t="shared" si="39"/>
        <v>-0.20833333333333284</v>
      </c>
      <c r="G438" s="15">
        <f t="shared" si="40"/>
        <v>-0.74999999999999822</v>
      </c>
      <c r="H438" s="16">
        <f t="shared" si="36"/>
        <v>0</v>
      </c>
      <c r="I438" s="16">
        <f t="shared" si="37"/>
        <v>31.9</v>
      </c>
      <c r="J438" s="16">
        <f t="shared" si="38"/>
        <v>8.8611111111111107</v>
      </c>
      <c r="K438" s="16">
        <f>(1000*1.15)*Table1[[#This Row],[WLTC class 3, version 5, acceleration]]</f>
        <v>-239.58333333333277</v>
      </c>
      <c r="L438" s="16">
        <f t="shared" si="41"/>
        <v>112.815</v>
      </c>
      <c r="M438" s="16">
        <f>0.5*1.2*0.32*1.99*(Table1[[#This Row],[Velocity]]^2)</f>
        <v>30.000650370370369</v>
      </c>
      <c r="N438" s="16">
        <f>Table1[[#This Row],[Acceleration Force]]+Table1[[#This Row],[Rolling Resistance]]+Table1[[#This Row],[Aerodynamic Resistance]]</f>
        <v>-96.767682962962411</v>
      </c>
      <c r="O438" s="16">
        <f>(Table1[[#This Row],[Acceleration Force]]+Table1[[#This Row],[Rolling Resistance]]+Table1[[#This Row],[Aerodynamic Resistance]])*Table1[[#This Row],[Velocity]]</f>
        <v>-857.46919069958358</v>
      </c>
      <c r="P438" s="16">
        <f>Table1[[#This Row],[Total]]*Table1[[#This Row],[Velocity]]</f>
        <v>-857.46919069958358</v>
      </c>
      <c r="Q438" s="16">
        <f>IF(Table1[[#This Row],[Energy]]&gt;0,Table1[[#This Row],[Energy]],0)</f>
        <v>0</v>
      </c>
      <c r="R438" s="16">
        <f>(SUM($Q$6:Q438))/1000000</f>
        <v>0.91391634559810708</v>
      </c>
      <c r="S438" s="16">
        <f>IF(Table1[[#This Row],[Energy]]&lt;0,ABS(Table1[[#This Row],[Energy]]),0)</f>
        <v>857.46919069958358</v>
      </c>
      <c r="T438" s="16">
        <f>(SUM($S$6:S438))/1000000</f>
        <v>0.44529551325637834</v>
      </c>
    </row>
    <row r="439" spans="2:20" x14ac:dyDescent="0.3">
      <c r="B439" s="7" t="s">
        <v>19</v>
      </c>
      <c r="C439" s="13">
        <v>433</v>
      </c>
      <c r="D439" s="13">
        <v>433</v>
      </c>
      <c r="E439" s="14">
        <v>31.3</v>
      </c>
      <c r="F439" s="15">
        <f t="shared" si="39"/>
        <v>-0.11111111111111072</v>
      </c>
      <c r="G439" s="15">
        <f t="shared" si="40"/>
        <v>-0.39999999999999858</v>
      </c>
      <c r="H439" s="16">
        <f t="shared" si="36"/>
        <v>0</v>
      </c>
      <c r="I439" s="16">
        <f t="shared" si="37"/>
        <v>31.3</v>
      </c>
      <c r="J439" s="16">
        <f t="shared" si="38"/>
        <v>8.6944444444444446</v>
      </c>
      <c r="K439" s="16">
        <f>(1000*1.15)*Table1[[#This Row],[WLTC class 3, version 5, acceleration]]</f>
        <v>-127.77777777777732</v>
      </c>
      <c r="L439" s="16">
        <f t="shared" si="41"/>
        <v>112.815</v>
      </c>
      <c r="M439" s="16">
        <f>0.5*1.2*0.32*1.99*(Table1[[#This Row],[Velocity]]^2)</f>
        <v>28.8827125925926</v>
      </c>
      <c r="N439" s="16">
        <f>Table1[[#This Row],[Acceleration Force]]+Table1[[#This Row],[Rolling Resistance]]+Table1[[#This Row],[Aerodynamic Resistance]]</f>
        <v>13.919934814815281</v>
      </c>
      <c r="O439" s="16">
        <f>(Table1[[#This Row],[Acceleration Force]]+Table1[[#This Row],[Rolling Resistance]]+Table1[[#This Row],[Aerodynamic Resistance]])*Table1[[#This Row],[Velocity]]</f>
        <v>121.02609991769954</v>
      </c>
      <c r="P439" s="16">
        <f>Table1[[#This Row],[Total]]*Table1[[#This Row],[Velocity]]</f>
        <v>121.02609991769954</v>
      </c>
      <c r="Q439" s="16">
        <f>IF(Table1[[#This Row],[Energy]]&gt;0,Table1[[#This Row],[Energy]],0)</f>
        <v>121.02609991769954</v>
      </c>
      <c r="R439" s="16">
        <f>(SUM($Q$6:Q439))/1000000</f>
        <v>0.91403737169802479</v>
      </c>
      <c r="S439" s="16">
        <f>IF(Table1[[#This Row],[Energy]]&lt;0,ABS(Table1[[#This Row],[Energy]]),0)</f>
        <v>0</v>
      </c>
      <c r="T439" s="16">
        <f>(SUM($S$6:S439))/1000000</f>
        <v>0.44529551325637834</v>
      </c>
    </row>
    <row r="440" spans="2:20" x14ac:dyDescent="0.3">
      <c r="B440" s="7" t="s">
        <v>19</v>
      </c>
      <c r="C440" s="13">
        <v>434</v>
      </c>
      <c r="D440" s="13">
        <v>434</v>
      </c>
      <c r="E440" s="14">
        <v>31.1</v>
      </c>
      <c r="F440" s="15">
        <f t="shared" si="39"/>
        <v>-9.7222222222222127E-2</v>
      </c>
      <c r="G440" s="15">
        <f t="shared" si="40"/>
        <v>-0.34999999999999964</v>
      </c>
      <c r="H440" s="16">
        <f t="shared" si="36"/>
        <v>0</v>
      </c>
      <c r="I440" s="16">
        <f t="shared" si="37"/>
        <v>31.1</v>
      </c>
      <c r="J440" s="16">
        <f t="shared" si="38"/>
        <v>8.6388888888888893</v>
      </c>
      <c r="K440" s="16">
        <f>(1000*1.15)*Table1[[#This Row],[WLTC class 3, version 5, acceleration]]</f>
        <v>-111.80555555555544</v>
      </c>
      <c r="L440" s="16">
        <f t="shared" si="41"/>
        <v>112.815</v>
      </c>
      <c r="M440" s="16">
        <f>0.5*1.2*0.32*1.99*(Table1[[#This Row],[Velocity]]^2)</f>
        <v>28.51478370370371</v>
      </c>
      <c r="N440" s="16">
        <f>Table1[[#This Row],[Acceleration Force]]+Table1[[#This Row],[Rolling Resistance]]+Table1[[#This Row],[Aerodynamic Resistance]]</f>
        <v>29.524228148148264</v>
      </c>
      <c r="O440" s="16">
        <f>(Table1[[#This Row],[Acceleration Force]]+Table1[[#This Row],[Rolling Resistance]]+Table1[[#This Row],[Aerodynamic Resistance]])*Table1[[#This Row],[Velocity]]</f>
        <v>255.05652650205863</v>
      </c>
      <c r="P440" s="16">
        <f>Table1[[#This Row],[Total]]*Table1[[#This Row],[Velocity]]</f>
        <v>255.05652650205863</v>
      </c>
      <c r="Q440" s="16">
        <f>IF(Table1[[#This Row],[Energy]]&gt;0,Table1[[#This Row],[Energy]],0)</f>
        <v>255.05652650205863</v>
      </c>
      <c r="R440" s="16">
        <f>(SUM($Q$6:Q440))/1000000</f>
        <v>0.91429242822452683</v>
      </c>
      <c r="S440" s="16">
        <f>IF(Table1[[#This Row],[Energy]]&lt;0,ABS(Table1[[#This Row],[Energy]]),0)</f>
        <v>0</v>
      </c>
      <c r="T440" s="16">
        <f>(SUM($S$6:S440))/1000000</f>
        <v>0.44529551325637834</v>
      </c>
    </row>
    <row r="441" spans="2:20" x14ac:dyDescent="0.3">
      <c r="B441" s="7" t="s">
        <v>19</v>
      </c>
      <c r="C441" s="13">
        <v>435</v>
      </c>
      <c r="D441" s="13">
        <v>435</v>
      </c>
      <c r="E441" s="14">
        <v>30.6</v>
      </c>
      <c r="F441" s="15">
        <f t="shared" si="39"/>
        <v>-0.26388888888888917</v>
      </c>
      <c r="G441" s="15">
        <f t="shared" si="40"/>
        <v>-0.95000000000000107</v>
      </c>
      <c r="H441" s="16">
        <f t="shared" si="36"/>
        <v>0</v>
      </c>
      <c r="I441" s="16">
        <f t="shared" si="37"/>
        <v>30.6</v>
      </c>
      <c r="J441" s="16">
        <f t="shared" si="38"/>
        <v>8.5</v>
      </c>
      <c r="K441" s="16">
        <f>(1000*1.15)*Table1[[#This Row],[WLTC class 3, version 5, acceleration]]</f>
        <v>-303.47222222222257</v>
      </c>
      <c r="L441" s="16">
        <f t="shared" si="41"/>
        <v>112.815</v>
      </c>
      <c r="M441" s="16">
        <f>0.5*1.2*0.32*1.99*(Table1[[#This Row],[Velocity]]^2)</f>
        <v>27.60528</v>
      </c>
      <c r="N441" s="16">
        <f>Table1[[#This Row],[Acceleration Force]]+Table1[[#This Row],[Rolling Resistance]]+Table1[[#This Row],[Aerodynamic Resistance]]</f>
        <v>-163.05194222222258</v>
      </c>
      <c r="O441" s="16">
        <f>(Table1[[#This Row],[Acceleration Force]]+Table1[[#This Row],[Rolling Resistance]]+Table1[[#This Row],[Aerodynamic Resistance]])*Table1[[#This Row],[Velocity]]</f>
        <v>-1385.9415088888918</v>
      </c>
      <c r="P441" s="16">
        <f>Table1[[#This Row],[Total]]*Table1[[#This Row],[Velocity]]</f>
        <v>-1385.9415088888918</v>
      </c>
      <c r="Q441" s="16">
        <f>IF(Table1[[#This Row],[Energy]]&gt;0,Table1[[#This Row],[Energy]],0)</f>
        <v>0</v>
      </c>
      <c r="R441" s="16">
        <f>(SUM($Q$6:Q441))/1000000</f>
        <v>0.91429242822452683</v>
      </c>
      <c r="S441" s="16">
        <f>IF(Table1[[#This Row],[Energy]]&lt;0,ABS(Table1[[#This Row],[Energy]]),0)</f>
        <v>1385.9415088888918</v>
      </c>
      <c r="T441" s="16">
        <f>(SUM($S$6:S441))/1000000</f>
        <v>0.44668145476526727</v>
      </c>
    </row>
    <row r="442" spans="2:20" x14ac:dyDescent="0.3">
      <c r="B442" s="7" t="s">
        <v>19</v>
      </c>
      <c r="C442" s="13">
        <v>436</v>
      </c>
      <c r="D442" s="13">
        <v>436</v>
      </c>
      <c r="E442" s="14">
        <v>29.2</v>
      </c>
      <c r="F442" s="15">
        <f t="shared" si="39"/>
        <v>-0.54166666666666696</v>
      </c>
      <c r="G442" s="15">
        <f t="shared" si="40"/>
        <v>-1.9500000000000011</v>
      </c>
      <c r="H442" s="16">
        <f t="shared" si="36"/>
        <v>0</v>
      </c>
      <c r="I442" s="16">
        <f t="shared" si="37"/>
        <v>29.2</v>
      </c>
      <c r="J442" s="16">
        <f t="shared" si="38"/>
        <v>8.1111111111111107</v>
      </c>
      <c r="K442" s="16">
        <f>(1000*1.15)*Table1[[#This Row],[WLTC class 3, version 5, acceleration]]</f>
        <v>-622.91666666666697</v>
      </c>
      <c r="L442" s="16">
        <f t="shared" si="41"/>
        <v>112.815</v>
      </c>
      <c r="M442" s="16">
        <f>0.5*1.2*0.32*1.99*(Table1[[#This Row],[Velocity]]^2)</f>
        <v>25.13709037037037</v>
      </c>
      <c r="N442" s="16">
        <f>Table1[[#This Row],[Acceleration Force]]+Table1[[#This Row],[Rolling Resistance]]+Table1[[#This Row],[Aerodynamic Resistance]]</f>
        <v>-484.96457629629663</v>
      </c>
      <c r="O442" s="16">
        <f>(Table1[[#This Row],[Acceleration Force]]+Table1[[#This Row],[Rolling Resistance]]+Table1[[#This Row],[Aerodynamic Resistance]])*Table1[[#This Row],[Velocity]]</f>
        <v>-3933.6015632921835</v>
      </c>
      <c r="P442" s="16">
        <f>Table1[[#This Row],[Total]]*Table1[[#This Row],[Velocity]]</f>
        <v>-3933.6015632921835</v>
      </c>
      <c r="Q442" s="16">
        <f>IF(Table1[[#This Row],[Energy]]&gt;0,Table1[[#This Row],[Energy]],0)</f>
        <v>0</v>
      </c>
      <c r="R442" s="16">
        <f>(SUM($Q$6:Q442))/1000000</f>
        <v>0.91429242822452683</v>
      </c>
      <c r="S442" s="16">
        <f>IF(Table1[[#This Row],[Energy]]&lt;0,ABS(Table1[[#This Row],[Energy]]),0)</f>
        <v>3933.6015632921835</v>
      </c>
      <c r="T442" s="16">
        <f>(SUM($S$6:S442))/1000000</f>
        <v>0.45061505632855947</v>
      </c>
    </row>
    <row r="443" spans="2:20" x14ac:dyDescent="0.3">
      <c r="B443" s="7" t="s">
        <v>19</v>
      </c>
      <c r="C443" s="13">
        <v>437</v>
      </c>
      <c r="D443" s="13">
        <v>437</v>
      </c>
      <c r="E443" s="14">
        <v>26.7</v>
      </c>
      <c r="F443" s="15">
        <f t="shared" si="39"/>
        <v>-0.86111111111111094</v>
      </c>
      <c r="G443" s="15">
        <f t="shared" si="40"/>
        <v>-3.0999999999999996</v>
      </c>
      <c r="H443" s="16">
        <f t="shared" si="36"/>
        <v>0</v>
      </c>
      <c r="I443" s="16">
        <f t="shared" si="37"/>
        <v>26.7</v>
      </c>
      <c r="J443" s="16">
        <f t="shared" si="38"/>
        <v>7.4166666666666661</v>
      </c>
      <c r="K443" s="16">
        <f>(1000*1.15)*Table1[[#This Row],[WLTC class 3, version 5, acceleration]]</f>
        <v>-990.2777777777776</v>
      </c>
      <c r="L443" s="16">
        <f t="shared" si="41"/>
        <v>112.815</v>
      </c>
      <c r="M443" s="16">
        <f>0.5*1.2*0.32*1.99*(Table1[[#This Row],[Velocity]]^2)</f>
        <v>21.017053333333333</v>
      </c>
      <c r="N443" s="16">
        <f>Table1[[#This Row],[Acceleration Force]]+Table1[[#This Row],[Rolling Resistance]]+Table1[[#This Row],[Aerodynamic Resistance]]</f>
        <v>-856.44572444444418</v>
      </c>
      <c r="O443" s="16">
        <f>(Table1[[#This Row],[Acceleration Force]]+Table1[[#This Row],[Rolling Resistance]]+Table1[[#This Row],[Aerodynamic Resistance]])*Table1[[#This Row],[Velocity]]</f>
        <v>-6351.9724562962938</v>
      </c>
      <c r="P443" s="16">
        <f>Table1[[#This Row],[Total]]*Table1[[#This Row],[Velocity]]</f>
        <v>-6351.9724562962938</v>
      </c>
      <c r="Q443" s="16">
        <f>IF(Table1[[#This Row],[Energy]]&gt;0,Table1[[#This Row],[Energy]],0)</f>
        <v>0</v>
      </c>
      <c r="R443" s="16">
        <f>(SUM($Q$6:Q443))/1000000</f>
        <v>0.91429242822452683</v>
      </c>
      <c r="S443" s="16">
        <f>IF(Table1[[#This Row],[Energy]]&lt;0,ABS(Table1[[#This Row],[Energy]]),0)</f>
        <v>6351.9724562962938</v>
      </c>
      <c r="T443" s="16">
        <f>(SUM($S$6:S443))/1000000</f>
        <v>0.45696702878485573</v>
      </c>
    </row>
    <row r="444" spans="2:20" x14ac:dyDescent="0.3">
      <c r="B444" s="7" t="s">
        <v>19</v>
      </c>
      <c r="C444" s="13">
        <v>438</v>
      </c>
      <c r="D444" s="13">
        <v>438</v>
      </c>
      <c r="E444" s="14">
        <v>23</v>
      </c>
      <c r="F444" s="15">
        <f t="shared" si="39"/>
        <v>-1.1805555555555556</v>
      </c>
      <c r="G444" s="15">
        <f t="shared" si="40"/>
        <v>-4.25</v>
      </c>
      <c r="H444" s="16">
        <f t="shared" si="36"/>
        <v>0</v>
      </c>
      <c r="I444" s="16">
        <f t="shared" si="37"/>
        <v>23</v>
      </c>
      <c r="J444" s="16">
        <f t="shared" si="38"/>
        <v>6.3888888888888884</v>
      </c>
      <c r="K444" s="16">
        <f>(1000*1.15)*Table1[[#This Row],[WLTC class 3, version 5, acceleration]]</f>
        <v>-1357.6388888888889</v>
      </c>
      <c r="L444" s="16">
        <f t="shared" si="41"/>
        <v>112.815</v>
      </c>
      <c r="M444" s="16">
        <f>0.5*1.2*0.32*1.99*(Table1[[#This Row],[Velocity]]^2)</f>
        <v>15.595703703703704</v>
      </c>
      <c r="N444" s="16">
        <f>Table1[[#This Row],[Acceleration Force]]+Table1[[#This Row],[Rolling Resistance]]+Table1[[#This Row],[Aerodynamic Resistance]]</f>
        <v>-1229.2281851851851</v>
      </c>
      <c r="O444" s="16">
        <f>(Table1[[#This Row],[Acceleration Force]]+Table1[[#This Row],[Rolling Resistance]]+Table1[[#This Row],[Aerodynamic Resistance]])*Table1[[#This Row],[Velocity]]</f>
        <v>-7853.4022942386819</v>
      </c>
      <c r="P444" s="16">
        <f>Table1[[#This Row],[Total]]*Table1[[#This Row],[Velocity]]</f>
        <v>-7853.4022942386819</v>
      </c>
      <c r="Q444" s="16">
        <f>IF(Table1[[#This Row],[Energy]]&gt;0,Table1[[#This Row],[Energy]],0)</f>
        <v>0</v>
      </c>
      <c r="R444" s="16">
        <f>(SUM($Q$6:Q444))/1000000</f>
        <v>0.91429242822452683</v>
      </c>
      <c r="S444" s="16">
        <f>IF(Table1[[#This Row],[Energy]]&lt;0,ABS(Table1[[#This Row],[Energy]]),0)</f>
        <v>7853.4022942386819</v>
      </c>
      <c r="T444" s="16">
        <f>(SUM($S$6:S444))/1000000</f>
        <v>0.46482043107909443</v>
      </c>
    </row>
    <row r="445" spans="2:20" x14ac:dyDescent="0.3">
      <c r="B445" s="7" t="s">
        <v>19</v>
      </c>
      <c r="C445" s="13">
        <v>439</v>
      </c>
      <c r="D445" s="13">
        <v>439</v>
      </c>
      <c r="E445" s="14">
        <v>18.2</v>
      </c>
      <c r="F445" s="15">
        <f t="shared" si="39"/>
        <v>-1.4027777777777777</v>
      </c>
      <c r="G445" s="15">
        <f t="shared" si="40"/>
        <v>-5.05</v>
      </c>
      <c r="H445" s="16">
        <f t="shared" si="36"/>
        <v>0</v>
      </c>
      <c r="I445" s="16">
        <f t="shared" si="37"/>
        <v>18.2</v>
      </c>
      <c r="J445" s="16">
        <f t="shared" si="38"/>
        <v>5.0555555555555554</v>
      </c>
      <c r="K445" s="16">
        <f>(1000*1.15)*Table1[[#This Row],[WLTC class 3, version 5, acceleration]]</f>
        <v>-1613.1944444444443</v>
      </c>
      <c r="L445" s="16">
        <f t="shared" si="41"/>
        <v>112.815</v>
      </c>
      <c r="M445" s="16">
        <f>0.5*1.2*0.32*1.99*(Table1[[#This Row],[Velocity]]^2)</f>
        <v>9.7654459259259259</v>
      </c>
      <c r="N445" s="16">
        <f>Table1[[#This Row],[Acceleration Force]]+Table1[[#This Row],[Rolling Resistance]]+Table1[[#This Row],[Aerodynamic Resistance]]</f>
        <v>-1490.6139985185184</v>
      </c>
      <c r="O445" s="16">
        <f>(Table1[[#This Row],[Acceleration Force]]+Table1[[#This Row],[Rolling Resistance]]+Table1[[#This Row],[Aerodynamic Resistance]])*Table1[[#This Row],[Velocity]]</f>
        <v>-7535.8818813991766</v>
      </c>
      <c r="P445" s="16">
        <f>Table1[[#This Row],[Total]]*Table1[[#This Row],[Velocity]]</f>
        <v>-7535.8818813991766</v>
      </c>
      <c r="Q445" s="16">
        <f>IF(Table1[[#This Row],[Energy]]&gt;0,Table1[[#This Row],[Energy]],0)</f>
        <v>0</v>
      </c>
      <c r="R445" s="16">
        <f>(SUM($Q$6:Q445))/1000000</f>
        <v>0.91429242822452683</v>
      </c>
      <c r="S445" s="16">
        <f>IF(Table1[[#This Row],[Energy]]&lt;0,ABS(Table1[[#This Row],[Energy]]),0)</f>
        <v>7535.8818813991766</v>
      </c>
      <c r="T445" s="16">
        <f>(SUM($S$6:S445))/1000000</f>
        <v>0.47235631296049363</v>
      </c>
    </row>
    <row r="446" spans="2:20" x14ac:dyDescent="0.3">
      <c r="B446" s="7" t="s">
        <v>19</v>
      </c>
      <c r="C446" s="13">
        <v>440</v>
      </c>
      <c r="D446" s="13">
        <v>440</v>
      </c>
      <c r="E446" s="14">
        <v>12.9</v>
      </c>
      <c r="F446" s="15">
        <f t="shared" si="39"/>
        <v>-1.4583333333333333</v>
      </c>
      <c r="G446" s="15">
        <f t="shared" si="40"/>
        <v>-5.25</v>
      </c>
      <c r="H446" s="16">
        <f t="shared" si="36"/>
        <v>0</v>
      </c>
      <c r="I446" s="16">
        <f t="shared" si="37"/>
        <v>12.9</v>
      </c>
      <c r="J446" s="16">
        <f t="shared" si="38"/>
        <v>3.5833333333333335</v>
      </c>
      <c r="K446" s="16">
        <f>(1000*1.15)*Table1[[#This Row],[WLTC class 3, version 5, acceleration]]</f>
        <v>-1677.0833333333333</v>
      </c>
      <c r="L446" s="16">
        <f t="shared" si="41"/>
        <v>112.815</v>
      </c>
      <c r="M446" s="16">
        <f>0.5*1.2*0.32*1.99*(Table1[[#This Row],[Velocity]]^2)</f>
        <v>4.906013333333334</v>
      </c>
      <c r="N446" s="16">
        <f>Table1[[#This Row],[Acceleration Force]]+Table1[[#This Row],[Rolling Resistance]]+Table1[[#This Row],[Aerodynamic Resistance]]</f>
        <v>-1559.36232</v>
      </c>
      <c r="O446" s="16">
        <f>(Table1[[#This Row],[Acceleration Force]]+Table1[[#This Row],[Rolling Resistance]]+Table1[[#This Row],[Aerodynamic Resistance]])*Table1[[#This Row],[Velocity]]</f>
        <v>-5587.7149799999997</v>
      </c>
      <c r="P446" s="16">
        <f>Table1[[#This Row],[Total]]*Table1[[#This Row],[Velocity]]</f>
        <v>-5587.7149799999997</v>
      </c>
      <c r="Q446" s="16">
        <f>IF(Table1[[#This Row],[Energy]]&gt;0,Table1[[#This Row],[Energy]],0)</f>
        <v>0</v>
      </c>
      <c r="R446" s="16">
        <f>(SUM($Q$6:Q446))/1000000</f>
        <v>0.91429242822452683</v>
      </c>
      <c r="S446" s="16">
        <f>IF(Table1[[#This Row],[Energy]]&lt;0,ABS(Table1[[#This Row],[Energy]]),0)</f>
        <v>5587.7149799999997</v>
      </c>
      <c r="T446" s="16">
        <f>(SUM($S$6:S446))/1000000</f>
        <v>0.47794402794049362</v>
      </c>
    </row>
    <row r="447" spans="2:20" x14ac:dyDescent="0.3">
      <c r="B447" s="7" t="s">
        <v>19</v>
      </c>
      <c r="C447" s="13">
        <v>441</v>
      </c>
      <c r="D447" s="13">
        <v>441</v>
      </c>
      <c r="E447" s="14">
        <v>7.7</v>
      </c>
      <c r="F447" s="15">
        <f t="shared" si="39"/>
        <v>-1.2638888888888891</v>
      </c>
      <c r="G447" s="15">
        <f t="shared" si="40"/>
        <v>-4.5500000000000007</v>
      </c>
      <c r="H447" s="16">
        <f t="shared" si="36"/>
        <v>0</v>
      </c>
      <c r="I447" s="16">
        <f t="shared" si="37"/>
        <v>7.7</v>
      </c>
      <c r="J447" s="16">
        <f t="shared" si="38"/>
        <v>2.1388888888888888</v>
      </c>
      <c r="K447" s="16">
        <f>(1000*1.15)*Table1[[#This Row],[WLTC class 3, version 5, acceleration]]</f>
        <v>-1453.4722222222224</v>
      </c>
      <c r="L447" s="16">
        <f t="shared" si="41"/>
        <v>112.815</v>
      </c>
      <c r="M447" s="16">
        <f>0.5*1.2*0.32*1.99*(Table1[[#This Row],[Velocity]]^2)</f>
        <v>1.7479570370370372</v>
      </c>
      <c r="N447" s="16">
        <f>Table1[[#This Row],[Acceleration Force]]+Table1[[#This Row],[Rolling Resistance]]+Table1[[#This Row],[Aerodynamic Resistance]]</f>
        <v>-1338.9092651851854</v>
      </c>
      <c r="O447" s="16">
        <f>(Table1[[#This Row],[Acceleration Force]]+Table1[[#This Row],[Rolling Resistance]]+Table1[[#This Row],[Aerodynamic Resistance]])*Table1[[#This Row],[Velocity]]</f>
        <v>-2863.7781505349799</v>
      </c>
      <c r="P447" s="16">
        <f>Table1[[#This Row],[Total]]*Table1[[#This Row],[Velocity]]</f>
        <v>-2863.7781505349799</v>
      </c>
      <c r="Q447" s="16">
        <f>IF(Table1[[#This Row],[Energy]]&gt;0,Table1[[#This Row],[Energy]],0)</f>
        <v>0</v>
      </c>
      <c r="R447" s="16">
        <f>(SUM($Q$6:Q447))/1000000</f>
        <v>0.91429242822452683</v>
      </c>
      <c r="S447" s="16">
        <f>IF(Table1[[#This Row],[Energy]]&lt;0,ABS(Table1[[#This Row],[Energy]]),0)</f>
        <v>2863.7781505349799</v>
      </c>
      <c r="T447" s="16">
        <f>(SUM($S$6:S447))/1000000</f>
        <v>0.48080780609102858</v>
      </c>
    </row>
    <row r="448" spans="2:20" x14ac:dyDescent="0.3">
      <c r="B448" s="7" t="s">
        <v>19</v>
      </c>
      <c r="C448" s="13">
        <v>442</v>
      </c>
      <c r="D448" s="13">
        <v>442</v>
      </c>
      <c r="E448" s="14">
        <v>3.8</v>
      </c>
      <c r="F448" s="15">
        <f t="shared" si="39"/>
        <v>-0.88888888888888895</v>
      </c>
      <c r="G448" s="15">
        <f t="shared" si="40"/>
        <v>-3.2</v>
      </c>
      <c r="H448" s="16">
        <f t="shared" si="36"/>
        <v>0</v>
      </c>
      <c r="I448" s="16">
        <f t="shared" si="37"/>
        <v>3.8</v>
      </c>
      <c r="J448" s="16">
        <f t="shared" si="38"/>
        <v>1.0555555555555556</v>
      </c>
      <c r="K448" s="16">
        <f>(1000*1.15)*Table1[[#This Row],[WLTC class 3, version 5, acceleration]]</f>
        <v>-1022.2222222222223</v>
      </c>
      <c r="L448" s="16">
        <f t="shared" si="41"/>
        <v>112.815</v>
      </c>
      <c r="M448" s="16">
        <f>0.5*1.2*0.32*1.99*(Table1[[#This Row],[Velocity]]^2)</f>
        <v>0.42571259259259264</v>
      </c>
      <c r="N448" s="16">
        <f>Table1[[#This Row],[Acceleration Force]]+Table1[[#This Row],[Rolling Resistance]]+Table1[[#This Row],[Aerodynamic Resistance]]</f>
        <v>-908.98150962962973</v>
      </c>
      <c r="O448" s="16">
        <f>(Table1[[#This Row],[Acceleration Force]]+Table1[[#This Row],[Rolling Resistance]]+Table1[[#This Row],[Aerodynamic Resistance]])*Table1[[#This Row],[Velocity]]</f>
        <v>-959.48048238683145</v>
      </c>
      <c r="P448" s="16">
        <f>Table1[[#This Row],[Total]]*Table1[[#This Row],[Velocity]]</f>
        <v>-959.48048238683145</v>
      </c>
      <c r="Q448" s="16">
        <f>IF(Table1[[#This Row],[Energy]]&gt;0,Table1[[#This Row],[Energy]],0)</f>
        <v>0</v>
      </c>
      <c r="R448" s="16">
        <f>(SUM($Q$6:Q448))/1000000</f>
        <v>0.91429242822452683</v>
      </c>
      <c r="S448" s="16">
        <f>IF(Table1[[#This Row],[Energy]]&lt;0,ABS(Table1[[#This Row],[Energy]]),0)</f>
        <v>959.48048238683145</v>
      </c>
      <c r="T448" s="16">
        <f>(SUM($S$6:S448))/1000000</f>
        <v>0.48176728657341539</v>
      </c>
    </row>
    <row r="449" spans="2:20" x14ac:dyDescent="0.3">
      <c r="B449" s="7" t="s">
        <v>19</v>
      </c>
      <c r="C449" s="13">
        <v>443</v>
      </c>
      <c r="D449" s="13">
        <v>443</v>
      </c>
      <c r="E449" s="14">
        <v>1.3</v>
      </c>
      <c r="F449" s="15">
        <f t="shared" si="39"/>
        <v>-0.49999999999999994</v>
      </c>
      <c r="G449" s="15">
        <f t="shared" si="40"/>
        <v>-1.7999999999999998</v>
      </c>
      <c r="H449" s="16">
        <f t="shared" si="36"/>
        <v>0</v>
      </c>
      <c r="I449" s="16">
        <f t="shared" si="37"/>
        <v>1.3</v>
      </c>
      <c r="J449" s="16">
        <f t="shared" si="38"/>
        <v>0.3611111111111111</v>
      </c>
      <c r="K449" s="16">
        <f>(1000*1.15)*Table1[[#This Row],[WLTC class 3, version 5, acceleration]]</f>
        <v>-574.99999999999989</v>
      </c>
      <c r="L449" s="16">
        <f t="shared" si="41"/>
        <v>112.815</v>
      </c>
      <c r="M449" s="16">
        <f>0.5*1.2*0.32*1.99*(Table1[[#This Row],[Velocity]]^2)</f>
        <v>4.9823703703703703E-2</v>
      </c>
      <c r="N449" s="16">
        <f>Table1[[#This Row],[Acceleration Force]]+Table1[[#This Row],[Rolling Resistance]]+Table1[[#This Row],[Aerodynamic Resistance]]</f>
        <v>-462.13517629629621</v>
      </c>
      <c r="O449" s="16">
        <f>(Table1[[#This Row],[Acceleration Force]]+Table1[[#This Row],[Rolling Resistance]]+Table1[[#This Row],[Aerodynamic Resistance]])*Table1[[#This Row],[Velocity]]</f>
        <v>-166.88214699588474</v>
      </c>
      <c r="P449" s="16">
        <f>Table1[[#This Row],[Total]]*Table1[[#This Row],[Velocity]]</f>
        <v>-166.88214699588474</v>
      </c>
      <c r="Q449" s="16">
        <f>IF(Table1[[#This Row],[Energy]]&gt;0,Table1[[#This Row],[Energy]],0)</f>
        <v>0</v>
      </c>
      <c r="R449" s="16">
        <f>(SUM($Q$6:Q449))/1000000</f>
        <v>0.91429242822452683</v>
      </c>
      <c r="S449" s="16">
        <f>IF(Table1[[#This Row],[Energy]]&lt;0,ABS(Table1[[#This Row],[Energy]]),0)</f>
        <v>166.88214699588474</v>
      </c>
      <c r="T449" s="16">
        <f>(SUM($S$6:S449))/1000000</f>
        <v>0.48193416872041123</v>
      </c>
    </row>
    <row r="450" spans="2:20" x14ac:dyDescent="0.3">
      <c r="B450" s="7" t="s">
        <v>19</v>
      </c>
      <c r="C450" s="13">
        <v>444</v>
      </c>
      <c r="D450" s="13">
        <v>444</v>
      </c>
      <c r="E450" s="14">
        <v>0.2</v>
      </c>
      <c r="F450" s="15">
        <f t="shared" si="39"/>
        <v>-0.18055555555555555</v>
      </c>
      <c r="G450" s="15">
        <f t="shared" si="40"/>
        <v>-0.65</v>
      </c>
      <c r="H450" s="16">
        <f t="shared" si="36"/>
        <v>1</v>
      </c>
      <c r="I450" s="16" t="str">
        <f t="shared" si="37"/>
        <v/>
      </c>
      <c r="J450" s="16">
        <f t="shared" si="38"/>
        <v>5.5555555555555559E-2</v>
      </c>
      <c r="K450" s="16">
        <f>(1000*1.15)*Table1[[#This Row],[WLTC class 3, version 5, acceleration]]</f>
        <v>-207.63888888888889</v>
      </c>
      <c r="L450" s="16">
        <f t="shared" si="41"/>
        <v>112.815</v>
      </c>
      <c r="M450" s="16">
        <f>0.5*1.2*0.32*1.99*(Table1[[#This Row],[Velocity]]^2)</f>
        <v>1.1792592592592595E-3</v>
      </c>
      <c r="N450" s="16">
        <f>Table1[[#This Row],[Acceleration Force]]+Table1[[#This Row],[Rolling Resistance]]+Table1[[#This Row],[Aerodynamic Resistance]]</f>
        <v>-94.822709629629628</v>
      </c>
      <c r="O450" s="16">
        <f>(Table1[[#This Row],[Acceleration Force]]+Table1[[#This Row],[Rolling Resistance]]+Table1[[#This Row],[Aerodynamic Resistance]])*Table1[[#This Row],[Velocity]]</f>
        <v>-5.2679283127572019</v>
      </c>
      <c r="P450" s="16">
        <f>Table1[[#This Row],[Total]]*Table1[[#This Row],[Velocity]]</f>
        <v>-5.2679283127572019</v>
      </c>
      <c r="Q450" s="16">
        <f>IF(Table1[[#This Row],[Energy]]&gt;0,Table1[[#This Row],[Energy]],0)</f>
        <v>0</v>
      </c>
      <c r="R450" s="16">
        <f>(SUM($Q$6:Q450))/1000000</f>
        <v>0.91429242822452683</v>
      </c>
      <c r="S450" s="16">
        <f>IF(Table1[[#This Row],[Energy]]&lt;0,ABS(Table1[[#This Row],[Energy]]),0)</f>
        <v>5.2679283127572019</v>
      </c>
      <c r="T450" s="16">
        <f>(SUM($S$6:S450))/1000000</f>
        <v>0.48193943664872402</v>
      </c>
    </row>
    <row r="451" spans="2:20" x14ac:dyDescent="0.3">
      <c r="B451" s="7" t="s">
        <v>19</v>
      </c>
      <c r="C451" s="13">
        <v>445</v>
      </c>
      <c r="D451" s="13">
        <v>445</v>
      </c>
      <c r="E451" s="14">
        <v>0</v>
      </c>
      <c r="F451" s="15">
        <f t="shared" si="39"/>
        <v>-2.777777777777778E-2</v>
      </c>
      <c r="G451" s="15">
        <f t="shared" si="40"/>
        <v>-0.1</v>
      </c>
      <c r="H451" s="16">
        <f t="shared" si="36"/>
        <v>1</v>
      </c>
      <c r="I451" s="16" t="str">
        <f t="shared" si="37"/>
        <v/>
      </c>
      <c r="J451" s="16">
        <f t="shared" si="38"/>
        <v>0</v>
      </c>
      <c r="K451" s="16">
        <f>(1000*1.15)*Table1[[#This Row],[WLTC class 3, version 5, acceleration]]</f>
        <v>-31.944444444444446</v>
      </c>
      <c r="L451" s="16">
        <f t="shared" si="41"/>
        <v>112.815</v>
      </c>
      <c r="M451" s="16">
        <f>0.5*1.2*0.32*1.99*(Table1[[#This Row],[Velocity]]^2)</f>
        <v>0</v>
      </c>
      <c r="N451" s="16">
        <f>Table1[[#This Row],[Acceleration Force]]+Table1[[#This Row],[Rolling Resistance]]+Table1[[#This Row],[Aerodynamic Resistance]]</f>
        <v>80.870555555555555</v>
      </c>
      <c r="O451" s="16">
        <f>(Table1[[#This Row],[Acceleration Force]]+Table1[[#This Row],[Rolling Resistance]]+Table1[[#This Row],[Aerodynamic Resistance]])*Table1[[#This Row],[Velocity]]</f>
        <v>0</v>
      </c>
      <c r="P451" s="16">
        <f>Table1[[#This Row],[Total]]*Table1[[#This Row],[Velocity]]</f>
        <v>0</v>
      </c>
      <c r="Q451" s="16">
        <f>IF(Table1[[#This Row],[Energy]]&gt;0,Table1[[#This Row],[Energy]],0)</f>
        <v>0</v>
      </c>
      <c r="R451" s="16">
        <f>(SUM($Q$6:Q451))/1000000</f>
        <v>0.91429242822452683</v>
      </c>
      <c r="S451" s="16">
        <f>IF(Table1[[#This Row],[Energy]]&lt;0,ABS(Table1[[#This Row],[Energy]]),0)</f>
        <v>0</v>
      </c>
      <c r="T451" s="16">
        <f>(SUM($S$6:S451))/1000000</f>
        <v>0.48193943664872402</v>
      </c>
    </row>
    <row r="452" spans="2:20" x14ac:dyDescent="0.3">
      <c r="B452" s="7" t="s">
        <v>19</v>
      </c>
      <c r="C452" s="13">
        <v>446</v>
      </c>
      <c r="D452" s="13">
        <v>446</v>
      </c>
      <c r="E452" s="14">
        <v>0</v>
      </c>
      <c r="F452" s="15">
        <f t="shared" si="39"/>
        <v>0</v>
      </c>
      <c r="G452" s="15">
        <f t="shared" si="40"/>
        <v>0</v>
      </c>
      <c r="H452" s="16">
        <f t="shared" si="36"/>
        <v>1</v>
      </c>
      <c r="I452" s="16" t="str">
        <f t="shared" si="37"/>
        <v/>
      </c>
      <c r="J452" s="16">
        <f t="shared" si="38"/>
        <v>0</v>
      </c>
      <c r="K452" s="16">
        <f>(1000*1.15)*Table1[[#This Row],[WLTC class 3, version 5, acceleration]]</f>
        <v>0</v>
      </c>
      <c r="L452" s="16">
        <f t="shared" si="41"/>
        <v>112.815</v>
      </c>
      <c r="M452" s="16">
        <f>0.5*1.2*0.32*1.99*(Table1[[#This Row],[Velocity]]^2)</f>
        <v>0</v>
      </c>
      <c r="N452" s="16">
        <f>Table1[[#This Row],[Acceleration Force]]+Table1[[#This Row],[Rolling Resistance]]+Table1[[#This Row],[Aerodynamic Resistance]]</f>
        <v>112.815</v>
      </c>
      <c r="O452" s="16">
        <f>(Table1[[#This Row],[Acceleration Force]]+Table1[[#This Row],[Rolling Resistance]]+Table1[[#This Row],[Aerodynamic Resistance]])*Table1[[#This Row],[Velocity]]</f>
        <v>0</v>
      </c>
      <c r="P452" s="16">
        <f>Table1[[#This Row],[Total]]*Table1[[#This Row],[Velocity]]</f>
        <v>0</v>
      </c>
      <c r="Q452" s="16">
        <f>IF(Table1[[#This Row],[Energy]]&gt;0,Table1[[#This Row],[Energy]],0)</f>
        <v>0</v>
      </c>
      <c r="R452" s="16">
        <f>(SUM($Q$6:Q452))/1000000</f>
        <v>0.91429242822452683</v>
      </c>
      <c r="S452" s="16">
        <f>IF(Table1[[#This Row],[Energy]]&lt;0,ABS(Table1[[#This Row],[Energy]]),0)</f>
        <v>0</v>
      </c>
      <c r="T452" s="16">
        <f>(SUM($S$6:S452))/1000000</f>
        <v>0.48193943664872402</v>
      </c>
    </row>
    <row r="453" spans="2:20" x14ac:dyDescent="0.3">
      <c r="B453" s="7" t="s">
        <v>19</v>
      </c>
      <c r="C453" s="13">
        <v>447</v>
      </c>
      <c r="D453" s="13">
        <v>447</v>
      </c>
      <c r="E453" s="14">
        <v>0</v>
      </c>
      <c r="F453" s="15">
        <f t="shared" si="39"/>
        <v>0</v>
      </c>
      <c r="G453" s="15">
        <f t="shared" si="40"/>
        <v>0</v>
      </c>
      <c r="H453" s="16">
        <f t="shared" si="36"/>
        <v>1</v>
      </c>
      <c r="I453" s="16" t="str">
        <f t="shared" si="37"/>
        <v/>
      </c>
      <c r="J453" s="16">
        <f t="shared" si="38"/>
        <v>0</v>
      </c>
      <c r="K453" s="16">
        <f>(1000*1.15)*Table1[[#This Row],[WLTC class 3, version 5, acceleration]]</f>
        <v>0</v>
      </c>
      <c r="L453" s="16">
        <f t="shared" si="41"/>
        <v>112.815</v>
      </c>
      <c r="M453" s="16">
        <f>0.5*1.2*0.32*1.99*(Table1[[#This Row],[Velocity]]^2)</f>
        <v>0</v>
      </c>
      <c r="N453" s="16">
        <f>Table1[[#This Row],[Acceleration Force]]+Table1[[#This Row],[Rolling Resistance]]+Table1[[#This Row],[Aerodynamic Resistance]]</f>
        <v>112.815</v>
      </c>
      <c r="O453" s="16">
        <f>(Table1[[#This Row],[Acceleration Force]]+Table1[[#This Row],[Rolling Resistance]]+Table1[[#This Row],[Aerodynamic Resistance]])*Table1[[#This Row],[Velocity]]</f>
        <v>0</v>
      </c>
      <c r="P453" s="16">
        <f>Table1[[#This Row],[Total]]*Table1[[#This Row],[Velocity]]</f>
        <v>0</v>
      </c>
      <c r="Q453" s="16">
        <f>IF(Table1[[#This Row],[Energy]]&gt;0,Table1[[#This Row],[Energy]],0)</f>
        <v>0</v>
      </c>
      <c r="R453" s="16">
        <f>(SUM($Q$6:Q453))/1000000</f>
        <v>0.91429242822452683</v>
      </c>
      <c r="S453" s="16">
        <f>IF(Table1[[#This Row],[Energy]]&lt;0,ABS(Table1[[#This Row],[Energy]]),0)</f>
        <v>0</v>
      </c>
      <c r="T453" s="16">
        <f>(SUM($S$6:S453))/1000000</f>
        <v>0.48193943664872402</v>
      </c>
    </row>
    <row r="454" spans="2:20" x14ac:dyDescent="0.3">
      <c r="B454" s="7" t="s">
        <v>19</v>
      </c>
      <c r="C454" s="13">
        <v>448</v>
      </c>
      <c r="D454" s="13">
        <v>448</v>
      </c>
      <c r="E454" s="14">
        <v>0</v>
      </c>
      <c r="F454" s="15">
        <f t="shared" si="39"/>
        <v>0</v>
      </c>
      <c r="G454" s="15">
        <f t="shared" si="40"/>
        <v>0</v>
      </c>
      <c r="H454" s="16">
        <f t="shared" ref="H454:H517" si="42">IF(E454&lt;1,1,0)</f>
        <v>1</v>
      </c>
      <c r="I454" s="16" t="str">
        <f t="shared" ref="I454:I517" si="43">IF(H454=1,"",E454)</f>
        <v/>
      </c>
      <c r="J454" s="16">
        <f t="shared" ref="J454:J517" si="44">E454/3.6</f>
        <v>0</v>
      </c>
      <c r="K454" s="16">
        <f>(1000*1.15)*Table1[[#This Row],[WLTC class 3, version 5, acceleration]]</f>
        <v>0</v>
      </c>
      <c r="L454" s="16">
        <f t="shared" si="41"/>
        <v>112.815</v>
      </c>
      <c r="M454" s="16">
        <f>0.5*1.2*0.32*1.99*(Table1[[#This Row],[Velocity]]^2)</f>
        <v>0</v>
      </c>
      <c r="N454" s="16">
        <f>Table1[[#This Row],[Acceleration Force]]+Table1[[#This Row],[Rolling Resistance]]+Table1[[#This Row],[Aerodynamic Resistance]]</f>
        <v>112.815</v>
      </c>
      <c r="O454" s="16">
        <f>(Table1[[#This Row],[Acceleration Force]]+Table1[[#This Row],[Rolling Resistance]]+Table1[[#This Row],[Aerodynamic Resistance]])*Table1[[#This Row],[Velocity]]</f>
        <v>0</v>
      </c>
      <c r="P454" s="16">
        <f>Table1[[#This Row],[Total]]*Table1[[#This Row],[Velocity]]</f>
        <v>0</v>
      </c>
      <c r="Q454" s="16">
        <f>IF(Table1[[#This Row],[Energy]]&gt;0,Table1[[#This Row],[Energy]],0)</f>
        <v>0</v>
      </c>
      <c r="R454" s="16">
        <f>(SUM($Q$6:Q454))/1000000</f>
        <v>0.91429242822452683</v>
      </c>
      <c r="S454" s="16">
        <f>IF(Table1[[#This Row],[Energy]]&lt;0,ABS(Table1[[#This Row],[Energy]]),0)</f>
        <v>0</v>
      </c>
      <c r="T454" s="16">
        <f>(SUM($S$6:S454))/1000000</f>
        <v>0.48193943664872402</v>
      </c>
    </row>
    <row r="455" spans="2:20" x14ac:dyDescent="0.3">
      <c r="B455" s="7" t="s">
        <v>19</v>
      </c>
      <c r="C455" s="13">
        <v>449</v>
      </c>
      <c r="D455" s="13">
        <v>449</v>
      </c>
      <c r="E455" s="14">
        <v>0</v>
      </c>
      <c r="F455" s="15">
        <f t="shared" ref="F455:F518" si="45">($E456-$E454)/2/3.6</f>
        <v>0</v>
      </c>
      <c r="G455" s="15">
        <f t="shared" ref="G455:G518" si="46">($E456-$E454)/2</f>
        <v>0</v>
      </c>
      <c r="H455" s="16">
        <f t="shared" si="42"/>
        <v>1</v>
      </c>
      <c r="I455" s="16" t="str">
        <f t="shared" si="43"/>
        <v/>
      </c>
      <c r="J455" s="16">
        <f t="shared" si="44"/>
        <v>0</v>
      </c>
      <c r="K455" s="16">
        <f>(1000*1.15)*Table1[[#This Row],[WLTC class 3, version 5, acceleration]]</f>
        <v>0</v>
      </c>
      <c r="L455" s="16">
        <f t="shared" ref="L455:L518" si="47">1150*9.81*0.01</f>
        <v>112.815</v>
      </c>
      <c r="M455" s="16">
        <f>0.5*1.2*0.32*1.99*(Table1[[#This Row],[Velocity]]^2)</f>
        <v>0</v>
      </c>
      <c r="N455" s="16">
        <f>Table1[[#This Row],[Acceleration Force]]+Table1[[#This Row],[Rolling Resistance]]+Table1[[#This Row],[Aerodynamic Resistance]]</f>
        <v>112.815</v>
      </c>
      <c r="O455" s="16">
        <f>(Table1[[#This Row],[Acceleration Force]]+Table1[[#This Row],[Rolling Resistance]]+Table1[[#This Row],[Aerodynamic Resistance]])*Table1[[#This Row],[Velocity]]</f>
        <v>0</v>
      </c>
      <c r="P455" s="16">
        <f>Table1[[#This Row],[Total]]*Table1[[#This Row],[Velocity]]</f>
        <v>0</v>
      </c>
      <c r="Q455" s="16">
        <f>IF(Table1[[#This Row],[Energy]]&gt;0,Table1[[#This Row],[Energy]],0)</f>
        <v>0</v>
      </c>
      <c r="R455" s="16">
        <f>(SUM($Q$6:Q455))/1000000</f>
        <v>0.91429242822452683</v>
      </c>
      <c r="S455" s="16">
        <f>IF(Table1[[#This Row],[Energy]]&lt;0,ABS(Table1[[#This Row],[Energy]]),0)</f>
        <v>0</v>
      </c>
      <c r="T455" s="16">
        <f>(SUM($S$6:S455))/1000000</f>
        <v>0.48193943664872402</v>
      </c>
    </row>
    <row r="456" spans="2:20" x14ac:dyDescent="0.3">
      <c r="B456" s="7" t="s">
        <v>19</v>
      </c>
      <c r="C456" s="13">
        <v>450</v>
      </c>
      <c r="D456" s="13">
        <v>450</v>
      </c>
      <c r="E456" s="14">
        <v>0</v>
      </c>
      <c r="F456" s="15">
        <f t="shared" si="45"/>
        <v>0</v>
      </c>
      <c r="G456" s="15">
        <f t="shared" si="46"/>
        <v>0</v>
      </c>
      <c r="H456" s="16">
        <f t="shared" si="42"/>
        <v>1</v>
      </c>
      <c r="I456" s="16" t="str">
        <f t="shared" si="43"/>
        <v/>
      </c>
      <c r="J456" s="16">
        <f t="shared" si="44"/>
        <v>0</v>
      </c>
      <c r="K456" s="16">
        <f>(1000*1.15)*Table1[[#This Row],[WLTC class 3, version 5, acceleration]]</f>
        <v>0</v>
      </c>
      <c r="L456" s="16">
        <f t="shared" si="47"/>
        <v>112.815</v>
      </c>
      <c r="M456" s="16">
        <f>0.5*1.2*0.32*1.99*(Table1[[#This Row],[Velocity]]^2)</f>
        <v>0</v>
      </c>
      <c r="N456" s="16">
        <f>Table1[[#This Row],[Acceleration Force]]+Table1[[#This Row],[Rolling Resistance]]+Table1[[#This Row],[Aerodynamic Resistance]]</f>
        <v>112.815</v>
      </c>
      <c r="O456" s="16">
        <f>(Table1[[#This Row],[Acceleration Force]]+Table1[[#This Row],[Rolling Resistance]]+Table1[[#This Row],[Aerodynamic Resistance]])*Table1[[#This Row],[Velocity]]</f>
        <v>0</v>
      </c>
      <c r="P456" s="16">
        <f>Table1[[#This Row],[Total]]*Table1[[#This Row],[Velocity]]</f>
        <v>0</v>
      </c>
      <c r="Q456" s="16">
        <f>IF(Table1[[#This Row],[Energy]]&gt;0,Table1[[#This Row],[Energy]],0)</f>
        <v>0</v>
      </c>
      <c r="R456" s="16">
        <f>(SUM($Q$6:Q456))/1000000</f>
        <v>0.91429242822452683</v>
      </c>
      <c r="S456" s="16">
        <f>IF(Table1[[#This Row],[Energy]]&lt;0,ABS(Table1[[#This Row],[Energy]]),0)</f>
        <v>0</v>
      </c>
      <c r="T456" s="16">
        <f>(SUM($S$6:S456))/1000000</f>
        <v>0.48193943664872402</v>
      </c>
    </row>
    <row r="457" spans="2:20" x14ac:dyDescent="0.3">
      <c r="B457" s="7" t="s">
        <v>19</v>
      </c>
      <c r="C457" s="13">
        <v>451</v>
      </c>
      <c r="D457" s="13">
        <v>451</v>
      </c>
      <c r="E457" s="14">
        <v>0</v>
      </c>
      <c r="F457" s="15">
        <f t="shared" si="45"/>
        <v>0</v>
      </c>
      <c r="G457" s="15">
        <f t="shared" si="46"/>
        <v>0</v>
      </c>
      <c r="H457" s="16">
        <f t="shared" si="42"/>
        <v>1</v>
      </c>
      <c r="I457" s="16" t="str">
        <f t="shared" si="43"/>
        <v/>
      </c>
      <c r="J457" s="16">
        <f t="shared" si="44"/>
        <v>0</v>
      </c>
      <c r="K457" s="16">
        <f>(1000*1.15)*Table1[[#This Row],[WLTC class 3, version 5, acceleration]]</f>
        <v>0</v>
      </c>
      <c r="L457" s="16">
        <f t="shared" si="47"/>
        <v>112.815</v>
      </c>
      <c r="M457" s="16">
        <f>0.5*1.2*0.32*1.99*(Table1[[#This Row],[Velocity]]^2)</f>
        <v>0</v>
      </c>
      <c r="N457" s="16">
        <f>Table1[[#This Row],[Acceleration Force]]+Table1[[#This Row],[Rolling Resistance]]+Table1[[#This Row],[Aerodynamic Resistance]]</f>
        <v>112.815</v>
      </c>
      <c r="O457" s="16">
        <f>(Table1[[#This Row],[Acceleration Force]]+Table1[[#This Row],[Rolling Resistance]]+Table1[[#This Row],[Aerodynamic Resistance]])*Table1[[#This Row],[Velocity]]</f>
        <v>0</v>
      </c>
      <c r="P457" s="16">
        <f>Table1[[#This Row],[Total]]*Table1[[#This Row],[Velocity]]</f>
        <v>0</v>
      </c>
      <c r="Q457" s="16">
        <f>IF(Table1[[#This Row],[Energy]]&gt;0,Table1[[#This Row],[Energy]],0)</f>
        <v>0</v>
      </c>
      <c r="R457" s="16">
        <f>(SUM($Q$6:Q457))/1000000</f>
        <v>0.91429242822452683</v>
      </c>
      <c r="S457" s="16">
        <f>IF(Table1[[#This Row],[Energy]]&lt;0,ABS(Table1[[#This Row],[Energy]]),0)</f>
        <v>0</v>
      </c>
      <c r="T457" s="16">
        <f>(SUM($S$6:S457))/1000000</f>
        <v>0.48193943664872402</v>
      </c>
    </row>
    <row r="458" spans="2:20" x14ac:dyDescent="0.3">
      <c r="B458" s="7" t="s">
        <v>19</v>
      </c>
      <c r="C458" s="13">
        <v>452</v>
      </c>
      <c r="D458" s="13">
        <v>452</v>
      </c>
      <c r="E458" s="14">
        <v>0</v>
      </c>
      <c r="F458" s="15">
        <f t="shared" si="45"/>
        <v>0</v>
      </c>
      <c r="G458" s="15">
        <f t="shared" si="46"/>
        <v>0</v>
      </c>
      <c r="H458" s="16">
        <f t="shared" si="42"/>
        <v>1</v>
      </c>
      <c r="I458" s="16" t="str">
        <f t="shared" si="43"/>
        <v/>
      </c>
      <c r="J458" s="16">
        <f t="shared" si="44"/>
        <v>0</v>
      </c>
      <c r="K458" s="16">
        <f>(1000*1.15)*Table1[[#This Row],[WLTC class 3, version 5, acceleration]]</f>
        <v>0</v>
      </c>
      <c r="L458" s="16">
        <f t="shared" si="47"/>
        <v>112.815</v>
      </c>
      <c r="M458" s="16">
        <f>0.5*1.2*0.32*1.99*(Table1[[#This Row],[Velocity]]^2)</f>
        <v>0</v>
      </c>
      <c r="N458" s="16">
        <f>Table1[[#This Row],[Acceleration Force]]+Table1[[#This Row],[Rolling Resistance]]+Table1[[#This Row],[Aerodynamic Resistance]]</f>
        <v>112.815</v>
      </c>
      <c r="O458" s="16">
        <f>(Table1[[#This Row],[Acceleration Force]]+Table1[[#This Row],[Rolling Resistance]]+Table1[[#This Row],[Aerodynamic Resistance]])*Table1[[#This Row],[Velocity]]</f>
        <v>0</v>
      </c>
      <c r="P458" s="16">
        <f>Table1[[#This Row],[Total]]*Table1[[#This Row],[Velocity]]</f>
        <v>0</v>
      </c>
      <c r="Q458" s="16">
        <f>IF(Table1[[#This Row],[Energy]]&gt;0,Table1[[#This Row],[Energy]],0)</f>
        <v>0</v>
      </c>
      <c r="R458" s="16">
        <f>(SUM($Q$6:Q458))/1000000</f>
        <v>0.91429242822452683</v>
      </c>
      <c r="S458" s="16">
        <f>IF(Table1[[#This Row],[Energy]]&lt;0,ABS(Table1[[#This Row],[Energy]]),0)</f>
        <v>0</v>
      </c>
      <c r="T458" s="16">
        <f>(SUM($S$6:S458))/1000000</f>
        <v>0.48193943664872402</v>
      </c>
    </row>
    <row r="459" spans="2:20" x14ac:dyDescent="0.3">
      <c r="B459" s="7" t="s">
        <v>19</v>
      </c>
      <c r="C459" s="13">
        <v>453</v>
      </c>
      <c r="D459" s="13">
        <v>453</v>
      </c>
      <c r="E459" s="14">
        <v>0</v>
      </c>
      <c r="F459" s="15">
        <f t="shared" si="45"/>
        <v>0</v>
      </c>
      <c r="G459" s="15">
        <f t="shared" si="46"/>
        <v>0</v>
      </c>
      <c r="H459" s="16">
        <f t="shared" si="42"/>
        <v>1</v>
      </c>
      <c r="I459" s="16" t="str">
        <f t="shared" si="43"/>
        <v/>
      </c>
      <c r="J459" s="16">
        <f t="shared" si="44"/>
        <v>0</v>
      </c>
      <c r="K459" s="16">
        <f>(1000*1.15)*Table1[[#This Row],[WLTC class 3, version 5, acceleration]]</f>
        <v>0</v>
      </c>
      <c r="L459" s="16">
        <f t="shared" si="47"/>
        <v>112.815</v>
      </c>
      <c r="M459" s="16">
        <f>0.5*1.2*0.32*1.99*(Table1[[#This Row],[Velocity]]^2)</f>
        <v>0</v>
      </c>
      <c r="N459" s="16">
        <f>Table1[[#This Row],[Acceleration Force]]+Table1[[#This Row],[Rolling Resistance]]+Table1[[#This Row],[Aerodynamic Resistance]]</f>
        <v>112.815</v>
      </c>
      <c r="O459" s="16">
        <f>(Table1[[#This Row],[Acceleration Force]]+Table1[[#This Row],[Rolling Resistance]]+Table1[[#This Row],[Aerodynamic Resistance]])*Table1[[#This Row],[Velocity]]</f>
        <v>0</v>
      </c>
      <c r="P459" s="16">
        <f>Table1[[#This Row],[Total]]*Table1[[#This Row],[Velocity]]</f>
        <v>0</v>
      </c>
      <c r="Q459" s="16">
        <f>IF(Table1[[#This Row],[Energy]]&gt;0,Table1[[#This Row],[Energy]],0)</f>
        <v>0</v>
      </c>
      <c r="R459" s="16">
        <f>(SUM($Q$6:Q459))/1000000</f>
        <v>0.91429242822452683</v>
      </c>
      <c r="S459" s="16">
        <f>IF(Table1[[#This Row],[Energy]]&lt;0,ABS(Table1[[#This Row],[Energy]]),0)</f>
        <v>0</v>
      </c>
      <c r="T459" s="16">
        <f>(SUM($S$6:S459))/1000000</f>
        <v>0.48193943664872402</v>
      </c>
    </row>
    <row r="460" spans="2:20" x14ac:dyDescent="0.3">
      <c r="B460" s="7" t="s">
        <v>19</v>
      </c>
      <c r="C460" s="13">
        <v>454</v>
      </c>
      <c r="D460" s="13">
        <v>454</v>
      </c>
      <c r="E460" s="14">
        <v>0</v>
      </c>
      <c r="F460" s="15">
        <f t="shared" si="45"/>
        <v>0</v>
      </c>
      <c r="G460" s="15">
        <f t="shared" si="46"/>
        <v>0</v>
      </c>
      <c r="H460" s="16">
        <f t="shared" si="42"/>
        <v>1</v>
      </c>
      <c r="I460" s="16" t="str">
        <f t="shared" si="43"/>
        <v/>
      </c>
      <c r="J460" s="16">
        <f t="shared" si="44"/>
        <v>0</v>
      </c>
      <c r="K460" s="16">
        <f>(1000*1.15)*Table1[[#This Row],[WLTC class 3, version 5, acceleration]]</f>
        <v>0</v>
      </c>
      <c r="L460" s="16">
        <f t="shared" si="47"/>
        <v>112.815</v>
      </c>
      <c r="M460" s="16">
        <f>0.5*1.2*0.32*1.99*(Table1[[#This Row],[Velocity]]^2)</f>
        <v>0</v>
      </c>
      <c r="N460" s="16">
        <f>Table1[[#This Row],[Acceleration Force]]+Table1[[#This Row],[Rolling Resistance]]+Table1[[#This Row],[Aerodynamic Resistance]]</f>
        <v>112.815</v>
      </c>
      <c r="O460" s="16">
        <f>(Table1[[#This Row],[Acceleration Force]]+Table1[[#This Row],[Rolling Resistance]]+Table1[[#This Row],[Aerodynamic Resistance]])*Table1[[#This Row],[Velocity]]</f>
        <v>0</v>
      </c>
      <c r="P460" s="16">
        <f>Table1[[#This Row],[Total]]*Table1[[#This Row],[Velocity]]</f>
        <v>0</v>
      </c>
      <c r="Q460" s="16">
        <f>IF(Table1[[#This Row],[Energy]]&gt;0,Table1[[#This Row],[Energy]],0)</f>
        <v>0</v>
      </c>
      <c r="R460" s="16">
        <f>(SUM($Q$6:Q460))/1000000</f>
        <v>0.91429242822452683</v>
      </c>
      <c r="S460" s="16">
        <f>IF(Table1[[#This Row],[Energy]]&lt;0,ABS(Table1[[#This Row],[Energy]]),0)</f>
        <v>0</v>
      </c>
      <c r="T460" s="16">
        <f>(SUM($S$6:S460))/1000000</f>
        <v>0.48193943664872402</v>
      </c>
    </row>
    <row r="461" spans="2:20" x14ac:dyDescent="0.3">
      <c r="B461" s="7" t="s">
        <v>19</v>
      </c>
      <c r="C461" s="13">
        <v>455</v>
      </c>
      <c r="D461" s="13">
        <v>455</v>
      </c>
      <c r="E461" s="14">
        <v>0</v>
      </c>
      <c r="F461" s="15">
        <f t="shared" si="45"/>
        <v>0</v>
      </c>
      <c r="G461" s="15">
        <f t="shared" si="46"/>
        <v>0</v>
      </c>
      <c r="H461" s="16">
        <f t="shared" si="42"/>
        <v>1</v>
      </c>
      <c r="I461" s="16" t="str">
        <f t="shared" si="43"/>
        <v/>
      </c>
      <c r="J461" s="16">
        <f t="shared" si="44"/>
        <v>0</v>
      </c>
      <c r="K461" s="16">
        <f>(1000*1.15)*Table1[[#This Row],[WLTC class 3, version 5, acceleration]]</f>
        <v>0</v>
      </c>
      <c r="L461" s="16">
        <f t="shared" si="47"/>
        <v>112.815</v>
      </c>
      <c r="M461" s="16">
        <f>0.5*1.2*0.32*1.99*(Table1[[#This Row],[Velocity]]^2)</f>
        <v>0</v>
      </c>
      <c r="N461" s="16">
        <f>Table1[[#This Row],[Acceleration Force]]+Table1[[#This Row],[Rolling Resistance]]+Table1[[#This Row],[Aerodynamic Resistance]]</f>
        <v>112.815</v>
      </c>
      <c r="O461" s="16">
        <f>(Table1[[#This Row],[Acceleration Force]]+Table1[[#This Row],[Rolling Resistance]]+Table1[[#This Row],[Aerodynamic Resistance]])*Table1[[#This Row],[Velocity]]</f>
        <v>0</v>
      </c>
      <c r="P461" s="16">
        <f>Table1[[#This Row],[Total]]*Table1[[#This Row],[Velocity]]</f>
        <v>0</v>
      </c>
      <c r="Q461" s="16">
        <f>IF(Table1[[#This Row],[Energy]]&gt;0,Table1[[#This Row],[Energy]],0)</f>
        <v>0</v>
      </c>
      <c r="R461" s="16">
        <f>(SUM($Q$6:Q461))/1000000</f>
        <v>0.91429242822452683</v>
      </c>
      <c r="S461" s="16">
        <f>IF(Table1[[#This Row],[Energy]]&lt;0,ABS(Table1[[#This Row],[Energy]]),0)</f>
        <v>0</v>
      </c>
      <c r="T461" s="16">
        <f>(SUM($S$6:S461))/1000000</f>
        <v>0.48193943664872402</v>
      </c>
    </row>
    <row r="462" spans="2:20" x14ac:dyDescent="0.3">
      <c r="B462" s="7" t="s">
        <v>19</v>
      </c>
      <c r="C462" s="13">
        <v>456</v>
      </c>
      <c r="D462" s="13">
        <v>456</v>
      </c>
      <c r="E462" s="14">
        <v>0</v>
      </c>
      <c r="F462" s="15">
        <f t="shared" si="45"/>
        <v>0</v>
      </c>
      <c r="G462" s="15">
        <f t="shared" si="46"/>
        <v>0</v>
      </c>
      <c r="H462" s="16">
        <f t="shared" si="42"/>
        <v>1</v>
      </c>
      <c r="I462" s="16" t="str">
        <f t="shared" si="43"/>
        <v/>
      </c>
      <c r="J462" s="16">
        <f t="shared" si="44"/>
        <v>0</v>
      </c>
      <c r="K462" s="16">
        <f>(1000*1.15)*Table1[[#This Row],[WLTC class 3, version 5, acceleration]]</f>
        <v>0</v>
      </c>
      <c r="L462" s="16">
        <f t="shared" si="47"/>
        <v>112.815</v>
      </c>
      <c r="M462" s="16">
        <f>0.5*1.2*0.32*1.99*(Table1[[#This Row],[Velocity]]^2)</f>
        <v>0</v>
      </c>
      <c r="N462" s="16">
        <f>Table1[[#This Row],[Acceleration Force]]+Table1[[#This Row],[Rolling Resistance]]+Table1[[#This Row],[Aerodynamic Resistance]]</f>
        <v>112.815</v>
      </c>
      <c r="O462" s="16">
        <f>(Table1[[#This Row],[Acceleration Force]]+Table1[[#This Row],[Rolling Resistance]]+Table1[[#This Row],[Aerodynamic Resistance]])*Table1[[#This Row],[Velocity]]</f>
        <v>0</v>
      </c>
      <c r="P462" s="16">
        <f>Table1[[#This Row],[Total]]*Table1[[#This Row],[Velocity]]</f>
        <v>0</v>
      </c>
      <c r="Q462" s="16">
        <f>IF(Table1[[#This Row],[Energy]]&gt;0,Table1[[#This Row],[Energy]],0)</f>
        <v>0</v>
      </c>
      <c r="R462" s="16">
        <f>(SUM($Q$6:Q462))/1000000</f>
        <v>0.91429242822452683</v>
      </c>
      <c r="S462" s="16">
        <f>IF(Table1[[#This Row],[Energy]]&lt;0,ABS(Table1[[#This Row],[Energy]]),0)</f>
        <v>0</v>
      </c>
      <c r="T462" s="16">
        <f>(SUM($S$6:S462))/1000000</f>
        <v>0.48193943664872402</v>
      </c>
    </row>
    <row r="463" spans="2:20" x14ac:dyDescent="0.3">
      <c r="B463" s="7" t="s">
        <v>19</v>
      </c>
      <c r="C463" s="13">
        <v>457</v>
      </c>
      <c r="D463" s="13">
        <v>457</v>
      </c>
      <c r="E463" s="14">
        <v>0</v>
      </c>
      <c r="F463" s="15">
        <f t="shared" si="45"/>
        <v>0</v>
      </c>
      <c r="G463" s="15">
        <f t="shared" si="46"/>
        <v>0</v>
      </c>
      <c r="H463" s="16">
        <f t="shared" si="42"/>
        <v>1</v>
      </c>
      <c r="I463" s="16" t="str">
        <f t="shared" si="43"/>
        <v/>
      </c>
      <c r="J463" s="16">
        <f t="shared" si="44"/>
        <v>0</v>
      </c>
      <c r="K463" s="16">
        <f>(1000*1.15)*Table1[[#This Row],[WLTC class 3, version 5, acceleration]]</f>
        <v>0</v>
      </c>
      <c r="L463" s="16">
        <f t="shared" si="47"/>
        <v>112.815</v>
      </c>
      <c r="M463" s="16">
        <f>0.5*1.2*0.32*1.99*(Table1[[#This Row],[Velocity]]^2)</f>
        <v>0</v>
      </c>
      <c r="N463" s="16">
        <f>Table1[[#This Row],[Acceleration Force]]+Table1[[#This Row],[Rolling Resistance]]+Table1[[#This Row],[Aerodynamic Resistance]]</f>
        <v>112.815</v>
      </c>
      <c r="O463" s="16">
        <f>(Table1[[#This Row],[Acceleration Force]]+Table1[[#This Row],[Rolling Resistance]]+Table1[[#This Row],[Aerodynamic Resistance]])*Table1[[#This Row],[Velocity]]</f>
        <v>0</v>
      </c>
      <c r="P463" s="16">
        <f>Table1[[#This Row],[Total]]*Table1[[#This Row],[Velocity]]</f>
        <v>0</v>
      </c>
      <c r="Q463" s="16">
        <f>IF(Table1[[#This Row],[Energy]]&gt;0,Table1[[#This Row],[Energy]],0)</f>
        <v>0</v>
      </c>
      <c r="R463" s="16">
        <f>(SUM($Q$6:Q463))/1000000</f>
        <v>0.91429242822452683</v>
      </c>
      <c r="S463" s="16">
        <f>IF(Table1[[#This Row],[Energy]]&lt;0,ABS(Table1[[#This Row],[Energy]]),0)</f>
        <v>0</v>
      </c>
      <c r="T463" s="16">
        <f>(SUM($S$6:S463))/1000000</f>
        <v>0.48193943664872402</v>
      </c>
    </row>
    <row r="464" spans="2:20" x14ac:dyDescent="0.3">
      <c r="B464" s="7" t="s">
        <v>19</v>
      </c>
      <c r="C464" s="13">
        <v>458</v>
      </c>
      <c r="D464" s="13">
        <v>458</v>
      </c>
      <c r="E464" s="14">
        <v>0</v>
      </c>
      <c r="F464" s="15">
        <f t="shared" si="45"/>
        <v>0</v>
      </c>
      <c r="G464" s="15">
        <f t="shared" si="46"/>
        <v>0</v>
      </c>
      <c r="H464" s="16">
        <f t="shared" si="42"/>
        <v>1</v>
      </c>
      <c r="I464" s="16" t="str">
        <f t="shared" si="43"/>
        <v/>
      </c>
      <c r="J464" s="16">
        <f t="shared" si="44"/>
        <v>0</v>
      </c>
      <c r="K464" s="16">
        <f>(1000*1.15)*Table1[[#This Row],[WLTC class 3, version 5, acceleration]]</f>
        <v>0</v>
      </c>
      <c r="L464" s="16">
        <f t="shared" si="47"/>
        <v>112.815</v>
      </c>
      <c r="M464" s="16">
        <f>0.5*1.2*0.32*1.99*(Table1[[#This Row],[Velocity]]^2)</f>
        <v>0</v>
      </c>
      <c r="N464" s="16">
        <f>Table1[[#This Row],[Acceleration Force]]+Table1[[#This Row],[Rolling Resistance]]+Table1[[#This Row],[Aerodynamic Resistance]]</f>
        <v>112.815</v>
      </c>
      <c r="O464" s="16">
        <f>(Table1[[#This Row],[Acceleration Force]]+Table1[[#This Row],[Rolling Resistance]]+Table1[[#This Row],[Aerodynamic Resistance]])*Table1[[#This Row],[Velocity]]</f>
        <v>0</v>
      </c>
      <c r="P464" s="16">
        <f>Table1[[#This Row],[Total]]*Table1[[#This Row],[Velocity]]</f>
        <v>0</v>
      </c>
      <c r="Q464" s="16">
        <f>IF(Table1[[#This Row],[Energy]]&gt;0,Table1[[#This Row],[Energy]],0)</f>
        <v>0</v>
      </c>
      <c r="R464" s="16">
        <f>(SUM($Q$6:Q464))/1000000</f>
        <v>0.91429242822452683</v>
      </c>
      <c r="S464" s="16">
        <f>IF(Table1[[#This Row],[Energy]]&lt;0,ABS(Table1[[#This Row],[Energy]]),0)</f>
        <v>0</v>
      </c>
      <c r="T464" s="16">
        <f>(SUM($S$6:S464))/1000000</f>
        <v>0.48193943664872402</v>
      </c>
    </row>
    <row r="465" spans="2:20" x14ac:dyDescent="0.3">
      <c r="B465" s="7" t="s">
        <v>19</v>
      </c>
      <c r="C465" s="13">
        <v>459</v>
      </c>
      <c r="D465" s="13">
        <v>459</v>
      </c>
      <c r="E465" s="14">
        <v>0</v>
      </c>
      <c r="F465" s="15">
        <f t="shared" si="45"/>
        <v>0</v>
      </c>
      <c r="G465" s="15">
        <f t="shared" si="46"/>
        <v>0</v>
      </c>
      <c r="H465" s="16">
        <f t="shared" si="42"/>
        <v>1</v>
      </c>
      <c r="I465" s="16" t="str">
        <f t="shared" si="43"/>
        <v/>
      </c>
      <c r="J465" s="16">
        <f t="shared" si="44"/>
        <v>0</v>
      </c>
      <c r="K465" s="16">
        <f>(1000*1.15)*Table1[[#This Row],[WLTC class 3, version 5, acceleration]]</f>
        <v>0</v>
      </c>
      <c r="L465" s="16">
        <f t="shared" si="47"/>
        <v>112.815</v>
      </c>
      <c r="M465" s="16">
        <f>0.5*1.2*0.32*1.99*(Table1[[#This Row],[Velocity]]^2)</f>
        <v>0</v>
      </c>
      <c r="N465" s="16">
        <f>Table1[[#This Row],[Acceleration Force]]+Table1[[#This Row],[Rolling Resistance]]+Table1[[#This Row],[Aerodynamic Resistance]]</f>
        <v>112.815</v>
      </c>
      <c r="O465" s="16">
        <f>(Table1[[#This Row],[Acceleration Force]]+Table1[[#This Row],[Rolling Resistance]]+Table1[[#This Row],[Aerodynamic Resistance]])*Table1[[#This Row],[Velocity]]</f>
        <v>0</v>
      </c>
      <c r="P465" s="16">
        <f>Table1[[#This Row],[Total]]*Table1[[#This Row],[Velocity]]</f>
        <v>0</v>
      </c>
      <c r="Q465" s="16">
        <f>IF(Table1[[#This Row],[Energy]]&gt;0,Table1[[#This Row],[Energy]],0)</f>
        <v>0</v>
      </c>
      <c r="R465" s="16">
        <f>(SUM($Q$6:Q465))/1000000</f>
        <v>0.91429242822452683</v>
      </c>
      <c r="S465" s="16">
        <f>IF(Table1[[#This Row],[Energy]]&lt;0,ABS(Table1[[#This Row],[Energy]]),0)</f>
        <v>0</v>
      </c>
      <c r="T465" s="16">
        <f>(SUM($S$6:S465))/1000000</f>
        <v>0.48193943664872402</v>
      </c>
    </row>
    <row r="466" spans="2:20" x14ac:dyDescent="0.3">
      <c r="B466" s="7" t="s">
        <v>19</v>
      </c>
      <c r="C466" s="13">
        <v>460</v>
      </c>
      <c r="D466" s="13">
        <v>460</v>
      </c>
      <c r="E466" s="14">
        <v>0</v>
      </c>
      <c r="F466" s="15">
        <f t="shared" si="45"/>
        <v>0</v>
      </c>
      <c r="G466" s="15">
        <f t="shared" si="46"/>
        <v>0</v>
      </c>
      <c r="H466" s="16">
        <f t="shared" si="42"/>
        <v>1</v>
      </c>
      <c r="I466" s="16" t="str">
        <f t="shared" si="43"/>
        <v/>
      </c>
      <c r="J466" s="16">
        <f t="shared" si="44"/>
        <v>0</v>
      </c>
      <c r="K466" s="16">
        <f>(1000*1.15)*Table1[[#This Row],[WLTC class 3, version 5, acceleration]]</f>
        <v>0</v>
      </c>
      <c r="L466" s="16">
        <f t="shared" si="47"/>
        <v>112.815</v>
      </c>
      <c r="M466" s="16">
        <f>0.5*1.2*0.32*1.99*(Table1[[#This Row],[Velocity]]^2)</f>
        <v>0</v>
      </c>
      <c r="N466" s="16">
        <f>Table1[[#This Row],[Acceleration Force]]+Table1[[#This Row],[Rolling Resistance]]+Table1[[#This Row],[Aerodynamic Resistance]]</f>
        <v>112.815</v>
      </c>
      <c r="O466" s="16">
        <f>(Table1[[#This Row],[Acceleration Force]]+Table1[[#This Row],[Rolling Resistance]]+Table1[[#This Row],[Aerodynamic Resistance]])*Table1[[#This Row],[Velocity]]</f>
        <v>0</v>
      </c>
      <c r="P466" s="16">
        <f>Table1[[#This Row],[Total]]*Table1[[#This Row],[Velocity]]</f>
        <v>0</v>
      </c>
      <c r="Q466" s="16">
        <f>IF(Table1[[#This Row],[Energy]]&gt;0,Table1[[#This Row],[Energy]],0)</f>
        <v>0</v>
      </c>
      <c r="R466" s="16">
        <f>(SUM($Q$6:Q466))/1000000</f>
        <v>0.91429242822452683</v>
      </c>
      <c r="S466" s="16">
        <f>IF(Table1[[#This Row],[Energy]]&lt;0,ABS(Table1[[#This Row],[Energy]]),0)</f>
        <v>0</v>
      </c>
      <c r="T466" s="16">
        <f>(SUM($S$6:S466))/1000000</f>
        <v>0.48193943664872402</v>
      </c>
    </row>
    <row r="467" spans="2:20" x14ac:dyDescent="0.3">
      <c r="B467" s="7" t="s">
        <v>19</v>
      </c>
      <c r="C467" s="13">
        <v>461</v>
      </c>
      <c r="D467" s="13">
        <v>461</v>
      </c>
      <c r="E467" s="14">
        <v>0</v>
      </c>
      <c r="F467" s="15">
        <f t="shared" si="45"/>
        <v>0</v>
      </c>
      <c r="G467" s="15">
        <f t="shared" si="46"/>
        <v>0</v>
      </c>
      <c r="H467" s="16">
        <f t="shared" si="42"/>
        <v>1</v>
      </c>
      <c r="I467" s="16" t="str">
        <f t="shared" si="43"/>
        <v/>
      </c>
      <c r="J467" s="16">
        <f t="shared" si="44"/>
        <v>0</v>
      </c>
      <c r="K467" s="16">
        <f>(1000*1.15)*Table1[[#This Row],[WLTC class 3, version 5, acceleration]]</f>
        <v>0</v>
      </c>
      <c r="L467" s="16">
        <f t="shared" si="47"/>
        <v>112.815</v>
      </c>
      <c r="M467" s="16">
        <f>0.5*1.2*0.32*1.99*(Table1[[#This Row],[Velocity]]^2)</f>
        <v>0</v>
      </c>
      <c r="N467" s="16">
        <f>Table1[[#This Row],[Acceleration Force]]+Table1[[#This Row],[Rolling Resistance]]+Table1[[#This Row],[Aerodynamic Resistance]]</f>
        <v>112.815</v>
      </c>
      <c r="O467" s="16">
        <f>(Table1[[#This Row],[Acceleration Force]]+Table1[[#This Row],[Rolling Resistance]]+Table1[[#This Row],[Aerodynamic Resistance]])*Table1[[#This Row],[Velocity]]</f>
        <v>0</v>
      </c>
      <c r="P467" s="16">
        <f>Table1[[#This Row],[Total]]*Table1[[#This Row],[Velocity]]</f>
        <v>0</v>
      </c>
      <c r="Q467" s="16">
        <f>IF(Table1[[#This Row],[Energy]]&gt;0,Table1[[#This Row],[Energy]],0)</f>
        <v>0</v>
      </c>
      <c r="R467" s="16">
        <f>(SUM($Q$6:Q467))/1000000</f>
        <v>0.91429242822452683</v>
      </c>
      <c r="S467" s="16">
        <f>IF(Table1[[#This Row],[Energy]]&lt;0,ABS(Table1[[#This Row],[Energy]]),0)</f>
        <v>0</v>
      </c>
      <c r="T467" s="16">
        <f>(SUM($S$6:S467))/1000000</f>
        <v>0.48193943664872402</v>
      </c>
    </row>
    <row r="468" spans="2:20" x14ac:dyDescent="0.3">
      <c r="B468" s="7" t="s">
        <v>19</v>
      </c>
      <c r="C468" s="13">
        <v>462</v>
      </c>
      <c r="D468" s="13">
        <v>462</v>
      </c>
      <c r="E468" s="14">
        <v>0</v>
      </c>
      <c r="F468" s="15">
        <f t="shared" si="45"/>
        <v>0</v>
      </c>
      <c r="G468" s="15">
        <f t="shared" si="46"/>
        <v>0</v>
      </c>
      <c r="H468" s="16">
        <f t="shared" si="42"/>
        <v>1</v>
      </c>
      <c r="I468" s="16" t="str">
        <f t="shared" si="43"/>
        <v/>
      </c>
      <c r="J468" s="16">
        <f t="shared" si="44"/>
        <v>0</v>
      </c>
      <c r="K468" s="16">
        <f>(1000*1.15)*Table1[[#This Row],[WLTC class 3, version 5, acceleration]]</f>
        <v>0</v>
      </c>
      <c r="L468" s="16">
        <f t="shared" si="47"/>
        <v>112.815</v>
      </c>
      <c r="M468" s="16">
        <f>0.5*1.2*0.32*1.99*(Table1[[#This Row],[Velocity]]^2)</f>
        <v>0</v>
      </c>
      <c r="N468" s="16">
        <f>Table1[[#This Row],[Acceleration Force]]+Table1[[#This Row],[Rolling Resistance]]+Table1[[#This Row],[Aerodynamic Resistance]]</f>
        <v>112.815</v>
      </c>
      <c r="O468" s="16">
        <f>(Table1[[#This Row],[Acceleration Force]]+Table1[[#This Row],[Rolling Resistance]]+Table1[[#This Row],[Aerodynamic Resistance]])*Table1[[#This Row],[Velocity]]</f>
        <v>0</v>
      </c>
      <c r="P468" s="16">
        <f>Table1[[#This Row],[Total]]*Table1[[#This Row],[Velocity]]</f>
        <v>0</v>
      </c>
      <c r="Q468" s="16">
        <f>IF(Table1[[#This Row],[Energy]]&gt;0,Table1[[#This Row],[Energy]],0)</f>
        <v>0</v>
      </c>
      <c r="R468" s="16">
        <f>(SUM($Q$6:Q468))/1000000</f>
        <v>0.91429242822452683</v>
      </c>
      <c r="S468" s="16">
        <f>IF(Table1[[#This Row],[Energy]]&lt;0,ABS(Table1[[#This Row],[Energy]]),0)</f>
        <v>0</v>
      </c>
      <c r="T468" s="16">
        <f>(SUM($S$6:S468))/1000000</f>
        <v>0.48193943664872402</v>
      </c>
    </row>
    <row r="469" spans="2:20" x14ac:dyDescent="0.3">
      <c r="B469" s="7" t="s">
        <v>19</v>
      </c>
      <c r="C469" s="13">
        <v>463</v>
      </c>
      <c r="D469" s="13">
        <v>463</v>
      </c>
      <c r="E469" s="14">
        <v>0</v>
      </c>
      <c r="F469" s="15">
        <f t="shared" si="45"/>
        <v>0</v>
      </c>
      <c r="G469" s="15">
        <f t="shared" si="46"/>
        <v>0</v>
      </c>
      <c r="H469" s="16">
        <f t="shared" si="42"/>
        <v>1</v>
      </c>
      <c r="I469" s="16" t="str">
        <f t="shared" si="43"/>
        <v/>
      </c>
      <c r="J469" s="16">
        <f t="shared" si="44"/>
        <v>0</v>
      </c>
      <c r="K469" s="16">
        <f>(1000*1.15)*Table1[[#This Row],[WLTC class 3, version 5, acceleration]]</f>
        <v>0</v>
      </c>
      <c r="L469" s="16">
        <f t="shared" si="47"/>
        <v>112.815</v>
      </c>
      <c r="M469" s="16">
        <f>0.5*1.2*0.32*1.99*(Table1[[#This Row],[Velocity]]^2)</f>
        <v>0</v>
      </c>
      <c r="N469" s="16">
        <f>Table1[[#This Row],[Acceleration Force]]+Table1[[#This Row],[Rolling Resistance]]+Table1[[#This Row],[Aerodynamic Resistance]]</f>
        <v>112.815</v>
      </c>
      <c r="O469" s="16">
        <f>(Table1[[#This Row],[Acceleration Force]]+Table1[[#This Row],[Rolling Resistance]]+Table1[[#This Row],[Aerodynamic Resistance]])*Table1[[#This Row],[Velocity]]</f>
        <v>0</v>
      </c>
      <c r="P469" s="16">
        <f>Table1[[#This Row],[Total]]*Table1[[#This Row],[Velocity]]</f>
        <v>0</v>
      </c>
      <c r="Q469" s="16">
        <f>IF(Table1[[#This Row],[Energy]]&gt;0,Table1[[#This Row],[Energy]],0)</f>
        <v>0</v>
      </c>
      <c r="R469" s="16">
        <f>(SUM($Q$6:Q469))/1000000</f>
        <v>0.91429242822452683</v>
      </c>
      <c r="S469" s="16">
        <f>IF(Table1[[#This Row],[Energy]]&lt;0,ABS(Table1[[#This Row],[Energy]]),0)</f>
        <v>0</v>
      </c>
      <c r="T469" s="16">
        <f>(SUM($S$6:S469))/1000000</f>
        <v>0.48193943664872402</v>
      </c>
    </row>
    <row r="470" spans="2:20" x14ac:dyDescent="0.3">
      <c r="B470" s="7" t="s">
        <v>19</v>
      </c>
      <c r="C470" s="13">
        <v>464</v>
      </c>
      <c r="D470" s="13">
        <v>464</v>
      </c>
      <c r="E470" s="14">
        <v>0</v>
      </c>
      <c r="F470" s="15">
        <f t="shared" si="45"/>
        <v>0</v>
      </c>
      <c r="G470" s="15">
        <f t="shared" si="46"/>
        <v>0</v>
      </c>
      <c r="H470" s="16">
        <f t="shared" si="42"/>
        <v>1</v>
      </c>
      <c r="I470" s="16" t="str">
        <f t="shared" si="43"/>
        <v/>
      </c>
      <c r="J470" s="16">
        <f t="shared" si="44"/>
        <v>0</v>
      </c>
      <c r="K470" s="16">
        <f>(1000*1.15)*Table1[[#This Row],[WLTC class 3, version 5, acceleration]]</f>
        <v>0</v>
      </c>
      <c r="L470" s="16">
        <f t="shared" si="47"/>
        <v>112.815</v>
      </c>
      <c r="M470" s="16">
        <f>0.5*1.2*0.32*1.99*(Table1[[#This Row],[Velocity]]^2)</f>
        <v>0</v>
      </c>
      <c r="N470" s="16">
        <f>Table1[[#This Row],[Acceleration Force]]+Table1[[#This Row],[Rolling Resistance]]+Table1[[#This Row],[Aerodynamic Resistance]]</f>
        <v>112.815</v>
      </c>
      <c r="O470" s="16">
        <f>(Table1[[#This Row],[Acceleration Force]]+Table1[[#This Row],[Rolling Resistance]]+Table1[[#This Row],[Aerodynamic Resistance]])*Table1[[#This Row],[Velocity]]</f>
        <v>0</v>
      </c>
      <c r="P470" s="16">
        <f>Table1[[#This Row],[Total]]*Table1[[#This Row],[Velocity]]</f>
        <v>0</v>
      </c>
      <c r="Q470" s="16">
        <f>IF(Table1[[#This Row],[Energy]]&gt;0,Table1[[#This Row],[Energy]],0)</f>
        <v>0</v>
      </c>
      <c r="R470" s="16">
        <f>(SUM($Q$6:Q470))/1000000</f>
        <v>0.91429242822452683</v>
      </c>
      <c r="S470" s="16">
        <f>IF(Table1[[#This Row],[Energy]]&lt;0,ABS(Table1[[#This Row],[Energy]]),0)</f>
        <v>0</v>
      </c>
      <c r="T470" s="16">
        <f>(SUM($S$6:S470))/1000000</f>
        <v>0.48193943664872402</v>
      </c>
    </row>
    <row r="471" spans="2:20" x14ac:dyDescent="0.3">
      <c r="B471" s="7" t="s">
        <v>19</v>
      </c>
      <c r="C471" s="13">
        <v>465</v>
      </c>
      <c r="D471" s="13">
        <v>465</v>
      </c>
      <c r="E471" s="14">
        <v>0</v>
      </c>
      <c r="F471" s="15">
        <f t="shared" si="45"/>
        <v>0</v>
      </c>
      <c r="G471" s="15">
        <f t="shared" si="46"/>
        <v>0</v>
      </c>
      <c r="H471" s="16">
        <f t="shared" si="42"/>
        <v>1</v>
      </c>
      <c r="I471" s="16" t="str">
        <f t="shared" si="43"/>
        <v/>
      </c>
      <c r="J471" s="16">
        <f t="shared" si="44"/>
        <v>0</v>
      </c>
      <c r="K471" s="16">
        <f>(1000*1.15)*Table1[[#This Row],[WLTC class 3, version 5, acceleration]]</f>
        <v>0</v>
      </c>
      <c r="L471" s="16">
        <f t="shared" si="47"/>
        <v>112.815</v>
      </c>
      <c r="M471" s="16">
        <f>0.5*1.2*0.32*1.99*(Table1[[#This Row],[Velocity]]^2)</f>
        <v>0</v>
      </c>
      <c r="N471" s="16">
        <f>Table1[[#This Row],[Acceleration Force]]+Table1[[#This Row],[Rolling Resistance]]+Table1[[#This Row],[Aerodynamic Resistance]]</f>
        <v>112.815</v>
      </c>
      <c r="O471" s="16">
        <f>(Table1[[#This Row],[Acceleration Force]]+Table1[[#This Row],[Rolling Resistance]]+Table1[[#This Row],[Aerodynamic Resistance]])*Table1[[#This Row],[Velocity]]</f>
        <v>0</v>
      </c>
      <c r="P471" s="16">
        <f>Table1[[#This Row],[Total]]*Table1[[#This Row],[Velocity]]</f>
        <v>0</v>
      </c>
      <c r="Q471" s="16">
        <f>IF(Table1[[#This Row],[Energy]]&gt;0,Table1[[#This Row],[Energy]],0)</f>
        <v>0</v>
      </c>
      <c r="R471" s="16">
        <f>(SUM($Q$6:Q471))/1000000</f>
        <v>0.91429242822452683</v>
      </c>
      <c r="S471" s="16">
        <f>IF(Table1[[#This Row],[Energy]]&lt;0,ABS(Table1[[#This Row],[Energy]]),0)</f>
        <v>0</v>
      </c>
      <c r="T471" s="16">
        <f>(SUM($S$6:S471))/1000000</f>
        <v>0.48193943664872402</v>
      </c>
    </row>
    <row r="472" spans="2:20" x14ac:dyDescent="0.3">
      <c r="B472" s="7" t="s">
        <v>19</v>
      </c>
      <c r="C472" s="13">
        <v>466</v>
      </c>
      <c r="D472" s="13">
        <v>466</v>
      </c>
      <c r="E472" s="14">
        <v>0</v>
      </c>
      <c r="F472" s="15">
        <f t="shared" si="45"/>
        <v>0</v>
      </c>
      <c r="G472" s="15">
        <f t="shared" si="46"/>
        <v>0</v>
      </c>
      <c r="H472" s="16">
        <f t="shared" si="42"/>
        <v>1</v>
      </c>
      <c r="I472" s="16" t="str">
        <f t="shared" si="43"/>
        <v/>
      </c>
      <c r="J472" s="16">
        <f t="shared" si="44"/>
        <v>0</v>
      </c>
      <c r="K472" s="16">
        <f>(1000*1.15)*Table1[[#This Row],[WLTC class 3, version 5, acceleration]]</f>
        <v>0</v>
      </c>
      <c r="L472" s="16">
        <f t="shared" si="47"/>
        <v>112.815</v>
      </c>
      <c r="M472" s="16">
        <f>0.5*1.2*0.32*1.99*(Table1[[#This Row],[Velocity]]^2)</f>
        <v>0</v>
      </c>
      <c r="N472" s="16">
        <f>Table1[[#This Row],[Acceleration Force]]+Table1[[#This Row],[Rolling Resistance]]+Table1[[#This Row],[Aerodynamic Resistance]]</f>
        <v>112.815</v>
      </c>
      <c r="O472" s="16">
        <f>(Table1[[#This Row],[Acceleration Force]]+Table1[[#This Row],[Rolling Resistance]]+Table1[[#This Row],[Aerodynamic Resistance]])*Table1[[#This Row],[Velocity]]</f>
        <v>0</v>
      </c>
      <c r="P472" s="16">
        <f>Table1[[#This Row],[Total]]*Table1[[#This Row],[Velocity]]</f>
        <v>0</v>
      </c>
      <c r="Q472" s="16">
        <f>IF(Table1[[#This Row],[Energy]]&gt;0,Table1[[#This Row],[Energy]],0)</f>
        <v>0</v>
      </c>
      <c r="R472" s="16">
        <f>(SUM($Q$6:Q472))/1000000</f>
        <v>0.91429242822452683</v>
      </c>
      <c r="S472" s="16">
        <f>IF(Table1[[#This Row],[Energy]]&lt;0,ABS(Table1[[#This Row],[Energy]]),0)</f>
        <v>0</v>
      </c>
      <c r="T472" s="16">
        <f>(SUM($S$6:S472))/1000000</f>
        <v>0.48193943664872402</v>
      </c>
    </row>
    <row r="473" spans="2:20" x14ac:dyDescent="0.3">
      <c r="B473" s="7" t="s">
        <v>19</v>
      </c>
      <c r="C473" s="13">
        <v>467</v>
      </c>
      <c r="D473" s="13">
        <v>467</v>
      </c>
      <c r="E473" s="14">
        <v>0</v>
      </c>
      <c r="F473" s="15">
        <f t="shared" si="45"/>
        <v>0</v>
      </c>
      <c r="G473" s="15">
        <f t="shared" si="46"/>
        <v>0</v>
      </c>
      <c r="H473" s="16">
        <f t="shared" si="42"/>
        <v>1</v>
      </c>
      <c r="I473" s="16" t="str">
        <f t="shared" si="43"/>
        <v/>
      </c>
      <c r="J473" s="16">
        <f t="shared" si="44"/>
        <v>0</v>
      </c>
      <c r="K473" s="16">
        <f>(1000*1.15)*Table1[[#This Row],[WLTC class 3, version 5, acceleration]]</f>
        <v>0</v>
      </c>
      <c r="L473" s="16">
        <f t="shared" si="47"/>
        <v>112.815</v>
      </c>
      <c r="M473" s="16">
        <f>0.5*1.2*0.32*1.99*(Table1[[#This Row],[Velocity]]^2)</f>
        <v>0</v>
      </c>
      <c r="N473" s="16">
        <f>Table1[[#This Row],[Acceleration Force]]+Table1[[#This Row],[Rolling Resistance]]+Table1[[#This Row],[Aerodynamic Resistance]]</f>
        <v>112.815</v>
      </c>
      <c r="O473" s="16">
        <f>(Table1[[#This Row],[Acceleration Force]]+Table1[[#This Row],[Rolling Resistance]]+Table1[[#This Row],[Aerodynamic Resistance]])*Table1[[#This Row],[Velocity]]</f>
        <v>0</v>
      </c>
      <c r="P473" s="16">
        <f>Table1[[#This Row],[Total]]*Table1[[#This Row],[Velocity]]</f>
        <v>0</v>
      </c>
      <c r="Q473" s="16">
        <f>IF(Table1[[#This Row],[Energy]]&gt;0,Table1[[#This Row],[Energy]],0)</f>
        <v>0</v>
      </c>
      <c r="R473" s="16">
        <f>(SUM($Q$6:Q473))/1000000</f>
        <v>0.91429242822452683</v>
      </c>
      <c r="S473" s="16">
        <f>IF(Table1[[#This Row],[Energy]]&lt;0,ABS(Table1[[#This Row],[Energy]]),0)</f>
        <v>0</v>
      </c>
      <c r="T473" s="16">
        <f>(SUM($S$6:S473))/1000000</f>
        <v>0.48193943664872402</v>
      </c>
    </row>
    <row r="474" spans="2:20" x14ac:dyDescent="0.3">
      <c r="B474" s="7" t="s">
        <v>19</v>
      </c>
      <c r="C474" s="13">
        <v>468</v>
      </c>
      <c r="D474" s="13">
        <v>468</v>
      </c>
      <c r="E474" s="14">
        <v>0</v>
      </c>
      <c r="F474" s="15">
        <f t="shared" si="45"/>
        <v>0</v>
      </c>
      <c r="G474" s="15">
        <f t="shared" si="46"/>
        <v>0</v>
      </c>
      <c r="H474" s="16">
        <f t="shared" si="42"/>
        <v>1</v>
      </c>
      <c r="I474" s="16" t="str">
        <f t="shared" si="43"/>
        <v/>
      </c>
      <c r="J474" s="16">
        <f t="shared" si="44"/>
        <v>0</v>
      </c>
      <c r="K474" s="16">
        <f>(1000*1.15)*Table1[[#This Row],[WLTC class 3, version 5, acceleration]]</f>
        <v>0</v>
      </c>
      <c r="L474" s="16">
        <f t="shared" si="47"/>
        <v>112.815</v>
      </c>
      <c r="M474" s="16">
        <f>0.5*1.2*0.32*1.99*(Table1[[#This Row],[Velocity]]^2)</f>
        <v>0</v>
      </c>
      <c r="N474" s="16">
        <f>Table1[[#This Row],[Acceleration Force]]+Table1[[#This Row],[Rolling Resistance]]+Table1[[#This Row],[Aerodynamic Resistance]]</f>
        <v>112.815</v>
      </c>
      <c r="O474" s="16">
        <f>(Table1[[#This Row],[Acceleration Force]]+Table1[[#This Row],[Rolling Resistance]]+Table1[[#This Row],[Aerodynamic Resistance]])*Table1[[#This Row],[Velocity]]</f>
        <v>0</v>
      </c>
      <c r="P474" s="16">
        <f>Table1[[#This Row],[Total]]*Table1[[#This Row],[Velocity]]</f>
        <v>0</v>
      </c>
      <c r="Q474" s="16">
        <f>IF(Table1[[#This Row],[Energy]]&gt;0,Table1[[#This Row],[Energy]],0)</f>
        <v>0</v>
      </c>
      <c r="R474" s="16">
        <f>(SUM($Q$6:Q474))/1000000</f>
        <v>0.91429242822452683</v>
      </c>
      <c r="S474" s="16">
        <f>IF(Table1[[#This Row],[Energy]]&lt;0,ABS(Table1[[#This Row],[Energy]]),0)</f>
        <v>0</v>
      </c>
      <c r="T474" s="16">
        <f>(SUM($S$6:S474))/1000000</f>
        <v>0.48193943664872402</v>
      </c>
    </row>
    <row r="475" spans="2:20" x14ac:dyDescent="0.3">
      <c r="B475" s="7" t="s">
        <v>19</v>
      </c>
      <c r="C475" s="13">
        <v>469</v>
      </c>
      <c r="D475" s="13">
        <v>469</v>
      </c>
      <c r="E475" s="14">
        <v>0</v>
      </c>
      <c r="F475" s="15">
        <f t="shared" si="45"/>
        <v>0</v>
      </c>
      <c r="G475" s="15">
        <f t="shared" si="46"/>
        <v>0</v>
      </c>
      <c r="H475" s="16">
        <f t="shared" si="42"/>
        <v>1</v>
      </c>
      <c r="I475" s="16" t="str">
        <f t="shared" si="43"/>
        <v/>
      </c>
      <c r="J475" s="16">
        <f t="shared" si="44"/>
        <v>0</v>
      </c>
      <c r="K475" s="16">
        <f>(1000*1.15)*Table1[[#This Row],[WLTC class 3, version 5, acceleration]]</f>
        <v>0</v>
      </c>
      <c r="L475" s="16">
        <f t="shared" si="47"/>
        <v>112.815</v>
      </c>
      <c r="M475" s="16">
        <f>0.5*1.2*0.32*1.99*(Table1[[#This Row],[Velocity]]^2)</f>
        <v>0</v>
      </c>
      <c r="N475" s="16">
        <f>Table1[[#This Row],[Acceleration Force]]+Table1[[#This Row],[Rolling Resistance]]+Table1[[#This Row],[Aerodynamic Resistance]]</f>
        <v>112.815</v>
      </c>
      <c r="O475" s="16">
        <f>(Table1[[#This Row],[Acceleration Force]]+Table1[[#This Row],[Rolling Resistance]]+Table1[[#This Row],[Aerodynamic Resistance]])*Table1[[#This Row],[Velocity]]</f>
        <v>0</v>
      </c>
      <c r="P475" s="16">
        <f>Table1[[#This Row],[Total]]*Table1[[#This Row],[Velocity]]</f>
        <v>0</v>
      </c>
      <c r="Q475" s="16">
        <f>IF(Table1[[#This Row],[Energy]]&gt;0,Table1[[#This Row],[Energy]],0)</f>
        <v>0</v>
      </c>
      <c r="R475" s="16">
        <f>(SUM($Q$6:Q475))/1000000</f>
        <v>0.91429242822452683</v>
      </c>
      <c r="S475" s="16">
        <f>IF(Table1[[#This Row],[Energy]]&lt;0,ABS(Table1[[#This Row],[Energy]]),0)</f>
        <v>0</v>
      </c>
      <c r="T475" s="16">
        <f>(SUM($S$6:S475))/1000000</f>
        <v>0.48193943664872402</v>
      </c>
    </row>
    <row r="476" spans="2:20" x14ac:dyDescent="0.3">
      <c r="B476" s="7" t="s">
        <v>19</v>
      </c>
      <c r="C476" s="13">
        <v>470</v>
      </c>
      <c r="D476" s="13">
        <v>470</v>
      </c>
      <c r="E476" s="14">
        <v>0</v>
      </c>
      <c r="F476" s="15">
        <f t="shared" si="45"/>
        <v>0</v>
      </c>
      <c r="G476" s="15">
        <f t="shared" si="46"/>
        <v>0</v>
      </c>
      <c r="H476" s="16">
        <f t="shared" si="42"/>
        <v>1</v>
      </c>
      <c r="I476" s="16" t="str">
        <f t="shared" si="43"/>
        <v/>
      </c>
      <c r="J476" s="16">
        <f t="shared" si="44"/>
        <v>0</v>
      </c>
      <c r="K476" s="16">
        <f>(1000*1.15)*Table1[[#This Row],[WLTC class 3, version 5, acceleration]]</f>
        <v>0</v>
      </c>
      <c r="L476" s="16">
        <f t="shared" si="47"/>
        <v>112.815</v>
      </c>
      <c r="M476" s="16">
        <f>0.5*1.2*0.32*1.99*(Table1[[#This Row],[Velocity]]^2)</f>
        <v>0</v>
      </c>
      <c r="N476" s="16">
        <f>Table1[[#This Row],[Acceleration Force]]+Table1[[#This Row],[Rolling Resistance]]+Table1[[#This Row],[Aerodynamic Resistance]]</f>
        <v>112.815</v>
      </c>
      <c r="O476" s="16">
        <f>(Table1[[#This Row],[Acceleration Force]]+Table1[[#This Row],[Rolling Resistance]]+Table1[[#This Row],[Aerodynamic Resistance]])*Table1[[#This Row],[Velocity]]</f>
        <v>0</v>
      </c>
      <c r="P476" s="16">
        <f>Table1[[#This Row],[Total]]*Table1[[#This Row],[Velocity]]</f>
        <v>0</v>
      </c>
      <c r="Q476" s="16">
        <f>IF(Table1[[#This Row],[Energy]]&gt;0,Table1[[#This Row],[Energy]],0)</f>
        <v>0</v>
      </c>
      <c r="R476" s="16">
        <f>(SUM($Q$6:Q476))/1000000</f>
        <v>0.91429242822452683</v>
      </c>
      <c r="S476" s="16">
        <f>IF(Table1[[#This Row],[Energy]]&lt;0,ABS(Table1[[#This Row],[Energy]]),0)</f>
        <v>0</v>
      </c>
      <c r="T476" s="16">
        <f>(SUM($S$6:S476))/1000000</f>
        <v>0.48193943664872402</v>
      </c>
    </row>
    <row r="477" spans="2:20" x14ac:dyDescent="0.3">
      <c r="B477" s="7" t="s">
        <v>19</v>
      </c>
      <c r="C477" s="13">
        <v>471</v>
      </c>
      <c r="D477" s="13">
        <v>471</v>
      </c>
      <c r="E477" s="14">
        <v>0</v>
      </c>
      <c r="F477" s="15">
        <f t="shared" si="45"/>
        <v>0</v>
      </c>
      <c r="G477" s="15">
        <f t="shared" si="46"/>
        <v>0</v>
      </c>
      <c r="H477" s="16">
        <f t="shared" si="42"/>
        <v>1</v>
      </c>
      <c r="I477" s="16" t="str">
        <f t="shared" si="43"/>
        <v/>
      </c>
      <c r="J477" s="16">
        <f t="shared" si="44"/>
        <v>0</v>
      </c>
      <c r="K477" s="16">
        <f>(1000*1.15)*Table1[[#This Row],[WLTC class 3, version 5, acceleration]]</f>
        <v>0</v>
      </c>
      <c r="L477" s="16">
        <f t="shared" si="47"/>
        <v>112.815</v>
      </c>
      <c r="M477" s="16">
        <f>0.5*1.2*0.32*1.99*(Table1[[#This Row],[Velocity]]^2)</f>
        <v>0</v>
      </c>
      <c r="N477" s="16">
        <f>Table1[[#This Row],[Acceleration Force]]+Table1[[#This Row],[Rolling Resistance]]+Table1[[#This Row],[Aerodynamic Resistance]]</f>
        <v>112.815</v>
      </c>
      <c r="O477" s="16">
        <f>(Table1[[#This Row],[Acceleration Force]]+Table1[[#This Row],[Rolling Resistance]]+Table1[[#This Row],[Aerodynamic Resistance]])*Table1[[#This Row],[Velocity]]</f>
        <v>0</v>
      </c>
      <c r="P477" s="16">
        <f>Table1[[#This Row],[Total]]*Table1[[#This Row],[Velocity]]</f>
        <v>0</v>
      </c>
      <c r="Q477" s="16">
        <f>IF(Table1[[#This Row],[Energy]]&gt;0,Table1[[#This Row],[Energy]],0)</f>
        <v>0</v>
      </c>
      <c r="R477" s="16">
        <f>(SUM($Q$6:Q477))/1000000</f>
        <v>0.91429242822452683</v>
      </c>
      <c r="S477" s="16">
        <f>IF(Table1[[#This Row],[Energy]]&lt;0,ABS(Table1[[#This Row],[Energy]]),0)</f>
        <v>0</v>
      </c>
      <c r="T477" s="16">
        <f>(SUM($S$6:S477))/1000000</f>
        <v>0.48193943664872402</v>
      </c>
    </row>
    <row r="478" spans="2:20" x14ac:dyDescent="0.3">
      <c r="B478" s="7" t="s">
        <v>19</v>
      </c>
      <c r="C478" s="13">
        <v>472</v>
      </c>
      <c r="D478" s="13">
        <v>472</v>
      </c>
      <c r="E478" s="14">
        <v>0</v>
      </c>
      <c r="F478" s="15">
        <f t="shared" si="45"/>
        <v>0</v>
      </c>
      <c r="G478" s="15">
        <f t="shared" si="46"/>
        <v>0</v>
      </c>
      <c r="H478" s="16">
        <f t="shared" si="42"/>
        <v>1</v>
      </c>
      <c r="I478" s="16" t="str">
        <f t="shared" si="43"/>
        <v/>
      </c>
      <c r="J478" s="16">
        <f t="shared" si="44"/>
        <v>0</v>
      </c>
      <c r="K478" s="16">
        <f>(1000*1.15)*Table1[[#This Row],[WLTC class 3, version 5, acceleration]]</f>
        <v>0</v>
      </c>
      <c r="L478" s="16">
        <f t="shared" si="47"/>
        <v>112.815</v>
      </c>
      <c r="M478" s="16">
        <f>0.5*1.2*0.32*1.99*(Table1[[#This Row],[Velocity]]^2)</f>
        <v>0</v>
      </c>
      <c r="N478" s="16">
        <f>Table1[[#This Row],[Acceleration Force]]+Table1[[#This Row],[Rolling Resistance]]+Table1[[#This Row],[Aerodynamic Resistance]]</f>
        <v>112.815</v>
      </c>
      <c r="O478" s="16">
        <f>(Table1[[#This Row],[Acceleration Force]]+Table1[[#This Row],[Rolling Resistance]]+Table1[[#This Row],[Aerodynamic Resistance]])*Table1[[#This Row],[Velocity]]</f>
        <v>0</v>
      </c>
      <c r="P478" s="16">
        <f>Table1[[#This Row],[Total]]*Table1[[#This Row],[Velocity]]</f>
        <v>0</v>
      </c>
      <c r="Q478" s="16">
        <f>IF(Table1[[#This Row],[Energy]]&gt;0,Table1[[#This Row],[Energy]],0)</f>
        <v>0</v>
      </c>
      <c r="R478" s="16">
        <f>(SUM($Q$6:Q478))/1000000</f>
        <v>0.91429242822452683</v>
      </c>
      <c r="S478" s="16">
        <f>IF(Table1[[#This Row],[Energy]]&lt;0,ABS(Table1[[#This Row],[Energy]]),0)</f>
        <v>0</v>
      </c>
      <c r="T478" s="16">
        <f>(SUM($S$6:S478))/1000000</f>
        <v>0.48193943664872402</v>
      </c>
    </row>
    <row r="479" spans="2:20" x14ac:dyDescent="0.3">
      <c r="B479" s="7" t="s">
        <v>19</v>
      </c>
      <c r="C479" s="13">
        <v>473</v>
      </c>
      <c r="D479" s="13">
        <v>473</v>
      </c>
      <c r="E479" s="14">
        <v>0</v>
      </c>
      <c r="F479" s="15">
        <f t="shared" si="45"/>
        <v>0</v>
      </c>
      <c r="G479" s="15">
        <f t="shared" si="46"/>
        <v>0</v>
      </c>
      <c r="H479" s="16">
        <f t="shared" si="42"/>
        <v>1</v>
      </c>
      <c r="I479" s="16" t="str">
        <f t="shared" si="43"/>
        <v/>
      </c>
      <c r="J479" s="16">
        <f t="shared" si="44"/>
        <v>0</v>
      </c>
      <c r="K479" s="16">
        <f>(1000*1.15)*Table1[[#This Row],[WLTC class 3, version 5, acceleration]]</f>
        <v>0</v>
      </c>
      <c r="L479" s="16">
        <f t="shared" si="47"/>
        <v>112.815</v>
      </c>
      <c r="M479" s="16">
        <f>0.5*1.2*0.32*1.99*(Table1[[#This Row],[Velocity]]^2)</f>
        <v>0</v>
      </c>
      <c r="N479" s="16">
        <f>Table1[[#This Row],[Acceleration Force]]+Table1[[#This Row],[Rolling Resistance]]+Table1[[#This Row],[Aerodynamic Resistance]]</f>
        <v>112.815</v>
      </c>
      <c r="O479" s="16">
        <f>(Table1[[#This Row],[Acceleration Force]]+Table1[[#This Row],[Rolling Resistance]]+Table1[[#This Row],[Aerodynamic Resistance]])*Table1[[#This Row],[Velocity]]</f>
        <v>0</v>
      </c>
      <c r="P479" s="16">
        <f>Table1[[#This Row],[Total]]*Table1[[#This Row],[Velocity]]</f>
        <v>0</v>
      </c>
      <c r="Q479" s="16">
        <f>IF(Table1[[#This Row],[Energy]]&gt;0,Table1[[#This Row],[Energy]],0)</f>
        <v>0</v>
      </c>
      <c r="R479" s="16">
        <f>(SUM($Q$6:Q479))/1000000</f>
        <v>0.91429242822452683</v>
      </c>
      <c r="S479" s="16">
        <f>IF(Table1[[#This Row],[Energy]]&lt;0,ABS(Table1[[#This Row],[Energy]]),0)</f>
        <v>0</v>
      </c>
      <c r="T479" s="16">
        <f>(SUM($S$6:S479))/1000000</f>
        <v>0.48193943664872402</v>
      </c>
    </row>
    <row r="480" spans="2:20" x14ac:dyDescent="0.3">
      <c r="B480" s="7" t="s">
        <v>19</v>
      </c>
      <c r="C480" s="13">
        <v>474</v>
      </c>
      <c r="D480" s="13">
        <v>474</v>
      </c>
      <c r="E480" s="14">
        <v>0</v>
      </c>
      <c r="F480" s="15">
        <f t="shared" si="45"/>
        <v>0</v>
      </c>
      <c r="G480" s="15">
        <f t="shared" si="46"/>
        <v>0</v>
      </c>
      <c r="H480" s="16">
        <f t="shared" si="42"/>
        <v>1</v>
      </c>
      <c r="I480" s="16" t="str">
        <f t="shared" si="43"/>
        <v/>
      </c>
      <c r="J480" s="16">
        <f t="shared" si="44"/>
        <v>0</v>
      </c>
      <c r="K480" s="16">
        <f>(1000*1.15)*Table1[[#This Row],[WLTC class 3, version 5, acceleration]]</f>
        <v>0</v>
      </c>
      <c r="L480" s="16">
        <f t="shared" si="47"/>
        <v>112.815</v>
      </c>
      <c r="M480" s="16">
        <f>0.5*1.2*0.32*1.99*(Table1[[#This Row],[Velocity]]^2)</f>
        <v>0</v>
      </c>
      <c r="N480" s="16">
        <f>Table1[[#This Row],[Acceleration Force]]+Table1[[#This Row],[Rolling Resistance]]+Table1[[#This Row],[Aerodynamic Resistance]]</f>
        <v>112.815</v>
      </c>
      <c r="O480" s="16">
        <f>(Table1[[#This Row],[Acceleration Force]]+Table1[[#This Row],[Rolling Resistance]]+Table1[[#This Row],[Aerodynamic Resistance]])*Table1[[#This Row],[Velocity]]</f>
        <v>0</v>
      </c>
      <c r="P480" s="16">
        <f>Table1[[#This Row],[Total]]*Table1[[#This Row],[Velocity]]</f>
        <v>0</v>
      </c>
      <c r="Q480" s="16">
        <f>IF(Table1[[#This Row],[Energy]]&gt;0,Table1[[#This Row],[Energy]],0)</f>
        <v>0</v>
      </c>
      <c r="R480" s="16">
        <f>(SUM($Q$6:Q480))/1000000</f>
        <v>0.91429242822452683</v>
      </c>
      <c r="S480" s="16">
        <f>IF(Table1[[#This Row],[Energy]]&lt;0,ABS(Table1[[#This Row],[Energy]]),0)</f>
        <v>0</v>
      </c>
      <c r="T480" s="16">
        <f>(SUM($S$6:S480))/1000000</f>
        <v>0.48193943664872402</v>
      </c>
    </row>
    <row r="481" spans="2:20" x14ac:dyDescent="0.3">
      <c r="B481" s="7" t="s">
        <v>19</v>
      </c>
      <c r="C481" s="13">
        <v>475</v>
      </c>
      <c r="D481" s="13">
        <v>475</v>
      </c>
      <c r="E481" s="14">
        <v>0</v>
      </c>
      <c r="F481" s="15">
        <f t="shared" si="45"/>
        <v>0</v>
      </c>
      <c r="G481" s="15">
        <f t="shared" si="46"/>
        <v>0</v>
      </c>
      <c r="H481" s="16">
        <f t="shared" si="42"/>
        <v>1</v>
      </c>
      <c r="I481" s="16" t="str">
        <f t="shared" si="43"/>
        <v/>
      </c>
      <c r="J481" s="16">
        <f t="shared" si="44"/>
        <v>0</v>
      </c>
      <c r="K481" s="16">
        <f>(1000*1.15)*Table1[[#This Row],[WLTC class 3, version 5, acceleration]]</f>
        <v>0</v>
      </c>
      <c r="L481" s="16">
        <f t="shared" si="47"/>
        <v>112.815</v>
      </c>
      <c r="M481" s="16">
        <f>0.5*1.2*0.32*1.99*(Table1[[#This Row],[Velocity]]^2)</f>
        <v>0</v>
      </c>
      <c r="N481" s="16">
        <f>Table1[[#This Row],[Acceleration Force]]+Table1[[#This Row],[Rolling Resistance]]+Table1[[#This Row],[Aerodynamic Resistance]]</f>
        <v>112.815</v>
      </c>
      <c r="O481" s="16">
        <f>(Table1[[#This Row],[Acceleration Force]]+Table1[[#This Row],[Rolling Resistance]]+Table1[[#This Row],[Aerodynamic Resistance]])*Table1[[#This Row],[Velocity]]</f>
        <v>0</v>
      </c>
      <c r="P481" s="16">
        <f>Table1[[#This Row],[Total]]*Table1[[#This Row],[Velocity]]</f>
        <v>0</v>
      </c>
      <c r="Q481" s="16">
        <f>IF(Table1[[#This Row],[Energy]]&gt;0,Table1[[#This Row],[Energy]],0)</f>
        <v>0</v>
      </c>
      <c r="R481" s="16">
        <f>(SUM($Q$6:Q481))/1000000</f>
        <v>0.91429242822452683</v>
      </c>
      <c r="S481" s="16">
        <f>IF(Table1[[#This Row],[Energy]]&lt;0,ABS(Table1[[#This Row],[Energy]]),0)</f>
        <v>0</v>
      </c>
      <c r="T481" s="16">
        <f>(SUM($S$6:S481))/1000000</f>
        <v>0.48193943664872402</v>
      </c>
    </row>
    <row r="482" spans="2:20" x14ac:dyDescent="0.3">
      <c r="B482" s="7" t="s">
        <v>19</v>
      </c>
      <c r="C482" s="13">
        <v>476</v>
      </c>
      <c r="D482" s="13">
        <v>476</v>
      </c>
      <c r="E482" s="14">
        <v>0</v>
      </c>
      <c r="F482" s="15">
        <f t="shared" si="45"/>
        <v>0</v>
      </c>
      <c r="G482" s="15">
        <f t="shared" si="46"/>
        <v>0</v>
      </c>
      <c r="H482" s="16">
        <f t="shared" si="42"/>
        <v>1</v>
      </c>
      <c r="I482" s="16" t="str">
        <f t="shared" si="43"/>
        <v/>
      </c>
      <c r="J482" s="16">
        <f t="shared" si="44"/>
        <v>0</v>
      </c>
      <c r="K482" s="16">
        <f>(1000*1.15)*Table1[[#This Row],[WLTC class 3, version 5, acceleration]]</f>
        <v>0</v>
      </c>
      <c r="L482" s="16">
        <f t="shared" si="47"/>
        <v>112.815</v>
      </c>
      <c r="M482" s="16">
        <f>0.5*1.2*0.32*1.99*(Table1[[#This Row],[Velocity]]^2)</f>
        <v>0</v>
      </c>
      <c r="N482" s="16">
        <f>Table1[[#This Row],[Acceleration Force]]+Table1[[#This Row],[Rolling Resistance]]+Table1[[#This Row],[Aerodynamic Resistance]]</f>
        <v>112.815</v>
      </c>
      <c r="O482" s="16">
        <f>(Table1[[#This Row],[Acceleration Force]]+Table1[[#This Row],[Rolling Resistance]]+Table1[[#This Row],[Aerodynamic Resistance]])*Table1[[#This Row],[Velocity]]</f>
        <v>0</v>
      </c>
      <c r="P482" s="16">
        <f>Table1[[#This Row],[Total]]*Table1[[#This Row],[Velocity]]</f>
        <v>0</v>
      </c>
      <c r="Q482" s="16">
        <f>IF(Table1[[#This Row],[Energy]]&gt;0,Table1[[#This Row],[Energy]],0)</f>
        <v>0</v>
      </c>
      <c r="R482" s="16">
        <f>(SUM($Q$6:Q482))/1000000</f>
        <v>0.91429242822452683</v>
      </c>
      <c r="S482" s="16">
        <f>IF(Table1[[#This Row],[Energy]]&lt;0,ABS(Table1[[#This Row],[Energy]]),0)</f>
        <v>0</v>
      </c>
      <c r="T482" s="16">
        <f>(SUM($S$6:S482))/1000000</f>
        <v>0.48193943664872402</v>
      </c>
    </row>
    <row r="483" spans="2:20" x14ac:dyDescent="0.3">
      <c r="B483" s="7" t="s">
        <v>19</v>
      </c>
      <c r="C483" s="13">
        <v>477</v>
      </c>
      <c r="D483" s="13">
        <v>477</v>
      </c>
      <c r="E483" s="14">
        <v>0</v>
      </c>
      <c r="F483" s="15">
        <f t="shared" si="45"/>
        <v>0</v>
      </c>
      <c r="G483" s="15">
        <f t="shared" si="46"/>
        <v>0</v>
      </c>
      <c r="H483" s="16">
        <f t="shared" si="42"/>
        <v>1</v>
      </c>
      <c r="I483" s="16" t="str">
        <f t="shared" si="43"/>
        <v/>
      </c>
      <c r="J483" s="16">
        <f t="shared" si="44"/>
        <v>0</v>
      </c>
      <c r="K483" s="16">
        <f>(1000*1.15)*Table1[[#This Row],[WLTC class 3, version 5, acceleration]]</f>
        <v>0</v>
      </c>
      <c r="L483" s="16">
        <f t="shared" si="47"/>
        <v>112.815</v>
      </c>
      <c r="M483" s="16">
        <f>0.5*1.2*0.32*1.99*(Table1[[#This Row],[Velocity]]^2)</f>
        <v>0</v>
      </c>
      <c r="N483" s="16">
        <f>Table1[[#This Row],[Acceleration Force]]+Table1[[#This Row],[Rolling Resistance]]+Table1[[#This Row],[Aerodynamic Resistance]]</f>
        <v>112.815</v>
      </c>
      <c r="O483" s="16">
        <f>(Table1[[#This Row],[Acceleration Force]]+Table1[[#This Row],[Rolling Resistance]]+Table1[[#This Row],[Aerodynamic Resistance]])*Table1[[#This Row],[Velocity]]</f>
        <v>0</v>
      </c>
      <c r="P483" s="16">
        <f>Table1[[#This Row],[Total]]*Table1[[#This Row],[Velocity]]</f>
        <v>0</v>
      </c>
      <c r="Q483" s="16">
        <f>IF(Table1[[#This Row],[Energy]]&gt;0,Table1[[#This Row],[Energy]],0)</f>
        <v>0</v>
      </c>
      <c r="R483" s="16">
        <f>(SUM($Q$6:Q483))/1000000</f>
        <v>0.91429242822452683</v>
      </c>
      <c r="S483" s="16">
        <f>IF(Table1[[#This Row],[Energy]]&lt;0,ABS(Table1[[#This Row],[Energy]]),0)</f>
        <v>0</v>
      </c>
      <c r="T483" s="16">
        <f>(SUM($S$6:S483))/1000000</f>
        <v>0.48193943664872402</v>
      </c>
    </row>
    <row r="484" spans="2:20" x14ac:dyDescent="0.3">
      <c r="B484" s="7" t="s">
        <v>19</v>
      </c>
      <c r="C484" s="13">
        <v>478</v>
      </c>
      <c r="D484" s="13">
        <v>478</v>
      </c>
      <c r="E484" s="14">
        <v>0</v>
      </c>
      <c r="F484" s="15">
        <f t="shared" si="45"/>
        <v>0</v>
      </c>
      <c r="G484" s="15">
        <f t="shared" si="46"/>
        <v>0</v>
      </c>
      <c r="H484" s="16">
        <f t="shared" si="42"/>
        <v>1</v>
      </c>
      <c r="I484" s="16" t="str">
        <f t="shared" si="43"/>
        <v/>
      </c>
      <c r="J484" s="16">
        <f t="shared" si="44"/>
        <v>0</v>
      </c>
      <c r="K484" s="16">
        <f>(1000*1.15)*Table1[[#This Row],[WLTC class 3, version 5, acceleration]]</f>
        <v>0</v>
      </c>
      <c r="L484" s="16">
        <f t="shared" si="47"/>
        <v>112.815</v>
      </c>
      <c r="M484" s="16">
        <f>0.5*1.2*0.32*1.99*(Table1[[#This Row],[Velocity]]^2)</f>
        <v>0</v>
      </c>
      <c r="N484" s="16">
        <f>Table1[[#This Row],[Acceleration Force]]+Table1[[#This Row],[Rolling Resistance]]+Table1[[#This Row],[Aerodynamic Resistance]]</f>
        <v>112.815</v>
      </c>
      <c r="O484" s="16">
        <f>(Table1[[#This Row],[Acceleration Force]]+Table1[[#This Row],[Rolling Resistance]]+Table1[[#This Row],[Aerodynamic Resistance]])*Table1[[#This Row],[Velocity]]</f>
        <v>0</v>
      </c>
      <c r="P484" s="16">
        <f>Table1[[#This Row],[Total]]*Table1[[#This Row],[Velocity]]</f>
        <v>0</v>
      </c>
      <c r="Q484" s="16">
        <f>IF(Table1[[#This Row],[Energy]]&gt;0,Table1[[#This Row],[Energy]],0)</f>
        <v>0</v>
      </c>
      <c r="R484" s="16">
        <f>(SUM($Q$6:Q484))/1000000</f>
        <v>0.91429242822452683</v>
      </c>
      <c r="S484" s="16">
        <f>IF(Table1[[#This Row],[Energy]]&lt;0,ABS(Table1[[#This Row],[Energy]]),0)</f>
        <v>0</v>
      </c>
      <c r="T484" s="16">
        <f>(SUM($S$6:S484))/1000000</f>
        <v>0.48193943664872402</v>
      </c>
    </row>
    <row r="485" spans="2:20" x14ac:dyDescent="0.3">
      <c r="B485" s="7" t="s">
        <v>19</v>
      </c>
      <c r="C485" s="13">
        <v>479</v>
      </c>
      <c r="D485" s="13">
        <v>479</v>
      </c>
      <c r="E485" s="14">
        <v>0</v>
      </c>
      <c r="F485" s="15">
        <f t="shared" si="45"/>
        <v>0</v>
      </c>
      <c r="G485" s="15">
        <f t="shared" si="46"/>
        <v>0</v>
      </c>
      <c r="H485" s="16">
        <f t="shared" si="42"/>
        <v>1</v>
      </c>
      <c r="I485" s="16" t="str">
        <f t="shared" si="43"/>
        <v/>
      </c>
      <c r="J485" s="16">
        <f t="shared" si="44"/>
        <v>0</v>
      </c>
      <c r="K485" s="16">
        <f>(1000*1.15)*Table1[[#This Row],[WLTC class 3, version 5, acceleration]]</f>
        <v>0</v>
      </c>
      <c r="L485" s="16">
        <f t="shared" si="47"/>
        <v>112.815</v>
      </c>
      <c r="M485" s="16">
        <f>0.5*1.2*0.32*1.99*(Table1[[#This Row],[Velocity]]^2)</f>
        <v>0</v>
      </c>
      <c r="N485" s="16">
        <f>Table1[[#This Row],[Acceleration Force]]+Table1[[#This Row],[Rolling Resistance]]+Table1[[#This Row],[Aerodynamic Resistance]]</f>
        <v>112.815</v>
      </c>
      <c r="O485" s="16">
        <f>(Table1[[#This Row],[Acceleration Force]]+Table1[[#This Row],[Rolling Resistance]]+Table1[[#This Row],[Aerodynamic Resistance]])*Table1[[#This Row],[Velocity]]</f>
        <v>0</v>
      </c>
      <c r="P485" s="16">
        <f>Table1[[#This Row],[Total]]*Table1[[#This Row],[Velocity]]</f>
        <v>0</v>
      </c>
      <c r="Q485" s="16">
        <f>IF(Table1[[#This Row],[Energy]]&gt;0,Table1[[#This Row],[Energy]],0)</f>
        <v>0</v>
      </c>
      <c r="R485" s="16">
        <f>(SUM($Q$6:Q485))/1000000</f>
        <v>0.91429242822452683</v>
      </c>
      <c r="S485" s="16">
        <f>IF(Table1[[#This Row],[Energy]]&lt;0,ABS(Table1[[#This Row],[Energy]]),0)</f>
        <v>0</v>
      </c>
      <c r="T485" s="16">
        <f>(SUM($S$6:S485))/1000000</f>
        <v>0.48193943664872402</v>
      </c>
    </row>
    <row r="486" spans="2:20" x14ac:dyDescent="0.3">
      <c r="B486" s="7" t="s">
        <v>19</v>
      </c>
      <c r="C486" s="13">
        <v>480</v>
      </c>
      <c r="D486" s="13">
        <v>480</v>
      </c>
      <c r="E486" s="14">
        <v>0</v>
      </c>
      <c r="F486" s="15">
        <f t="shared" si="45"/>
        <v>0</v>
      </c>
      <c r="G486" s="15">
        <f t="shared" si="46"/>
        <v>0</v>
      </c>
      <c r="H486" s="16">
        <f t="shared" si="42"/>
        <v>1</v>
      </c>
      <c r="I486" s="16" t="str">
        <f t="shared" si="43"/>
        <v/>
      </c>
      <c r="J486" s="16">
        <f t="shared" si="44"/>
        <v>0</v>
      </c>
      <c r="K486" s="16">
        <f>(1000*1.15)*Table1[[#This Row],[WLTC class 3, version 5, acceleration]]</f>
        <v>0</v>
      </c>
      <c r="L486" s="16">
        <f t="shared" si="47"/>
        <v>112.815</v>
      </c>
      <c r="M486" s="16">
        <f>0.5*1.2*0.32*1.99*(Table1[[#This Row],[Velocity]]^2)</f>
        <v>0</v>
      </c>
      <c r="N486" s="16">
        <f>Table1[[#This Row],[Acceleration Force]]+Table1[[#This Row],[Rolling Resistance]]+Table1[[#This Row],[Aerodynamic Resistance]]</f>
        <v>112.815</v>
      </c>
      <c r="O486" s="16">
        <f>(Table1[[#This Row],[Acceleration Force]]+Table1[[#This Row],[Rolling Resistance]]+Table1[[#This Row],[Aerodynamic Resistance]])*Table1[[#This Row],[Velocity]]</f>
        <v>0</v>
      </c>
      <c r="P486" s="16">
        <f>Table1[[#This Row],[Total]]*Table1[[#This Row],[Velocity]]</f>
        <v>0</v>
      </c>
      <c r="Q486" s="16">
        <f>IF(Table1[[#This Row],[Energy]]&gt;0,Table1[[#This Row],[Energy]],0)</f>
        <v>0</v>
      </c>
      <c r="R486" s="16">
        <f>(SUM($Q$6:Q486))/1000000</f>
        <v>0.91429242822452683</v>
      </c>
      <c r="S486" s="16">
        <f>IF(Table1[[#This Row],[Energy]]&lt;0,ABS(Table1[[#This Row],[Energy]]),0)</f>
        <v>0</v>
      </c>
      <c r="T486" s="16">
        <f>(SUM($S$6:S486))/1000000</f>
        <v>0.48193943664872402</v>
      </c>
    </row>
    <row r="487" spans="2:20" x14ac:dyDescent="0.3">
      <c r="B487" s="7" t="s">
        <v>19</v>
      </c>
      <c r="C487" s="13">
        <v>481</v>
      </c>
      <c r="D487" s="13">
        <v>481</v>
      </c>
      <c r="E487" s="14">
        <v>0</v>
      </c>
      <c r="F487" s="15">
        <f t="shared" si="45"/>
        <v>0</v>
      </c>
      <c r="G487" s="15">
        <f t="shared" si="46"/>
        <v>0</v>
      </c>
      <c r="H487" s="16">
        <f t="shared" si="42"/>
        <v>1</v>
      </c>
      <c r="I487" s="16" t="str">
        <f t="shared" si="43"/>
        <v/>
      </c>
      <c r="J487" s="16">
        <f t="shared" si="44"/>
        <v>0</v>
      </c>
      <c r="K487" s="16">
        <f>(1000*1.15)*Table1[[#This Row],[WLTC class 3, version 5, acceleration]]</f>
        <v>0</v>
      </c>
      <c r="L487" s="16">
        <f t="shared" si="47"/>
        <v>112.815</v>
      </c>
      <c r="M487" s="16">
        <f>0.5*1.2*0.32*1.99*(Table1[[#This Row],[Velocity]]^2)</f>
        <v>0</v>
      </c>
      <c r="N487" s="16">
        <f>Table1[[#This Row],[Acceleration Force]]+Table1[[#This Row],[Rolling Resistance]]+Table1[[#This Row],[Aerodynamic Resistance]]</f>
        <v>112.815</v>
      </c>
      <c r="O487" s="16">
        <f>(Table1[[#This Row],[Acceleration Force]]+Table1[[#This Row],[Rolling Resistance]]+Table1[[#This Row],[Aerodynamic Resistance]])*Table1[[#This Row],[Velocity]]</f>
        <v>0</v>
      </c>
      <c r="P487" s="16">
        <f>Table1[[#This Row],[Total]]*Table1[[#This Row],[Velocity]]</f>
        <v>0</v>
      </c>
      <c r="Q487" s="16">
        <f>IF(Table1[[#This Row],[Energy]]&gt;0,Table1[[#This Row],[Energy]],0)</f>
        <v>0</v>
      </c>
      <c r="R487" s="16">
        <f>(SUM($Q$6:Q487))/1000000</f>
        <v>0.91429242822452683</v>
      </c>
      <c r="S487" s="16">
        <f>IF(Table1[[#This Row],[Energy]]&lt;0,ABS(Table1[[#This Row],[Energy]]),0)</f>
        <v>0</v>
      </c>
      <c r="T487" s="16">
        <f>(SUM($S$6:S487))/1000000</f>
        <v>0.48193943664872402</v>
      </c>
    </row>
    <row r="488" spans="2:20" x14ac:dyDescent="0.3">
      <c r="B488" s="7" t="s">
        <v>19</v>
      </c>
      <c r="C488" s="13">
        <v>482</v>
      </c>
      <c r="D488" s="13">
        <v>482</v>
      </c>
      <c r="E488" s="14">
        <v>0</v>
      </c>
      <c r="F488" s="15">
        <f t="shared" si="45"/>
        <v>0</v>
      </c>
      <c r="G488" s="15">
        <f t="shared" si="46"/>
        <v>0</v>
      </c>
      <c r="H488" s="16">
        <f t="shared" si="42"/>
        <v>1</v>
      </c>
      <c r="I488" s="16" t="str">
        <f t="shared" si="43"/>
        <v/>
      </c>
      <c r="J488" s="16">
        <f t="shared" si="44"/>
        <v>0</v>
      </c>
      <c r="K488" s="16">
        <f>(1000*1.15)*Table1[[#This Row],[WLTC class 3, version 5, acceleration]]</f>
        <v>0</v>
      </c>
      <c r="L488" s="16">
        <f t="shared" si="47"/>
        <v>112.815</v>
      </c>
      <c r="M488" s="16">
        <f>0.5*1.2*0.32*1.99*(Table1[[#This Row],[Velocity]]^2)</f>
        <v>0</v>
      </c>
      <c r="N488" s="16">
        <f>Table1[[#This Row],[Acceleration Force]]+Table1[[#This Row],[Rolling Resistance]]+Table1[[#This Row],[Aerodynamic Resistance]]</f>
        <v>112.815</v>
      </c>
      <c r="O488" s="16">
        <f>(Table1[[#This Row],[Acceleration Force]]+Table1[[#This Row],[Rolling Resistance]]+Table1[[#This Row],[Aerodynamic Resistance]])*Table1[[#This Row],[Velocity]]</f>
        <v>0</v>
      </c>
      <c r="P488" s="16">
        <f>Table1[[#This Row],[Total]]*Table1[[#This Row],[Velocity]]</f>
        <v>0</v>
      </c>
      <c r="Q488" s="16">
        <f>IF(Table1[[#This Row],[Energy]]&gt;0,Table1[[#This Row],[Energy]],0)</f>
        <v>0</v>
      </c>
      <c r="R488" s="16">
        <f>(SUM($Q$6:Q488))/1000000</f>
        <v>0.91429242822452683</v>
      </c>
      <c r="S488" s="16">
        <f>IF(Table1[[#This Row],[Energy]]&lt;0,ABS(Table1[[#This Row],[Energy]]),0)</f>
        <v>0</v>
      </c>
      <c r="T488" s="16">
        <f>(SUM($S$6:S488))/1000000</f>
        <v>0.48193943664872402</v>
      </c>
    </row>
    <row r="489" spans="2:20" x14ac:dyDescent="0.3">
      <c r="B489" s="7" t="s">
        <v>19</v>
      </c>
      <c r="C489" s="13">
        <v>483</v>
      </c>
      <c r="D489" s="13">
        <v>483</v>
      </c>
      <c r="E489" s="14">
        <v>0</v>
      </c>
      <c r="F489" s="15">
        <f t="shared" si="45"/>
        <v>0</v>
      </c>
      <c r="G489" s="15">
        <f t="shared" si="46"/>
        <v>0</v>
      </c>
      <c r="H489" s="16">
        <f t="shared" si="42"/>
        <v>1</v>
      </c>
      <c r="I489" s="16" t="str">
        <f t="shared" si="43"/>
        <v/>
      </c>
      <c r="J489" s="16">
        <f t="shared" si="44"/>
        <v>0</v>
      </c>
      <c r="K489" s="16">
        <f>(1000*1.15)*Table1[[#This Row],[WLTC class 3, version 5, acceleration]]</f>
        <v>0</v>
      </c>
      <c r="L489" s="16">
        <f t="shared" si="47"/>
        <v>112.815</v>
      </c>
      <c r="M489" s="16">
        <f>0.5*1.2*0.32*1.99*(Table1[[#This Row],[Velocity]]^2)</f>
        <v>0</v>
      </c>
      <c r="N489" s="16">
        <f>Table1[[#This Row],[Acceleration Force]]+Table1[[#This Row],[Rolling Resistance]]+Table1[[#This Row],[Aerodynamic Resistance]]</f>
        <v>112.815</v>
      </c>
      <c r="O489" s="16">
        <f>(Table1[[#This Row],[Acceleration Force]]+Table1[[#This Row],[Rolling Resistance]]+Table1[[#This Row],[Aerodynamic Resistance]])*Table1[[#This Row],[Velocity]]</f>
        <v>0</v>
      </c>
      <c r="P489" s="16">
        <f>Table1[[#This Row],[Total]]*Table1[[#This Row],[Velocity]]</f>
        <v>0</v>
      </c>
      <c r="Q489" s="16">
        <f>IF(Table1[[#This Row],[Energy]]&gt;0,Table1[[#This Row],[Energy]],0)</f>
        <v>0</v>
      </c>
      <c r="R489" s="16">
        <f>(SUM($Q$6:Q489))/1000000</f>
        <v>0.91429242822452683</v>
      </c>
      <c r="S489" s="16">
        <f>IF(Table1[[#This Row],[Energy]]&lt;0,ABS(Table1[[#This Row],[Energy]]),0)</f>
        <v>0</v>
      </c>
      <c r="T489" s="16">
        <f>(SUM($S$6:S489))/1000000</f>
        <v>0.48193943664872402</v>
      </c>
    </row>
    <row r="490" spans="2:20" x14ac:dyDescent="0.3">
      <c r="B490" s="7" t="s">
        <v>19</v>
      </c>
      <c r="C490" s="13">
        <v>484</v>
      </c>
      <c r="D490" s="13">
        <v>484</v>
      </c>
      <c r="E490" s="14">
        <v>0</v>
      </c>
      <c r="F490" s="15">
        <f t="shared" si="45"/>
        <v>0</v>
      </c>
      <c r="G490" s="15">
        <f t="shared" si="46"/>
        <v>0</v>
      </c>
      <c r="H490" s="16">
        <f t="shared" si="42"/>
        <v>1</v>
      </c>
      <c r="I490" s="16" t="str">
        <f t="shared" si="43"/>
        <v/>
      </c>
      <c r="J490" s="16">
        <f t="shared" si="44"/>
        <v>0</v>
      </c>
      <c r="K490" s="16">
        <f>(1000*1.15)*Table1[[#This Row],[WLTC class 3, version 5, acceleration]]</f>
        <v>0</v>
      </c>
      <c r="L490" s="16">
        <f t="shared" si="47"/>
        <v>112.815</v>
      </c>
      <c r="M490" s="16">
        <f>0.5*1.2*0.32*1.99*(Table1[[#This Row],[Velocity]]^2)</f>
        <v>0</v>
      </c>
      <c r="N490" s="16">
        <f>Table1[[#This Row],[Acceleration Force]]+Table1[[#This Row],[Rolling Resistance]]+Table1[[#This Row],[Aerodynamic Resistance]]</f>
        <v>112.815</v>
      </c>
      <c r="O490" s="16">
        <f>(Table1[[#This Row],[Acceleration Force]]+Table1[[#This Row],[Rolling Resistance]]+Table1[[#This Row],[Aerodynamic Resistance]])*Table1[[#This Row],[Velocity]]</f>
        <v>0</v>
      </c>
      <c r="P490" s="16">
        <f>Table1[[#This Row],[Total]]*Table1[[#This Row],[Velocity]]</f>
        <v>0</v>
      </c>
      <c r="Q490" s="16">
        <f>IF(Table1[[#This Row],[Energy]]&gt;0,Table1[[#This Row],[Energy]],0)</f>
        <v>0</v>
      </c>
      <c r="R490" s="16">
        <f>(SUM($Q$6:Q490))/1000000</f>
        <v>0.91429242822452683</v>
      </c>
      <c r="S490" s="16">
        <f>IF(Table1[[#This Row],[Energy]]&lt;0,ABS(Table1[[#This Row],[Energy]]),0)</f>
        <v>0</v>
      </c>
      <c r="T490" s="16">
        <f>(SUM($S$6:S490))/1000000</f>
        <v>0.48193943664872402</v>
      </c>
    </row>
    <row r="491" spans="2:20" x14ac:dyDescent="0.3">
      <c r="B491" s="7" t="s">
        <v>19</v>
      </c>
      <c r="C491" s="13">
        <v>485</v>
      </c>
      <c r="D491" s="13">
        <v>485</v>
      </c>
      <c r="E491" s="14">
        <v>0</v>
      </c>
      <c r="F491" s="15">
        <f t="shared" si="45"/>
        <v>0</v>
      </c>
      <c r="G491" s="15">
        <f t="shared" si="46"/>
        <v>0</v>
      </c>
      <c r="H491" s="16">
        <f t="shared" si="42"/>
        <v>1</v>
      </c>
      <c r="I491" s="16" t="str">
        <f t="shared" si="43"/>
        <v/>
      </c>
      <c r="J491" s="16">
        <f t="shared" si="44"/>
        <v>0</v>
      </c>
      <c r="K491" s="16">
        <f>(1000*1.15)*Table1[[#This Row],[WLTC class 3, version 5, acceleration]]</f>
        <v>0</v>
      </c>
      <c r="L491" s="16">
        <f t="shared" si="47"/>
        <v>112.815</v>
      </c>
      <c r="M491" s="16">
        <f>0.5*1.2*0.32*1.99*(Table1[[#This Row],[Velocity]]^2)</f>
        <v>0</v>
      </c>
      <c r="N491" s="16">
        <f>Table1[[#This Row],[Acceleration Force]]+Table1[[#This Row],[Rolling Resistance]]+Table1[[#This Row],[Aerodynamic Resistance]]</f>
        <v>112.815</v>
      </c>
      <c r="O491" s="16">
        <f>(Table1[[#This Row],[Acceleration Force]]+Table1[[#This Row],[Rolling Resistance]]+Table1[[#This Row],[Aerodynamic Resistance]])*Table1[[#This Row],[Velocity]]</f>
        <v>0</v>
      </c>
      <c r="P491" s="16">
        <f>Table1[[#This Row],[Total]]*Table1[[#This Row],[Velocity]]</f>
        <v>0</v>
      </c>
      <c r="Q491" s="16">
        <f>IF(Table1[[#This Row],[Energy]]&gt;0,Table1[[#This Row],[Energy]],0)</f>
        <v>0</v>
      </c>
      <c r="R491" s="16">
        <f>(SUM($Q$6:Q491))/1000000</f>
        <v>0.91429242822452683</v>
      </c>
      <c r="S491" s="16">
        <f>IF(Table1[[#This Row],[Energy]]&lt;0,ABS(Table1[[#This Row],[Energy]]),0)</f>
        <v>0</v>
      </c>
      <c r="T491" s="16">
        <f>(SUM($S$6:S491))/1000000</f>
        <v>0.48193943664872402</v>
      </c>
    </row>
    <row r="492" spans="2:20" x14ac:dyDescent="0.3">
      <c r="B492" s="7" t="s">
        <v>19</v>
      </c>
      <c r="C492" s="13">
        <v>486</v>
      </c>
      <c r="D492" s="13">
        <v>486</v>
      </c>
      <c r="E492" s="14">
        <v>0</v>
      </c>
      <c r="F492" s="15">
        <f t="shared" si="45"/>
        <v>0</v>
      </c>
      <c r="G492" s="15">
        <f t="shared" si="46"/>
        <v>0</v>
      </c>
      <c r="H492" s="16">
        <f t="shared" si="42"/>
        <v>1</v>
      </c>
      <c r="I492" s="16" t="str">
        <f t="shared" si="43"/>
        <v/>
      </c>
      <c r="J492" s="16">
        <f t="shared" si="44"/>
        <v>0</v>
      </c>
      <c r="K492" s="16">
        <f>(1000*1.15)*Table1[[#This Row],[WLTC class 3, version 5, acceleration]]</f>
        <v>0</v>
      </c>
      <c r="L492" s="16">
        <f t="shared" si="47"/>
        <v>112.815</v>
      </c>
      <c r="M492" s="16">
        <f>0.5*1.2*0.32*1.99*(Table1[[#This Row],[Velocity]]^2)</f>
        <v>0</v>
      </c>
      <c r="N492" s="16">
        <f>Table1[[#This Row],[Acceleration Force]]+Table1[[#This Row],[Rolling Resistance]]+Table1[[#This Row],[Aerodynamic Resistance]]</f>
        <v>112.815</v>
      </c>
      <c r="O492" s="16">
        <f>(Table1[[#This Row],[Acceleration Force]]+Table1[[#This Row],[Rolling Resistance]]+Table1[[#This Row],[Aerodynamic Resistance]])*Table1[[#This Row],[Velocity]]</f>
        <v>0</v>
      </c>
      <c r="P492" s="16">
        <f>Table1[[#This Row],[Total]]*Table1[[#This Row],[Velocity]]</f>
        <v>0</v>
      </c>
      <c r="Q492" s="16">
        <f>IF(Table1[[#This Row],[Energy]]&gt;0,Table1[[#This Row],[Energy]],0)</f>
        <v>0</v>
      </c>
      <c r="R492" s="16">
        <f>(SUM($Q$6:Q492))/1000000</f>
        <v>0.91429242822452683</v>
      </c>
      <c r="S492" s="16">
        <f>IF(Table1[[#This Row],[Energy]]&lt;0,ABS(Table1[[#This Row],[Energy]]),0)</f>
        <v>0</v>
      </c>
      <c r="T492" s="16">
        <f>(SUM($S$6:S492))/1000000</f>
        <v>0.48193943664872402</v>
      </c>
    </row>
    <row r="493" spans="2:20" x14ac:dyDescent="0.3">
      <c r="B493" s="7" t="s">
        <v>19</v>
      </c>
      <c r="C493" s="13">
        <v>487</v>
      </c>
      <c r="D493" s="13">
        <v>487</v>
      </c>
      <c r="E493" s="14">
        <v>0</v>
      </c>
      <c r="F493" s="15">
        <f t="shared" si="45"/>
        <v>0</v>
      </c>
      <c r="G493" s="15">
        <f t="shared" si="46"/>
        <v>0</v>
      </c>
      <c r="H493" s="16">
        <f t="shared" si="42"/>
        <v>1</v>
      </c>
      <c r="I493" s="16" t="str">
        <f t="shared" si="43"/>
        <v/>
      </c>
      <c r="J493" s="16">
        <f t="shared" si="44"/>
        <v>0</v>
      </c>
      <c r="K493" s="16">
        <f>(1000*1.15)*Table1[[#This Row],[WLTC class 3, version 5, acceleration]]</f>
        <v>0</v>
      </c>
      <c r="L493" s="16">
        <f t="shared" si="47"/>
        <v>112.815</v>
      </c>
      <c r="M493" s="16">
        <f>0.5*1.2*0.32*1.99*(Table1[[#This Row],[Velocity]]^2)</f>
        <v>0</v>
      </c>
      <c r="N493" s="16">
        <f>Table1[[#This Row],[Acceleration Force]]+Table1[[#This Row],[Rolling Resistance]]+Table1[[#This Row],[Aerodynamic Resistance]]</f>
        <v>112.815</v>
      </c>
      <c r="O493" s="16">
        <f>(Table1[[#This Row],[Acceleration Force]]+Table1[[#This Row],[Rolling Resistance]]+Table1[[#This Row],[Aerodynamic Resistance]])*Table1[[#This Row],[Velocity]]</f>
        <v>0</v>
      </c>
      <c r="P493" s="16">
        <f>Table1[[#This Row],[Total]]*Table1[[#This Row],[Velocity]]</f>
        <v>0</v>
      </c>
      <c r="Q493" s="16">
        <f>IF(Table1[[#This Row],[Energy]]&gt;0,Table1[[#This Row],[Energy]],0)</f>
        <v>0</v>
      </c>
      <c r="R493" s="16">
        <f>(SUM($Q$6:Q493))/1000000</f>
        <v>0.91429242822452683</v>
      </c>
      <c r="S493" s="16">
        <f>IF(Table1[[#This Row],[Energy]]&lt;0,ABS(Table1[[#This Row],[Energy]]),0)</f>
        <v>0</v>
      </c>
      <c r="T493" s="16">
        <f>(SUM($S$6:S493))/1000000</f>
        <v>0.48193943664872402</v>
      </c>
    </row>
    <row r="494" spans="2:20" x14ac:dyDescent="0.3">
      <c r="B494" s="7" t="s">
        <v>19</v>
      </c>
      <c r="C494" s="13">
        <v>488</v>
      </c>
      <c r="D494" s="13">
        <v>488</v>
      </c>
      <c r="E494" s="14">
        <v>0</v>
      </c>
      <c r="F494" s="15">
        <f t="shared" si="45"/>
        <v>0</v>
      </c>
      <c r="G494" s="15">
        <f t="shared" si="46"/>
        <v>0</v>
      </c>
      <c r="H494" s="16">
        <f t="shared" si="42"/>
        <v>1</v>
      </c>
      <c r="I494" s="16" t="str">
        <f t="shared" si="43"/>
        <v/>
      </c>
      <c r="J494" s="16">
        <f t="shared" si="44"/>
        <v>0</v>
      </c>
      <c r="K494" s="16">
        <f>(1000*1.15)*Table1[[#This Row],[WLTC class 3, version 5, acceleration]]</f>
        <v>0</v>
      </c>
      <c r="L494" s="16">
        <f t="shared" si="47"/>
        <v>112.815</v>
      </c>
      <c r="M494" s="16">
        <f>0.5*1.2*0.32*1.99*(Table1[[#This Row],[Velocity]]^2)</f>
        <v>0</v>
      </c>
      <c r="N494" s="16">
        <f>Table1[[#This Row],[Acceleration Force]]+Table1[[#This Row],[Rolling Resistance]]+Table1[[#This Row],[Aerodynamic Resistance]]</f>
        <v>112.815</v>
      </c>
      <c r="O494" s="16">
        <f>(Table1[[#This Row],[Acceleration Force]]+Table1[[#This Row],[Rolling Resistance]]+Table1[[#This Row],[Aerodynamic Resistance]])*Table1[[#This Row],[Velocity]]</f>
        <v>0</v>
      </c>
      <c r="P494" s="16">
        <f>Table1[[#This Row],[Total]]*Table1[[#This Row],[Velocity]]</f>
        <v>0</v>
      </c>
      <c r="Q494" s="16">
        <f>IF(Table1[[#This Row],[Energy]]&gt;0,Table1[[#This Row],[Energy]],0)</f>
        <v>0</v>
      </c>
      <c r="R494" s="16">
        <f>(SUM($Q$6:Q494))/1000000</f>
        <v>0.91429242822452683</v>
      </c>
      <c r="S494" s="16">
        <f>IF(Table1[[#This Row],[Energy]]&lt;0,ABS(Table1[[#This Row],[Energy]]),0)</f>
        <v>0</v>
      </c>
      <c r="T494" s="16">
        <f>(SUM($S$6:S494))/1000000</f>
        <v>0.48193943664872402</v>
      </c>
    </row>
    <row r="495" spans="2:20" x14ac:dyDescent="0.3">
      <c r="B495" s="7" t="s">
        <v>19</v>
      </c>
      <c r="C495" s="13">
        <v>489</v>
      </c>
      <c r="D495" s="13">
        <v>489</v>
      </c>
      <c r="E495" s="14">
        <v>0</v>
      </c>
      <c r="F495" s="15">
        <f t="shared" si="45"/>
        <v>0</v>
      </c>
      <c r="G495" s="15">
        <f t="shared" si="46"/>
        <v>0</v>
      </c>
      <c r="H495" s="16">
        <f t="shared" si="42"/>
        <v>1</v>
      </c>
      <c r="I495" s="16" t="str">
        <f t="shared" si="43"/>
        <v/>
      </c>
      <c r="J495" s="16">
        <f t="shared" si="44"/>
        <v>0</v>
      </c>
      <c r="K495" s="16">
        <f>(1000*1.15)*Table1[[#This Row],[WLTC class 3, version 5, acceleration]]</f>
        <v>0</v>
      </c>
      <c r="L495" s="16">
        <f t="shared" si="47"/>
        <v>112.815</v>
      </c>
      <c r="M495" s="16">
        <f>0.5*1.2*0.32*1.99*(Table1[[#This Row],[Velocity]]^2)</f>
        <v>0</v>
      </c>
      <c r="N495" s="16">
        <f>Table1[[#This Row],[Acceleration Force]]+Table1[[#This Row],[Rolling Resistance]]+Table1[[#This Row],[Aerodynamic Resistance]]</f>
        <v>112.815</v>
      </c>
      <c r="O495" s="16">
        <f>(Table1[[#This Row],[Acceleration Force]]+Table1[[#This Row],[Rolling Resistance]]+Table1[[#This Row],[Aerodynamic Resistance]])*Table1[[#This Row],[Velocity]]</f>
        <v>0</v>
      </c>
      <c r="P495" s="16">
        <f>Table1[[#This Row],[Total]]*Table1[[#This Row],[Velocity]]</f>
        <v>0</v>
      </c>
      <c r="Q495" s="16">
        <f>IF(Table1[[#This Row],[Energy]]&gt;0,Table1[[#This Row],[Energy]],0)</f>
        <v>0</v>
      </c>
      <c r="R495" s="16">
        <f>(SUM($Q$6:Q495))/1000000</f>
        <v>0.91429242822452683</v>
      </c>
      <c r="S495" s="16">
        <f>IF(Table1[[#This Row],[Energy]]&lt;0,ABS(Table1[[#This Row],[Energy]]),0)</f>
        <v>0</v>
      </c>
      <c r="T495" s="16">
        <f>(SUM($S$6:S495))/1000000</f>
        <v>0.48193943664872402</v>
      </c>
    </row>
    <row r="496" spans="2:20" x14ac:dyDescent="0.3">
      <c r="B496" s="7" t="s">
        <v>19</v>
      </c>
      <c r="C496" s="13">
        <v>490</v>
      </c>
      <c r="D496" s="13">
        <v>490</v>
      </c>
      <c r="E496" s="14">
        <v>0</v>
      </c>
      <c r="F496" s="15">
        <f t="shared" si="45"/>
        <v>0</v>
      </c>
      <c r="G496" s="15">
        <f t="shared" si="46"/>
        <v>0</v>
      </c>
      <c r="H496" s="16">
        <f t="shared" si="42"/>
        <v>1</v>
      </c>
      <c r="I496" s="16" t="str">
        <f t="shared" si="43"/>
        <v/>
      </c>
      <c r="J496" s="16">
        <f t="shared" si="44"/>
        <v>0</v>
      </c>
      <c r="K496" s="16">
        <f>(1000*1.15)*Table1[[#This Row],[WLTC class 3, version 5, acceleration]]</f>
        <v>0</v>
      </c>
      <c r="L496" s="16">
        <f t="shared" si="47"/>
        <v>112.815</v>
      </c>
      <c r="M496" s="16">
        <f>0.5*1.2*0.32*1.99*(Table1[[#This Row],[Velocity]]^2)</f>
        <v>0</v>
      </c>
      <c r="N496" s="16">
        <f>Table1[[#This Row],[Acceleration Force]]+Table1[[#This Row],[Rolling Resistance]]+Table1[[#This Row],[Aerodynamic Resistance]]</f>
        <v>112.815</v>
      </c>
      <c r="O496" s="16">
        <f>(Table1[[#This Row],[Acceleration Force]]+Table1[[#This Row],[Rolling Resistance]]+Table1[[#This Row],[Aerodynamic Resistance]])*Table1[[#This Row],[Velocity]]</f>
        <v>0</v>
      </c>
      <c r="P496" s="16">
        <f>Table1[[#This Row],[Total]]*Table1[[#This Row],[Velocity]]</f>
        <v>0</v>
      </c>
      <c r="Q496" s="16">
        <f>IF(Table1[[#This Row],[Energy]]&gt;0,Table1[[#This Row],[Energy]],0)</f>
        <v>0</v>
      </c>
      <c r="R496" s="16">
        <f>(SUM($Q$6:Q496))/1000000</f>
        <v>0.91429242822452683</v>
      </c>
      <c r="S496" s="16">
        <f>IF(Table1[[#This Row],[Energy]]&lt;0,ABS(Table1[[#This Row],[Energy]]),0)</f>
        <v>0</v>
      </c>
      <c r="T496" s="16">
        <f>(SUM($S$6:S496))/1000000</f>
        <v>0.48193943664872402</v>
      </c>
    </row>
    <row r="497" spans="2:20" x14ac:dyDescent="0.3">
      <c r="B497" s="7" t="s">
        <v>19</v>
      </c>
      <c r="C497" s="13">
        <v>491</v>
      </c>
      <c r="D497" s="13">
        <v>491</v>
      </c>
      <c r="E497" s="14">
        <v>0</v>
      </c>
      <c r="F497" s="15">
        <f t="shared" si="45"/>
        <v>0</v>
      </c>
      <c r="G497" s="15">
        <f t="shared" si="46"/>
        <v>0</v>
      </c>
      <c r="H497" s="16">
        <f t="shared" si="42"/>
        <v>1</v>
      </c>
      <c r="I497" s="16" t="str">
        <f t="shared" si="43"/>
        <v/>
      </c>
      <c r="J497" s="16">
        <f t="shared" si="44"/>
        <v>0</v>
      </c>
      <c r="K497" s="16">
        <f>(1000*1.15)*Table1[[#This Row],[WLTC class 3, version 5, acceleration]]</f>
        <v>0</v>
      </c>
      <c r="L497" s="16">
        <f t="shared" si="47"/>
        <v>112.815</v>
      </c>
      <c r="M497" s="16">
        <f>0.5*1.2*0.32*1.99*(Table1[[#This Row],[Velocity]]^2)</f>
        <v>0</v>
      </c>
      <c r="N497" s="16">
        <f>Table1[[#This Row],[Acceleration Force]]+Table1[[#This Row],[Rolling Resistance]]+Table1[[#This Row],[Aerodynamic Resistance]]</f>
        <v>112.815</v>
      </c>
      <c r="O497" s="16">
        <f>(Table1[[#This Row],[Acceleration Force]]+Table1[[#This Row],[Rolling Resistance]]+Table1[[#This Row],[Aerodynamic Resistance]])*Table1[[#This Row],[Velocity]]</f>
        <v>0</v>
      </c>
      <c r="P497" s="16">
        <f>Table1[[#This Row],[Total]]*Table1[[#This Row],[Velocity]]</f>
        <v>0</v>
      </c>
      <c r="Q497" s="16">
        <f>IF(Table1[[#This Row],[Energy]]&gt;0,Table1[[#This Row],[Energy]],0)</f>
        <v>0</v>
      </c>
      <c r="R497" s="16">
        <f>(SUM($Q$6:Q497))/1000000</f>
        <v>0.91429242822452683</v>
      </c>
      <c r="S497" s="16">
        <f>IF(Table1[[#This Row],[Energy]]&lt;0,ABS(Table1[[#This Row],[Energy]]),0)</f>
        <v>0</v>
      </c>
      <c r="T497" s="16">
        <f>(SUM($S$6:S497))/1000000</f>
        <v>0.48193943664872402</v>
      </c>
    </row>
    <row r="498" spans="2:20" x14ac:dyDescent="0.3">
      <c r="B498" s="7" t="s">
        <v>19</v>
      </c>
      <c r="C498" s="13">
        <v>492</v>
      </c>
      <c r="D498" s="13">
        <v>492</v>
      </c>
      <c r="E498" s="14">
        <v>0</v>
      </c>
      <c r="F498" s="15">
        <f t="shared" si="45"/>
        <v>0</v>
      </c>
      <c r="G498" s="15">
        <f t="shared" si="46"/>
        <v>0</v>
      </c>
      <c r="H498" s="16">
        <f t="shared" si="42"/>
        <v>1</v>
      </c>
      <c r="I498" s="16" t="str">
        <f t="shared" si="43"/>
        <v/>
      </c>
      <c r="J498" s="16">
        <f t="shared" si="44"/>
        <v>0</v>
      </c>
      <c r="K498" s="16">
        <f>(1000*1.15)*Table1[[#This Row],[WLTC class 3, version 5, acceleration]]</f>
        <v>0</v>
      </c>
      <c r="L498" s="16">
        <f t="shared" si="47"/>
        <v>112.815</v>
      </c>
      <c r="M498" s="16">
        <f>0.5*1.2*0.32*1.99*(Table1[[#This Row],[Velocity]]^2)</f>
        <v>0</v>
      </c>
      <c r="N498" s="16">
        <f>Table1[[#This Row],[Acceleration Force]]+Table1[[#This Row],[Rolling Resistance]]+Table1[[#This Row],[Aerodynamic Resistance]]</f>
        <v>112.815</v>
      </c>
      <c r="O498" s="16">
        <f>(Table1[[#This Row],[Acceleration Force]]+Table1[[#This Row],[Rolling Resistance]]+Table1[[#This Row],[Aerodynamic Resistance]])*Table1[[#This Row],[Velocity]]</f>
        <v>0</v>
      </c>
      <c r="P498" s="16">
        <f>Table1[[#This Row],[Total]]*Table1[[#This Row],[Velocity]]</f>
        <v>0</v>
      </c>
      <c r="Q498" s="16">
        <f>IF(Table1[[#This Row],[Energy]]&gt;0,Table1[[#This Row],[Energy]],0)</f>
        <v>0</v>
      </c>
      <c r="R498" s="16">
        <f>(SUM($Q$6:Q498))/1000000</f>
        <v>0.91429242822452683</v>
      </c>
      <c r="S498" s="16">
        <f>IF(Table1[[#This Row],[Energy]]&lt;0,ABS(Table1[[#This Row],[Energy]]),0)</f>
        <v>0</v>
      </c>
      <c r="T498" s="16">
        <f>(SUM($S$6:S498))/1000000</f>
        <v>0.48193943664872402</v>
      </c>
    </row>
    <row r="499" spans="2:20" x14ac:dyDescent="0.3">
      <c r="B499" s="7" t="s">
        <v>19</v>
      </c>
      <c r="C499" s="13">
        <v>493</v>
      </c>
      <c r="D499" s="13">
        <v>493</v>
      </c>
      <c r="E499" s="14">
        <v>0</v>
      </c>
      <c r="F499" s="15">
        <f t="shared" si="45"/>
        <v>0</v>
      </c>
      <c r="G499" s="15">
        <f t="shared" si="46"/>
        <v>0</v>
      </c>
      <c r="H499" s="16">
        <f t="shared" si="42"/>
        <v>1</v>
      </c>
      <c r="I499" s="16" t="str">
        <f t="shared" si="43"/>
        <v/>
      </c>
      <c r="J499" s="16">
        <f t="shared" si="44"/>
        <v>0</v>
      </c>
      <c r="K499" s="16">
        <f>(1000*1.15)*Table1[[#This Row],[WLTC class 3, version 5, acceleration]]</f>
        <v>0</v>
      </c>
      <c r="L499" s="16">
        <f t="shared" si="47"/>
        <v>112.815</v>
      </c>
      <c r="M499" s="16">
        <f>0.5*1.2*0.32*1.99*(Table1[[#This Row],[Velocity]]^2)</f>
        <v>0</v>
      </c>
      <c r="N499" s="16">
        <f>Table1[[#This Row],[Acceleration Force]]+Table1[[#This Row],[Rolling Resistance]]+Table1[[#This Row],[Aerodynamic Resistance]]</f>
        <v>112.815</v>
      </c>
      <c r="O499" s="16">
        <f>(Table1[[#This Row],[Acceleration Force]]+Table1[[#This Row],[Rolling Resistance]]+Table1[[#This Row],[Aerodynamic Resistance]])*Table1[[#This Row],[Velocity]]</f>
        <v>0</v>
      </c>
      <c r="P499" s="16">
        <f>Table1[[#This Row],[Total]]*Table1[[#This Row],[Velocity]]</f>
        <v>0</v>
      </c>
      <c r="Q499" s="16">
        <f>IF(Table1[[#This Row],[Energy]]&gt;0,Table1[[#This Row],[Energy]],0)</f>
        <v>0</v>
      </c>
      <c r="R499" s="16">
        <f>(SUM($Q$6:Q499))/1000000</f>
        <v>0.91429242822452683</v>
      </c>
      <c r="S499" s="16">
        <f>IF(Table1[[#This Row],[Energy]]&lt;0,ABS(Table1[[#This Row],[Energy]]),0)</f>
        <v>0</v>
      </c>
      <c r="T499" s="16">
        <f>(SUM($S$6:S499))/1000000</f>
        <v>0.48193943664872402</v>
      </c>
    </row>
    <row r="500" spans="2:20" x14ac:dyDescent="0.3">
      <c r="B500" s="7" t="s">
        <v>19</v>
      </c>
      <c r="C500" s="13">
        <v>494</v>
      </c>
      <c r="D500" s="13">
        <v>494</v>
      </c>
      <c r="E500" s="14">
        <v>0</v>
      </c>
      <c r="F500" s="15">
        <f t="shared" si="45"/>
        <v>0</v>
      </c>
      <c r="G500" s="15">
        <f t="shared" si="46"/>
        <v>0</v>
      </c>
      <c r="H500" s="16">
        <f t="shared" si="42"/>
        <v>1</v>
      </c>
      <c r="I500" s="16" t="str">
        <f t="shared" si="43"/>
        <v/>
      </c>
      <c r="J500" s="16">
        <f t="shared" si="44"/>
        <v>0</v>
      </c>
      <c r="K500" s="16">
        <f>(1000*1.15)*Table1[[#This Row],[WLTC class 3, version 5, acceleration]]</f>
        <v>0</v>
      </c>
      <c r="L500" s="16">
        <f t="shared" si="47"/>
        <v>112.815</v>
      </c>
      <c r="M500" s="16">
        <f>0.5*1.2*0.32*1.99*(Table1[[#This Row],[Velocity]]^2)</f>
        <v>0</v>
      </c>
      <c r="N500" s="16">
        <f>Table1[[#This Row],[Acceleration Force]]+Table1[[#This Row],[Rolling Resistance]]+Table1[[#This Row],[Aerodynamic Resistance]]</f>
        <v>112.815</v>
      </c>
      <c r="O500" s="16">
        <f>(Table1[[#This Row],[Acceleration Force]]+Table1[[#This Row],[Rolling Resistance]]+Table1[[#This Row],[Aerodynamic Resistance]])*Table1[[#This Row],[Velocity]]</f>
        <v>0</v>
      </c>
      <c r="P500" s="16">
        <f>Table1[[#This Row],[Total]]*Table1[[#This Row],[Velocity]]</f>
        <v>0</v>
      </c>
      <c r="Q500" s="16">
        <f>IF(Table1[[#This Row],[Energy]]&gt;0,Table1[[#This Row],[Energy]],0)</f>
        <v>0</v>
      </c>
      <c r="R500" s="16">
        <f>(SUM($Q$6:Q500))/1000000</f>
        <v>0.91429242822452683</v>
      </c>
      <c r="S500" s="16">
        <f>IF(Table1[[#This Row],[Energy]]&lt;0,ABS(Table1[[#This Row],[Energy]]),0)</f>
        <v>0</v>
      </c>
      <c r="T500" s="16">
        <f>(SUM($S$6:S500))/1000000</f>
        <v>0.48193943664872402</v>
      </c>
    </row>
    <row r="501" spans="2:20" x14ac:dyDescent="0.3">
      <c r="B501" s="7" t="s">
        <v>19</v>
      </c>
      <c r="C501" s="13">
        <v>495</v>
      </c>
      <c r="D501" s="13">
        <v>495</v>
      </c>
      <c r="E501" s="14">
        <v>0</v>
      </c>
      <c r="F501" s="15">
        <f t="shared" si="45"/>
        <v>0</v>
      </c>
      <c r="G501" s="15">
        <f t="shared" si="46"/>
        <v>0</v>
      </c>
      <c r="H501" s="16">
        <f t="shared" si="42"/>
        <v>1</v>
      </c>
      <c r="I501" s="16" t="str">
        <f t="shared" si="43"/>
        <v/>
      </c>
      <c r="J501" s="16">
        <f t="shared" si="44"/>
        <v>0</v>
      </c>
      <c r="K501" s="16">
        <f>(1000*1.15)*Table1[[#This Row],[WLTC class 3, version 5, acceleration]]</f>
        <v>0</v>
      </c>
      <c r="L501" s="16">
        <f t="shared" si="47"/>
        <v>112.815</v>
      </c>
      <c r="M501" s="16">
        <f>0.5*1.2*0.32*1.99*(Table1[[#This Row],[Velocity]]^2)</f>
        <v>0</v>
      </c>
      <c r="N501" s="16">
        <f>Table1[[#This Row],[Acceleration Force]]+Table1[[#This Row],[Rolling Resistance]]+Table1[[#This Row],[Aerodynamic Resistance]]</f>
        <v>112.815</v>
      </c>
      <c r="O501" s="16">
        <f>(Table1[[#This Row],[Acceleration Force]]+Table1[[#This Row],[Rolling Resistance]]+Table1[[#This Row],[Aerodynamic Resistance]])*Table1[[#This Row],[Velocity]]</f>
        <v>0</v>
      </c>
      <c r="P501" s="16">
        <f>Table1[[#This Row],[Total]]*Table1[[#This Row],[Velocity]]</f>
        <v>0</v>
      </c>
      <c r="Q501" s="16">
        <f>IF(Table1[[#This Row],[Energy]]&gt;0,Table1[[#This Row],[Energy]],0)</f>
        <v>0</v>
      </c>
      <c r="R501" s="16">
        <f>(SUM($Q$6:Q501))/1000000</f>
        <v>0.91429242822452683</v>
      </c>
      <c r="S501" s="16">
        <f>IF(Table1[[#This Row],[Energy]]&lt;0,ABS(Table1[[#This Row],[Energy]]),0)</f>
        <v>0</v>
      </c>
      <c r="T501" s="16">
        <f>(SUM($S$6:S501))/1000000</f>
        <v>0.48193943664872402</v>
      </c>
    </row>
    <row r="502" spans="2:20" x14ac:dyDescent="0.3">
      <c r="B502" s="7" t="s">
        <v>19</v>
      </c>
      <c r="C502" s="13">
        <v>496</v>
      </c>
      <c r="D502" s="13">
        <v>496</v>
      </c>
      <c r="E502" s="14">
        <v>0</v>
      </c>
      <c r="F502" s="15">
        <f t="shared" si="45"/>
        <v>0</v>
      </c>
      <c r="G502" s="15">
        <f t="shared" si="46"/>
        <v>0</v>
      </c>
      <c r="H502" s="16">
        <f t="shared" si="42"/>
        <v>1</v>
      </c>
      <c r="I502" s="16" t="str">
        <f t="shared" si="43"/>
        <v/>
      </c>
      <c r="J502" s="16">
        <f t="shared" si="44"/>
        <v>0</v>
      </c>
      <c r="K502" s="16">
        <f>(1000*1.15)*Table1[[#This Row],[WLTC class 3, version 5, acceleration]]</f>
        <v>0</v>
      </c>
      <c r="L502" s="16">
        <f t="shared" si="47"/>
        <v>112.815</v>
      </c>
      <c r="M502" s="16">
        <f>0.5*1.2*0.32*1.99*(Table1[[#This Row],[Velocity]]^2)</f>
        <v>0</v>
      </c>
      <c r="N502" s="16">
        <f>Table1[[#This Row],[Acceleration Force]]+Table1[[#This Row],[Rolling Resistance]]+Table1[[#This Row],[Aerodynamic Resistance]]</f>
        <v>112.815</v>
      </c>
      <c r="O502" s="16">
        <f>(Table1[[#This Row],[Acceleration Force]]+Table1[[#This Row],[Rolling Resistance]]+Table1[[#This Row],[Aerodynamic Resistance]])*Table1[[#This Row],[Velocity]]</f>
        <v>0</v>
      </c>
      <c r="P502" s="16">
        <f>Table1[[#This Row],[Total]]*Table1[[#This Row],[Velocity]]</f>
        <v>0</v>
      </c>
      <c r="Q502" s="16">
        <f>IF(Table1[[#This Row],[Energy]]&gt;0,Table1[[#This Row],[Energy]],0)</f>
        <v>0</v>
      </c>
      <c r="R502" s="16">
        <f>(SUM($Q$6:Q502))/1000000</f>
        <v>0.91429242822452683</v>
      </c>
      <c r="S502" s="16">
        <f>IF(Table1[[#This Row],[Energy]]&lt;0,ABS(Table1[[#This Row],[Energy]]),0)</f>
        <v>0</v>
      </c>
      <c r="T502" s="16">
        <f>(SUM($S$6:S502))/1000000</f>
        <v>0.48193943664872402</v>
      </c>
    </row>
    <row r="503" spans="2:20" x14ac:dyDescent="0.3">
      <c r="B503" s="7" t="s">
        <v>19</v>
      </c>
      <c r="C503" s="13">
        <v>497</v>
      </c>
      <c r="D503" s="13">
        <v>497</v>
      </c>
      <c r="E503" s="14">
        <v>0</v>
      </c>
      <c r="F503" s="15">
        <f t="shared" si="45"/>
        <v>0</v>
      </c>
      <c r="G503" s="15">
        <f t="shared" si="46"/>
        <v>0</v>
      </c>
      <c r="H503" s="16">
        <f t="shared" si="42"/>
        <v>1</v>
      </c>
      <c r="I503" s="16" t="str">
        <f t="shared" si="43"/>
        <v/>
      </c>
      <c r="J503" s="16">
        <f t="shared" si="44"/>
        <v>0</v>
      </c>
      <c r="K503" s="16">
        <f>(1000*1.15)*Table1[[#This Row],[WLTC class 3, version 5, acceleration]]</f>
        <v>0</v>
      </c>
      <c r="L503" s="16">
        <f t="shared" si="47"/>
        <v>112.815</v>
      </c>
      <c r="M503" s="16">
        <f>0.5*1.2*0.32*1.99*(Table1[[#This Row],[Velocity]]^2)</f>
        <v>0</v>
      </c>
      <c r="N503" s="16">
        <f>Table1[[#This Row],[Acceleration Force]]+Table1[[#This Row],[Rolling Resistance]]+Table1[[#This Row],[Aerodynamic Resistance]]</f>
        <v>112.815</v>
      </c>
      <c r="O503" s="16">
        <f>(Table1[[#This Row],[Acceleration Force]]+Table1[[#This Row],[Rolling Resistance]]+Table1[[#This Row],[Aerodynamic Resistance]])*Table1[[#This Row],[Velocity]]</f>
        <v>0</v>
      </c>
      <c r="P503" s="16">
        <f>Table1[[#This Row],[Total]]*Table1[[#This Row],[Velocity]]</f>
        <v>0</v>
      </c>
      <c r="Q503" s="16">
        <f>IF(Table1[[#This Row],[Energy]]&gt;0,Table1[[#This Row],[Energy]],0)</f>
        <v>0</v>
      </c>
      <c r="R503" s="16">
        <f>(SUM($Q$6:Q503))/1000000</f>
        <v>0.91429242822452683</v>
      </c>
      <c r="S503" s="16">
        <f>IF(Table1[[#This Row],[Energy]]&lt;0,ABS(Table1[[#This Row],[Energy]]),0)</f>
        <v>0</v>
      </c>
      <c r="T503" s="16">
        <f>(SUM($S$6:S503))/1000000</f>
        <v>0.48193943664872402</v>
      </c>
    </row>
    <row r="504" spans="2:20" x14ac:dyDescent="0.3">
      <c r="B504" s="7" t="s">
        <v>19</v>
      </c>
      <c r="C504" s="13">
        <v>498</v>
      </c>
      <c r="D504" s="13">
        <v>498</v>
      </c>
      <c r="E504" s="14">
        <v>0</v>
      </c>
      <c r="F504" s="15">
        <f t="shared" si="45"/>
        <v>0</v>
      </c>
      <c r="G504" s="15">
        <f t="shared" si="46"/>
        <v>0</v>
      </c>
      <c r="H504" s="16">
        <f t="shared" si="42"/>
        <v>1</v>
      </c>
      <c r="I504" s="16" t="str">
        <f t="shared" si="43"/>
        <v/>
      </c>
      <c r="J504" s="16">
        <f t="shared" si="44"/>
        <v>0</v>
      </c>
      <c r="K504" s="16">
        <f>(1000*1.15)*Table1[[#This Row],[WLTC class 3, version 5, acceleration]]</f>
        <v>0</v>
      </c>
      <c r="L504" s="16">
        <f t="shared" si="47"/>
        <v>112.815</v>
      </c>
      <c r="M504" s="16">
        <f>0.5*1.2*0.32*1.99*(Table1[[#This Row],[Velocity]]^2)</f>
        <v>0</v>
      </c>
      <c r="N504" s="16">
        <f>Table1[[#This Row],[Acceleration Force]]+Table1[[#This Row],[Rolling Resistance]]+Table1[[#This Row],[Aerodynamic Resistance]]</f>
        <v>112.815</v>
      </c>
      <c r="O504" s="16">
        <f>(Table1[[#This Row],[Acceleration Force]]+Table1[[#This Row],[Rolling Resistance]]+Table1[[#This Row],[Aerodynamic Resistance]])*Table1[[#This Row],[Velocity]]</f>
        <v>0</v>
      </c>
      <c r="P504" s="16">
        <f>Table1[[#This Row],[Total]]*Table1[[#This Row],[Velocity]]</f>
        <v>0</v>
      </c>
      <c r="Q504" s="16">
        <f>IF(Table1[[#This Row],[Energy]]&gt;0,Table1[[#This Row],[Energy]],0)</f>
        <v>0</v>
      </c>
      <c r="R504" s="16">
        <f>(SUM($Q$6:Q504))/1000000</f>
        <v>0.91429242822452683</v>
      </c>
      <c r="S504" s="16">
        <f>IF(Table1[[#This Row],[Energy]]&lt;0,ABS(Table1[[#This Row],[Energy]]),0)</f>
        <v>0</v>
      </c>
      <c r="T504" s="16">
        <f>(SUM($S$6:S504))/1000000</f>
        <v>0.48193943664872402</v>
      </c>
    </row>
    <row r="505" spans="2:20" x14ac:dyDescent="0.3">
      <c r="B505" s="7" t="s">
        <v>19</v>
      </c>
      <c r="C505" s="13">
        <v>499</v>
      </c>
      <c r="D505" s="13">
        <v>499</v>
      </c>
      <c r="E505" s="14">
        <v>0</v>
      </c>
      <c r="F505" s="15">
        <f t="shared" si="45"/>
        <v>0</v>
      </c>
      <c r="G505" s="15">
        <f t="shared" si="46"/>
        <v>0</v>
      </c>
      <c r="H505" s="16">
        <f t="shared" si="42"/>
        <v>1</v>
      </c>
      <c r="I505" s="16" t="str">
        <f t="shared" si="43"/>
        <v/>
      </c>
      <c r="J505" s="16">
        <f t="shared" si="44"/>
        <v>0</v>
      </c>
      <c r="K505" s="16">
        <f>(1000*1.15)*Table1[[#This Row],[WLTC class 3, version 5, acceleration]]</f>
        <v>0</v>
      </c>
      <c r="L505" s="16">
        <f t="shared" si="47"/>
        <v>112.815</v>
      </c>
      <c r="M505" s="16">
        <f>0.5*1.2*0.32*1.99*(Table1[[#This Row],[Velocity]]^2)</f>
        <v>0</v>
      </c>
      <c r="N505" s="16">
        <f>Table1[[#This Row],[Acceleration Force]]+Table1[[#This Row],[Rolling Resistance]]+Table1[[#This Row],[Aerodynamic Resistance]]</f>
        <v>112.815</v>
      </c>
      <c r="O505" s="16">
        <f>(Table1[[#This Row],[Acceleration Force]]+Table1[[#This Row],[Rolling Resistance]]+Table1[[#This Row],[Aerodynamic Resistance]])*Table1[[#This Row],[Velocity]]</f>
        <v>0</v>
      </c>
      <c r="P505" s="16">
        <f>Table1[[#This Row],[Total]]*Table1[[#This Row],[Velocity]]</f>
        <v>0</v>
      </c>
      <c r="Q505" s="16">
        <f>IF(Table1[[#This Row],[Energy]]&gt;0,Table1[[#This Row],[Energy]],0)</f>
        <v>0</v>
      </c>
      <c r="R505" s="16">
        <f>(SUM($Q$6:Q505))/1000000</f>
        <v>0.91429242822452683</v>
      </c>
      <c r="S505" s="16">
        <f>IF(Table1[[#This Row],[Energy]]&lt;0,ABS(Table1[[#This Row],[Energy]]),0)</f>
        <v>0</v>
      </c>
      <c r="T505" s="16">
        <f>(SUM($S$6:S505))/1000000</f>
        <v>0.48193943664872402</v>
      </c>
    </row>
    <row r="506" spans="2:20" x14ac:dyDescent="0.3">
      <c r="B506" s="7" t="s">
        <v>19</v>
      </c>
      <c r="C506" s="13">
        <v>500</v>
      </c>
      <c r="D506" s="13">
        <v>500</v>
      </c>
      <c r="E506" s="14">
        <v>0</v>
      </c>
      <c r="F506" s="15">
        <f t="shared" si="45"/>
        <v>0</v>
      </c>
      <c r="G506" s="15">
        <f t="shared" si="46"/>
        <v>0</v>
      </c>
      <c r="H506" s="16">
        <f t="shared" si="42"/>
        <v>1</v>
      </c>
      <c r="I506" s="16" t="str">
        <f t="shared" si="43"/>
        <v/>
      </c>
      <c r="J506" s="16">
        <f t="shared" si="44"/>
        <v>0</v>
      </c>
      <c r="K506" s="16">
        <f>(1000*1.15)*Table1[[#This Row],[WLTC class 3, version 5, acceleration]]</f>
        <v>0</v>
      </c>
      <c r="L506" s="16">
        <f t="shared" si="47"/>
        <v>112.815</v>
      </c>
      <c r="M506" s="16">
        <f>0.5*1.2*0.32*1.99*(Table1[[#This Row],[Velocity]]^2)</f>
        <v>0</v>
      </c>
      <c r="N506" s="16">
        <f>Table1[[#This Row],[Acceleration Force]]+Table1[[#This Row],[Rolling Resistance]]+Table1[[#This Row],[Aerodynamic Resistance]]</f>
        <v>112.815</v>
      </c>
      <c r="O506" s="16">
        <f>(Table1[[#This Row],[Acceleration Force]]+Table1[[#This Row],[Rolling Resistance]]+Table1[[#This Row],[Aerodynamic Resistance]])*Table1[[#This Row],[Velocity]]</f>
        <v>0</v>
      </c>
      <c r="P506" s="16">
        <f>Table1[[#This Row],[Total]]*Table1[[#This Row],[Velocity]]</f>
        <v>0</v>
      </c>
      <c r="Q506" s="16">
        <f>IF(Table1[[#This Row],[Energy]]&gt;0,Table1[[#This Row],[Energy]],0)</f>
        <v>0</v>
      </c>
      <c r="R506" s="16">
        <f>(SUM($Q$6:Q506))/1000000</f>
        <v>0.91429242822452683</v>
      </c>
      <c r="S506" s="16">
        <f>IF(Table1[[#This Row],[Energy]]&lt;0,ABS(Table1[[#This Row],[Energy]]),0)</f>
        <v>0</v>
      </c>
      <c r="T506" s="16">
        <f>(SUM($S$6:S506))/1000000</f>
        <v>0.48193943664872402</v>
      </c>
    </row>
    <row r="507" spans="2:20" x14ac:dyDescent="0.3">
      <c r="B507" s="7" t="s">
        <v>19</v>
      </c>
      <c r="C507" s="13">
        <v>501</v>
      </c>
      <c r="D507" s="13">
        <v>501</v>
      </c>
      <c r="E507" s="14">
        <v>0</v>
      </c>
      <c r="F507" s="15">
        <f t="shared" si="45"/>
        <v>0</v>
      </c>
      <c r="G507" s="15">
        <f t="shared" si="46"/>
        <v>0</v>
      </c>
      <c r="H507" s="16">
        <f t="shared" si="42"/>
        <v>1</v>
      </c>
      <c r="I507" s="16" t="str">
        <f t="shared" si="43"/>
        <v/>
      </c>
      <c r="J507" s="16">
        <f t="shared" si="44"/>
        <v>0</v>
      </c>
      <c r="K507" s="16">
        <f>(1000*1.15)*Table1[[#This Row],[WLTC class 3, version 5, acceleration]]</f>
        <v>0</v>
      </c>
      <c r="L507" s="16">
        <f t="shared" si="47"/>
        <v>112.815</v>
      </c>
      <c r="M507" s="16">
        <f>0.5*1.2*0.32*1.99*(Table1[[#This Row],[Velocity]]^2)</f>
        <v>0</v>
      </c>
      <c r="N507" s="16">
        <f>Table1[[#This Row],[Acceleration Force]]+Table1[[#This Row],[Rolling Resistance]]+Table1[[#This Row],[Aerodynamic Resistance]]</f>
        <v>112.815</v>
      </c>
      <c r="O507" s="16">
        <f>(Table1[[#This Row],[Acceleration Force]]+Table1[[#This Row],[Rolling Resistance]]+Table1[[#This Row],[Aerodynamic Resistance]])*Table1[[#This Row],[Velocity]]</f>
        <v>0</v>
      </c>
      <c r="P507" s="16">
        <f>Table1[[#This Row],[Total]]*Table1[[#This Row],[Velocity]]</f>
        <v>0</v>
      </c>
      <c r="Q507" s="16">
        <f>IF(Table1[[#This Row],[Energy]]&gt;0,Table1[[#This Row],[Energy]],0)</f>
        <v>0</v>
      </c>
      <c r="R507" s="16">
        <f>(SUM($Q$6:Q507))/1000000</f>
        <v>0.91429242822452683</v>
      </c>
      <c r="S507" s="16">
        <f>IF(Table1[[#This Row],[Energy]]&lt;0,ABS(Table1[[#This Row],[Energy]]),0)</f>
        <v>0</v>
      </c>
      <c r="T507" s="16">
        <f>(SUM($S$6:S507))/1000000</f>
        <v>0.48193943664872402</v>
      </c>
    </row>
    <row r="508" spans="2:20" x14ac:dyDescent="0.3">
      <c r="B508" s="7" t="s">
        <v>19</v>
      </c>
      <c r="C508" s="13">
        <v>502</v>
      </c>
      <c r="D508" s="13">
        <v>502</v>
      </c>
      <c r="E508" s="14">
        <v>0</v>
      </c>
      <c r="F508" s="15">
        <f t="shared" si="45"/>
        <v>0</v>
      </c>
      <c r="G508" s="15">
        <f t="shared" si="46"/>
        <v>0</v>
      </c>
      <c r="H508" s="16">
        <f t="shared" si="42"/>
        <v>1</v>
      </c>
      <c r="I508" s="16" t="str">
        <f t="shared" si="43"/>
        <v/>
      </c>
      <c r="J508" s="16">
        <f t="shared" si="44"/>
        <v>0</v>
      </c>
      <c r="K508" s="16">
        <f>(1000*1.15)*Table1[[#This Row],[WLTC class 3, version 5, acceleration]]</f>
        <v>0</v>
      </c>
      <c r="L508" s="16">
        <f t="shared" si="47"/>
        <v>112.815</v>
      </c>
      <c r="M508" s="16">
        <f>0.5*1.2*0.32*1.99*(Table1[[#This Row],[Velocity]]^2)</f>
        <v>0</v>
      </c>
      <c r="N508" s="16">
        <f>Table1[[#This Row],[Acceleration Force]]+Table1[[#This Row],[Rolling Resistance]]+Table1[[#This Row],[Aerodynamic Resistance]]</f>
        <v>112.815</v>
      </c>
      <c r="O508" s="16">
        <f>(Table1[[#This Row],[Acceleration Force]]+Table1[[#This Row],[Rolling Resistance]]+Table1[[#This Row],[Aerodynamic Resistance]])*Table1[[#This Row],[Velocity]]</f>
        <v>0</v>
      </c>
      <c r="P508" s="16">
        <f>Table1[[#This Row],[Total]]*Table1[[#This Row],[Velocity]]</f>
        <v>0</v>
      </c>
      <c r="Q508" s="16">
        <f>IF(Table1[[#This Row],[Energy]]&gt;0,Table1[[#This Row],[Energy]],0)</f>
        <v>0</v>
      </c>
      <c r="R508" s="16">
        <f>(SUM($Q$6:Q508))/1000000</f>
        <v>0.91429242822452683</v>
      </c>
      <c r="S508" s="16">
        <f>IF(Table1[[#This Row],[Energy]]&lt;0,ABS(Table1[[#This Row],[Energy]]),0)</f>
        <v>0</v>
      </c>
      <c r="T508" s="16">
        <f>(SUM($S$6:S508))/1000000</f>
        <v>0.48193943664872402</v>
      </c>
    </row>
    <row r="509" spans="2:20" x14ac:dyDescent="0.3">
      <c r="B509" s="7" t="s">
        <v>19</v>
      </c>
      <c r="C509" s="13">
        <v>503</v>
      </c>
      <c r="D509" s="13">
        <v>503</v>
      </c>
      <c r="E509" s="14">
        <v>0</v>
      </c>
      <c r="F509" s="15">
        <f t="shared" si="45"/>
        <v>0</v>
      </c>
      <c r="G509" s="15">
        <f t="shared" si="46"/>
        <v>0</v>
      </c>
      <c r="H509" s="16">
        <f t="shared" si="42"/>
        <v>1</v>
      </c>
      <c r="I509" s="16" t="str">
        <f t="shared" si="43"/>
        <v/>
      </c>
      <c r="J509" s="16">
        <f t="shared" si="44"/>
        <v>0</v>
      </c>
      <c r="K509" s="16">
        <f>(1000*1.15)*Table1[[#This Row],[WLTC class 3, version 5, acceleration]]</f>
        <v>0</v>
      </c>
      <c r="L509" s="16">
        <f t="shared" si="47"/>
        <v>112.815</v>
      </c>
      <c r="M509" s="16">
        <f>0.5*1.2*0.32*1.99*(Table1[[#This Row],[Velocity]]^2)</f>
        <v>0</v>
      </c>
      <c r="N509" s="16">
        <f>Table1[[#This Row],[Acceleration Force]]+Table1[[#This Row],[Rolling Resistance]]+Table1[[#This Row],[Aerodynamic Resistance]]</f>
        <v>112.815</v>
      </c>
      <c r="O509" s="16">
        <f>(Table1[[#This Row],[Acceleration Force]]+Table1[[#This Row],[Rolling Resistance]]+Table1[[#This Row],[Aerodynamic Resistance]])*Table1[[#This Row],[Velocity]]</f>
        <v>0</v>
      </c>
      <c r="P509" s="16">
        <f>Table1[[#This Row],[Total]]*Table1[[#This Row],[Velocity]]</f>
        <v>0</v>
      </c>
      <c r="Q509" s="16">
        <f>IF(Table1[[#This Row],[Energy]]&gt;0,Table1[[#This Row],[Energy]],0)</f>
        <v>0</v>
      </c>
      <c r="R509" s="16">
        <f>(SUM($Q$6:Q509))/1000000</f>
        <v>0.91429242822452683</v>
      </c>
      <c r="S509" s="16">
        <f>IF(Table1[[#This Row],[Energy]]&lt;0,ABS(Table1[[#This Row],[Energy]]),0)</f>
        <v>0</v>
      </c>
      <c r="T509" s="16">
        <f>(SUM($S$6:S509))/1000000</f>
        <v>0.48193943664872402</v>
      </c>
    </row>
    <row r="510" spans="2:20" x14ac:dyDescent="0.3">
      <c r="B510" s="7" t="s">
        <v>19</v>
      </c>
      <c r="C510" s="13">
        <v>504</v>
      </c>
      <c r="D510" s="13">
        <v>504</v>
      </c>
      <c r="E510" s="14">
        <v>0</v>
      </c>
      <c r="F510" s="15">
        <f t="shared" si="45"/>
        <v>0</v>
      </c>
      <c r="G510" s="15">
        <f t="shared" si="46"/>
        <v>0</v>
      </c>
      <c r="H510" s="16">
        <f t="shared" si="42"/>
        <v>1</v>
      </c>
      <c r="I510" s="16" t="str">
        <f t="shared" si="43"/>
        <v/>
      </c>
      <c r="J510" s="16">
        <f t="shared" si="44"/>
        <v>0</v>
      </c>
      <c r="K510" s="16">
        <f>(1000*1.15)*Table1[[#This Row],[WLTC class 3, version 5, acceleration]]</f>
        <v>0</v>
      </c>
      <c r="L510" s="16">
        <f t="shared" si="47"/>
        <v>112.815</v>
      </c>
      <c r="M510" s="16">
        <f>0.5*1.2*0.32*1.99*(Table1[[#This Row],[Velocity]]^2)</f>
        <v>0</v>
      </c>
      <c r="N510" s="16">
        <f>Table1[[#This Row],[Acceleration Force]]+Table1[[#This Row],[Rolling Resistance]]+Table1[[#This Row],[Aerodynamic Resistance]]</f>
        <v>112.815</v>
      </c>
      <c r="O510" s="16">
        <f>(Table1[[#This Row],[Acceleration Force]]+Table1[[#This Row],[Rolling Resistance]]+Table1[[#This Row],[Aerodynamic Resistance]])*Table1[[#This Row],[Velocity]]</f>
        <v>0</v>
      </c>
      <c r="P510" s="16">
        <f>Table1[[#This Row],[Total]]*Table1[[#This Row],[Velocity]]</f>
        <v>0</v>
      </c>
      <c r="Q510" s="16">
        <f>IF(Table1[[#This Row],[Energy]]&gt;0,Table1[[#This Row],[Energy]],0)</f>
        <v>0</v>
      </c>
      <c r="R510" s="16">
        <f>(SUM($Q$6:Q510))/1000000</f>
        <v>0.91429242822452683</v>
      </c>
      <c r="S510" s="16">
        <f>IF(Table1[[#This Row],[Energy]]&lt;0,ABS(Table1[[#This Row],[Energy]]),0)</f>
        <v>0</v>
      </c>
      <c r="T510" s="16">
        <f>(SUM($S$6:S510))/1000000</f>
        <v>0.48193943664872402</v>
      </c>
    </row>
    <row r="511" spans="2:20" x14ac:dyDescent="0.3">
      <c r="B511" s="7" t="s">
        <v>19</v>
      </c>
      <c r="C511" s="13">
        <v>505</v>
      </c>
      <c r="D511" s="13">
        <v>505</v>
      </c>
      <c r="E511" s="14">
        <v>0</v>
      </c>
      <c r="F511" s="15">
        <f t="shared" si="45"/>
        <v>0</v>
      </c>
      <c r="G511" s="15">
        <f t="shared" si="46"/>
        <v>0</v>
      </c>
      <c r="H511" s="16">
        <f t="shared" si="42"/>
        <v>1</v>
      </c>
      <c r="I511" s="16" t="str">
        <f t="shared" si="43"/>
        <v/>
      </c>
      <c r="J511" s="16">
        <f t="shared" si="44"/>
        <v>0</v>
      </c>
      <c r="K511" s="16">
        <f>(1000*1.15)*Table1[[#This Row],[WLTC class 3, version 5, acceleration]]</f>
        <v>0</v>
      </c>
      <c r="L511" s="16">
        <f t="shared" si="47"/>
        <v>112.815</v>
      </c>
      <c r="M511" s="16">
        <f>0.5*1.2*0.32*1.99*(Table1[[#This Row],[Velocity]]^2)</f>
        <v>0</v>
      </c>
      <c r="N511" s="16">
        <f>Table1[[#This Row],[Acceleration Force]]+Table1[[#This Row],[Rolling Resistance]]+Table1[[#This Row],[Aerodynamic Resistance]]</f>
        <v>112.815</v>
      </c>
      <c r="O511" s="16">
        <f>(Table1[[#This Row],[Acceleration Force]]+Table1[[#This Row],[Rolling Resistance]]+Table1[[#This Row],[Aerodynamic Resistance]])*Table1[[#This Row],[Velocity]]</f>
        <v>0</v>
      </c>
      <c r="P511" s="16">
        <f>Table1[[#This Row],[Total]]*Table1[[#This Row],[Velocity]]</f>
        <v>0</v>
      </c>
      <c r="Q511" s="16">
        <f>IF(Table1[[#This Row],[Energy]]&gt;0,Table1[[#This Row],[Energy]],0)</f>
        <v>0</v>
      </c>
      <c r="R511" s="16">
        <f>(SUM($Q$6:Q511))/1000000</f>
        <v>0.91429242822452683</v>
      </c>
      <c r="S511" s="16">
        <f>IF(Table1[[#This Row],[Energy]]&lt;0,ABS(Table1[[#This Row],[Energy]]),0)</f>
        <v>0</v>
      </c>
      <c r="T511" s="16">
        <f>(SUM($S$6:S511))/1000000</f>
        <v>0.48193943664872402</v>
      </c>
    </row>
    <row r="512" spans="2:20" x14ac:dyDescent="0.3">
      <c r="B512" s="7" t="s">
        <v>19</v>
      </c>
      <c r="C512" s="13">
        <v>506</v>
      </c>
      <c r="D512" s="13">
        <v>506</v>
      </c>
      <c r="E512" s="14">
        <v>0</v>
      </c>
      <c r="F512" s="15">
        <f t="shared" si="45"/>
        <v>0</v>
      </c>
      <c r="G512" s="15">
        <f t="shared" si="46"/>
        <v>0</v>
      </c>
      <c r="H512" s="16">
        <f t="shared" si="42"/>
        <v>1</v>
      </c>
      <c r="I512" s="16" t="str">
        <f t="shared" si="43"/>
        <v/>
      </c>
      <c r="J512" s="16">
        <f t="shared" si="44"/>
        <v>0</v>
      </c>
      <c r="K512" s="16">
        <f>(1000*1.15)*Table1[[#This Row],[WLTC class 3, version 5, acceleration]]</f>
        <v>0</v>
      </c>
      <c r="L512" s="16">
        <f t="shared" si="47"/>
        <v>112.815</v>
      </c>
      <c r="M512" s="16">
        <f>0.5*1.2*0.32*1.99*(Table1[[#This Row],[Velocity]]^2)</f>
        <v>0</v>
      </c>
      <c r="N512" s="16">
        <f>Table1[[#This Row],[Acceleration Force]]+Table1[[#This Row],[Rolling Resistance]]+Table1[[#This Row],[Aerodynamic Resistance]]</f>
        <v>112.815</v>
      </c>
      <c r="O512" s="16">
        <f>(Table1[[#This Row],[Acceleration Force]]+Table1[[#This Row],[Rolling Resistance]]+Table1[[#This Row],[Aerodynamic Resistance]])*Table1[[#This Row],[Velocity]]</f>
        <v>0</v>
      </c>
      <c r="P512" s="16">
        <f>Table1[[#This Row],[Total]]*Table1[[#This Row],[Velocity]]</f>
        <v>0</v>
      </c>
      <c r="Q512" s="16">
        <f>IF(Table1[[#This Row],[Energy]]&gt;0,Table1[[#This Row],[Energy]],0)</f>
        <v>0</v>
      </c>
      <c r="R512" s="16">
        <f>(SUM($Q$6:Q512))/1000000</f>
        <v>0.91429242822452683</v>
      </c>
      <c r="S512" s="16">
        <f>IF(Table1[[#This Row],[Energy]]&lt;0,ABS(Table1[[#This Row],[Energy]]),0)</f>
        <v>0</v>
      </c>
      <c r="T512" s="16">
        <f>(SUM($S$6:S512))/1000000</f>
        <v>0.48193943664872402</v>
      </c>
    </row>
    <row r="513" spans="2:20" x14ac:dyDescent="0.3">
      <c r="B513" s="7" t="s">
        <v>19</v>
      </c>
      <c r="C513" s="13">
        <v>507</v>
      </c>
      <c r="D513" s="13">
        <v>507</v>
      </c>
      <c r="E513" s="14">
        <v>0</v>
      </c>
      <c r="F513" s="15">
        <f t="shared" si="45"/>
        <v>0</v>
      </c>
      <c r="G513" s="15">
        <f t="shared" si="46"/>
        <v>0</v>
      </c>
      <c r="H513" s="16">
        <f t="shared" si="42"/>
        <v>1</v>
      </c>
      <c r="I513" s="16" t="str">
        <f t="shared" si="43"/>
        <v/>
      </c>
      <c r="J513" s="16">
        <f t="shared" si="44"/>
        <v>0</v>
      </c>
      <c r="K513" s="16">
        <f>(1000*1.15)*Table1[[#This Row],[WLTC class 3, version 5, acceleration]]</f>
        <v>0</v>
      </c>
      <c r="L513" s="16">
        <f t="shared" si="47"/>
        <v>112.815</v>
      </c>
      <c r="M513" s="16">
        <f>0.5*1.2*0.32*1.99*(Table1[[#This Row],[Velocity]]^2)</f>
        <v>0</v>
      </c>
      <c r="N513" s="16">
        <f>Table1[[#This Row],[Acceleration Force]]+Table1[[#This Row],[Rolling Resistance]]+Table1[[#This Row],[Aerodynamic Resistance]]</f>
        <v>112.815</v>
      </c>
      <c r="O513" s="16">
        <f>(Table1[[#This Row],[Acceleration Force]]+Table1[[#This Row],[Rolling Resistance]]+Table1[[#This Row],[Aerodynamic Resistance]])*Table1[[#This Row],[Velocity]]</f>
        <v>0</v>
      </c>
      <c r="P513" s="16">
        <f>Table1[[#This Row],[Total]]*Table1[[#This Row],[Velocity]]</f>
        <v>0</v>
      </c>
      <c r="Q513" s="16">
        <f>IF(Table1[[#This Row],[Energy]]&gt;0,Table1[[#This Row],[Energy]],0)</f>
        <v>0</v>
      </c>
      <c r="R513" s="16">
        <f>(SUM($Q$6:Q513))/1000000</f>
        <v>0.91429242822452683</v>
      </c>
      <c r="S513" s="16">
        <f>IF(Table1[[#This Row],[Energy]]&lt;0,ABS(Table1[[#This Row],[Energy]]),0)</f>
        <v>0</v>
      </c>
      <c r="T513" s="16">
        <f>(SUM($S$6:S513))/1000000</f>
        <v>0.48193943664872402</v>
      </c>
    </row>
    <row r="514" spans="2:20" x14ac:dyDescent="0.3">
      <c r="B514" s="7" t="s">
        <v>19</v>
      </c>
      <c r="C514" s="13">
        <v>508</v>
      </c>
      <c r="D514" s="13">
        <v>508</v>
      </c>
      <c r="E514" s="14">
        <v>0</v>
      </c>
      <c r="F514" s="15">
        <f t="shared" si="45"/>
        <v>0</v>
      </c>
      <c r="G514" s="15">
        <f t="shared" si="46"/>
        <v>0</v>
      </c>
      <c r="H514" s="16">
        <f t="shared" si="42"/>
        <v>1</v>
      </c>
      <c r="I514" s="16" t="str">
        <f t="shared" si="43"/>
        <v/>
      </c>
      <c r="J514" s="16">
        <f t="shared" si="44"/>
        <v>0</v>
      </c>
      <c r="K514" s="16">
        <f>(1000*1.15)*Table1[[#This Row],[WLTC class 3, version 5, acceleration]]</f>
        <v>0</v>
      </c>
      <c r="L514" s="16">
        <f t="shared" si="47"/>
        <v>112.815</v>
      </c>
      <c r="M514" s="16">
        <f>0.5*1.2*0.32*1.99*(Table1[[#This Row],[Velocity]]^2)</f>
        <v>0</v>
      </c>
      <c r="N514" s="16">
        <f>Table1[[#This Row],[Acceleration Force]]+Table1[[#This Row],[Rolling Resistance]]+Table1[[#This Row],[Aerodynamic Resistance]]</f>
        <v>112.815</v>
      </c>
      <c r="O514" s="16">
        <f>(Table1[[#This Row],[Acceleration Force]]+Table1[[#This Row],[Rolling Resistance]]+Table1[[#This Row],[Aerodynamic Resistance]])*Table1[[#This Row],[Velocity]]</f>
        <v>0</v>
      </c>
      <c r="P514" s="16">
        <f>Table1[[#This Row],[Total]]*Table1[[#This Row],[Velocity]]</f>
        <v>0</v>
      </c>
      <c r="Q514" s="16">
        <f>IF(Table1[[#This Row],[Energy]]&gt;0,Table1[[#This Row],[Energy]],0)</f>
        <v>0</v>
      </c>
      <c r="R514" s="16">
        <f>(SUM($Q$6:Q514))/1000000</f>
        <v>0.91429242822452683</v>
      </c>
      <c r="S514" s="16">
        <f>IF(Table1[[#This Row],[Energy]]&lt;0,ABS(Table1[[#This Row],[Energy]]),0)</f>
        <v>0</v>
      </c>
      <c r="T514" s="16">
        <f>(SUM($S$6:S514))/1000000</f>
        <v>0.48193943664872402</v>
      </c>
    </row>
    <row r="515" spans="2:20" x14ac:dyDescent="0.3">
      <c r="B515" s="7" t="s">
        <v>19</v>
      </c>
      <c r="C515" s="13">
        <v>509</v>
      </c>
      <c r="D515" s="13">
        <v>509</v>
      </c>
      <c r="E515" s="14">
        <v>0</v>
      </c>
      <c r="F515" s="15">
        <f t="shared" si="45"/>
        <v>0</v>
      </c>
      <c r="G515" s="15">
        <f t="shared" si="46"/>
        <v>0</v>
      </c>
      <c r="H515" s="16">
        <f t="shared" si="42"/>
        <v>1</v>
      </c>
      <c r="I515" s="16" t="str">
        <f t="shared" si="43"/>
        <v/>
      </c>
      <c r="J515" s="16">
        <f t="shared" si="44"/>
        <v>0</v>
      </c>
      <c r="K515" s="16">
        <f>(1000*1.15)*Table1[[#This Row],[WLTC class 3, version 5, acceleration]]</f>
        <v>0</v>
      </c>
      <c r="L515" s="16">
        <f t="shared" si="47"/>
        <v>112.815</v>
      </c>
      <c r="M515" s="16">
        <f>0.5*1.2*0.32*1.99*(Table1[[#This Row],[Velocity]]^2)</f>
        <v>0</v>
      </c>
      <c r="N515" s="16">
        <f>Table1[[#This Row],[Acceleration Force]]+Table1[[#This Row],[Rolling Resistance]]+Table1[[#This Row],[Aerodynamic Resistance]]</f>
        <v>112.815</v>
      </c>
      <c r="O515" s="16">
        <f>(Table1[[#This Row],[Acceleration Force]]+Table1[[#This Row],[Rolling Resistance]]+Table1[[#This Row],[Aerodynamic Resistance]])*Table1[[#This Row],[Velocity]]</f>
        <v>0</v>
      </c>
      <c r="P515" s="16">
        <f>Table1[[#This Row],[Total]]*Table1[[#This Row],[Velocity]]</f>
        <v>0</v>
      </c>
      <c r="Q515" s="16">
        <f>IF(Table1[[#This Row],[Energy]]&gt;0,Table1[[#This Row],[Energy]],0)</f>
        <v>0</v>
      </c>
      <c r="R515" s="16">
        <f>(SUM($Q$6:Q515))/1000000</f>
        <v>0.91429242822452683</v>
      </c>
      <c r="S515" s="16">
        <f>IF(Table1[[#This Row],[Energy]]&lt;0,ABS(Table1[[#This Row],[Energy]]),0)</f>
        <v>0</v>
      </c>
      <c r="T515" s="16">
        <f>(SUM($S$6:S515))/1000000</f>
        <v>0.48193943664872402</v>
      </c>
    </row>
    <row r="516" spans="2:20" x14ac:dyDescent="0.3">
      <c r="B516" s="7" t="s">
        <v>19</v>
      </c>
      <c r="C516" s="13">
        <v>510</v>
      </c>
      <c r="D516" s="13">
        <v>510</v>
      </c>
      <c r="E516" s="14">
        <v>0</v>
      </c>
      <c r="F516" s="15">
        <f t="shared" si="45"/>
        <v>0</v>
      </c>
      <c r="G516" s="15">
        <f t="shared" si="46"/>
        <v>0</v>
      </c>
      <c r="H516" s="16">
        <f t="shared" si="42"/>
        <v>1</v>
      </c>
      <c r="I516" s="16" t="str">
        <f t="shared" si="43"/>
        <v/>
      </c>
      <c r="J516" s="16">
        <f t="shared" si="44"/>
        <v>0</v>
      </c>
      <c r="K516" s="16">
        <f>(1000*1.15)*Table1[[#This Row],[WLTC class 3, version 5, acceleration]]</f>
        <v>0</v>
      </c>
      <c r="L516" s="16">
        <f t="shared" si="47"/>
        <v>112.815</v>
      </c>
      <c r="M516" s="16">
        <f>0.5*1.2*0.32*1.99*(Table1[[#This Row],[Velocity]]^2)</f>
        <v>0</v>
      </c>
      <c r="N516" s="16">
        <f>Table1[[#This Row],[Acceleration Force]]+Table1[[#This Row],[Rolling Resistance]]+Table1[[#This Row],[Aerodynamic Resistance]]</f>
        <v>112.815</v>
      </c>
      <c r="O516" s="16">
        <f>(Table1[[#This Row],[Acceleration Force]]+Table1[[#This Row],[Rolling Resistance]]+Table1[[#This Row],[Aerodynamic Resistance]])*Table1[[#This Row],[Velocity]]</f>
        <v>0</v>
      </c>
      <c r="P516" s="16">
        <f>Table1[[#This Row],[Total]]*Table1[[#This Row],[Velocity]]</f>
        <v>0</v>
      </c>
      <c r="Q516" s="16">
        <f>IF(Table1[[#This Row],[Energy]]&gt;0,Table1[[#This Row],[Energy]],0)</f>
        <v>0</v>
      </c>
      <c r="R516" s="16">
        <f>(SUM($Q$6:Q516))/1000000</f>
        <v>0.91429242822452683</v>
      </c>
      <c r="S516" s="16">
        <f>IF(Table1[[#This Row],[Energy]]&lt;0,ABS(Table1[[#This Row],[Energy]]),0)</f>
        <v>0</v>
      </c>
      <c r="T516" s="16">
        <f>(SUM($S$6:S516))/1000000</f>
        <v>0.48193943664872402</v>
      </c>
    </row>
    <row r="517" spans="2:20" x14ac:dyDescent="0.3">
      <c r="B517" s="7" t="s">
        <v>19</v>
      </c>
      <c r="C517" s="13">
        <v>511</v>
      </c>
      <c r="D517" s="13">
        <v>511</v>
      </c>
      <c r="E517" s="14">
        <v>0</v>
      </c>
      <c r="F517" s="15">
        <f t="shared" si="45"/>
        <v>6.9444444444444448E-2</v>
      </c>
      <c r="G517" s="15">
        <f t="shared" si="46"/>
        <v>0.25</v>
      </c>
      <c r="H517" s="16">
        <f t="shared" si="42"/>
        <v>1</v>
      </c>
      <c r="I517" s="16" t="str">
        <f t="shared" si="43"/>
        <v/>
      </c>
      <c r="J517" s="16">
        <f t="shared" si="44"/>
        <v>0</v>
      </c>
      <c r="K517" s="16">
        <f>(1000*1.15)*Table1[[#This Row],[WLTC class 3, version 5, acceleration]]</f>
        <v>79.861111111111114</v>
      </c>
      <c r="L517" s="16">
        <f t="shared" si="47"/>
        <v>112.815</v>
      </c>
      <c r="M517" s="16">
        <f>0.5*1.2*0.32*1.99*(Table1[[#This Row],[Velocity]]^2)</f>
        <v>0</v>
      </c>
      <c r="N517" s="16">
        <f>Table1[[#This Row],[Acceleration Force]]+Table1[[#This Row],[Rolling Resistance]]+Table1[[#This Row],[Aerodynamic Resistance]]</f>
        <v>192.67611111111111</v>
      </c>
      <c r="O517" s="16">
        <f>(Table1[[#This Row],[Acceleration Force]]+Table1[[#This Row],[Rolling Resistance]]+Table1[[#This Row],[Aerodynamic Resistance]])*Table1[[#This Row],[Velocity]]</f>
        <v>0</v>
      </c>
      <c r="P517" s="16">
        <f>Table1[[#This Row],[Total]]*Table1[[#This Row],[Velocity]]</f>
        <v>0</v>
      </c>
      <c r="Q517" s="16">
        <f>IF(Table1[[#This Row],[Energy]]&gt;0,Table1[[#This Row],[Energy]],0)</f>
        <v>0</v>
      </c>
      <c r="R517" s="16">
        <f>(SUM($Q$6:Q517))/1000000</f>
        <v>0.91429242822452683</v>
      </c>
      <c r="S517" s="16">
        <f>IF(Table1[[#This Row],[Energy]]&lt;0,ABS(Table1[[#This Row],[Energy]]),0)</f>
        <v>0</v>
      </c>
      <c r="T517" s="16">
        <f>(SUM($S$6:S517))/1000000</f>
        <v>0.48193943664872402</v>
      </c>
    </row>
    <row r="518" spans="2:20" x14ac:dyDescent="0.3">
      <c r="B518" s="7" t="s">
        <v>19</v>
      </c>
      <c r="C518" s="13">
        <v>512</v>
      </c>
      <c r="D518" s="13">
        <v>512</v>
      </c>
      <c r="E518" s="14">
        <v>0.5</v>
      </c>
      <c r="F518" s="15">
        <f t="shared" si="45"/>
        <v>0.34722222222222221</v>
      </c>
      <c r="G518" s="15">
        <f t="shared" si="46"/>
        <v>1.25</v>
      </c>
      <c r="H518" s="16">
        <f t="shared" ref="H518:H581" si="48">IF(E518&lt;1,1,0)</f>
        <v>1</v>
      </c>
      <c r="I518" s="16" t="str">
        <f t="shared" ref="I518:I581" si="49">IF(H518=1,"",E518)</f>
        <v/>
      </c>
      <c r="J518" s="16">
        <f t="shared" ref="J518:J581" si="50">E518/3.6</f>
        <v>0.1388888888888889</v>
      </c>
      <c r="K518" s="16">
        <f>(1000*1.15)*Table1[[#This Row],[WLTC class 3, version 5, acceleration]]</f>
        <v>399.30555555555554</v>
      </c>
      <c r="L518" s="16">
        <f t="shared" si="47"/>
        <v>112.815</v>
      </c>
      <c r="M518" s="16">
        <f>0.5*1.2*0.32*1.99*(Table1[[#This Row],[Velocity]]^2)</f>
        <v>7.3703703703703717E-3</v>
      </c>
      <c r="N518" s="16">
        <f>Table1[[#This Row],[Acceleration Force]]+Table1[[#This Row],[Rolling Resistance]]+Table1[[#This Row],[Aerodynamic Resistance]]</f>
        <v>512.12792592592587</v>
      </c>
      <c r="O518" s="16">
        <f>(Table1[[#This Row],[Acceleration Force]]+Table1[[#This Row],[Rolling Resistance]]+Table1[[#This Row],[Aerodynamic Resistance]])*Table1[[#This Row],[Velocity]]</f>
        <v>71.128878600823043</v>
      </c>
      <c r="P518" s="16">
        <f>Table1[[#This Row],[Total]]*Table1[[#This Row],[Velocity]]</f>
        <v>71.128878600823043</v>
      </c>
      <c r="Q518" s="16">
        <f>IF(Table1[[#This Row],[Energy]]&gt;0,Table1[[#This Row],[Energy]],0)</f>
        <v>71.128878600823043</v>
      </c>
      <c r="R518" s="16">
        <f>(SUM($Q$6:Q518))/1000000</f>
        <v>0.91436355710312756</v>
      </c>
      <c r="S518" s="16">
        <f>IF(Table1[[#This Row],[Energy]]&lt;0,ABS(Table1[[#This Row],[Energy]]),0)</f>
        <v>0</v>
      </c>
      <c r="T518" s="16">
        <f>(SUM($S$6:S518))/1000000</f>
        <v>0.48193943664872402</v>
      </c>
    </row>
    <row r="519" spans="2:20" x14ac:dyDescent="0.3">
      <c r="B519" s="7" t="s">
        <v>19</v>
      </c>
      <c r="C519" s="13">
        <v>513</v>
      </c>
      <c r="D519" s="13">
        <v>513</v>
      </c>
      <c r="E519" s="14">
        <v>2.5</v>
      </c>
      <c r="F519" s="15">
        <f t="shared" ref="F519:F582" si="51">($E520-$E518)/2/3.6</f>
        <v>0.8472222222222221</v>
      </c>
      <c r="G519" s="15">
        <f t="shared" ref="G519:G582" si="52">($E520-$E518)/2</f>
        <v>3.05</v>
      </c>
      <c r="H519" s="16">
        <f t="shared" si="48"/>
        <v>0</v>
      </c>
      <c r="I519" s="16">
        <f t="shared" si="49"/>
        <v>2.5</v>
      </c>
      <c r="J519" s="16">
        <f t="shared" si="50"/>
        <v>0.69444444444444442</v>
      </c>
      <c r="K519" s="16">
        <f>(1000*1.15)*Table1[[#This Row],[WLTC class 3, version 5, acceleration]]</f>
        <v>974.30555555555543</v>
      </c>
      <c r="L519" s="16">
        <f t="shared" ref="L519:L582" si="53">1150*9.81*0.01</f>
        <v>112.815</v>
      </c>
      <c r="M519" s="16">
        <f>0.5*1.2*0.32*1.99*(Table1[[#This Row],[Velocity]]^2)</f>
        <v>0.18425925925925926</v>
      </c>
      <c r="N519" s="16">
        <f>Table1[[#This Row],[Acceleration Force]]+Table1[[#This Row],[Rolling Resistance]]+Table1[[#This Row],[Aerodynamic Resistance]]</f>
        <v>1087.3048148148148</v>
      </c>
      <c r="O519" s="16">
        <f>(Table1[[#This Row],[Acceleration Force]]+Table1[[#This Row],[Rolling Resistance]]+Table1[[#This Row],[Aerodynamic Resistance]])*Table1[[#This Row],[Velocity]]</f>
        <v>755.07278806584361</v>
      </c>
      <c r="P519" s="16">
        <f>Table1[[#This Row],[Total]]*Table1[[#This Row],[Velocity]]</f>
        <v>755.07278806584361</v>
      </c>
      <c r="Q519" s="16">
        <f>IF(Table1[[#This Row],[Energy]]&gt;0,Table1[[#This Row],[Energy]],0)</f>
        <v>755.07278806584361</v>
      </c>
      <c r="R519" s="16">
        <f>(SUM($Q$6:Q519))/1000000</f>
        <v>0.91511862989119352</v>
      </c>
      <c r="S519" s="16">
        <f>IF(Table1[[#This Row],[Energy]]&lt;0,ABS(Table1[[#This Row],[Energy]]),0)</f>
        <v>0</v>
      </c>
      <c r="T519" s="16">
        <f>(SUM($S$6:S519))/1000000</f>
        <v>0.48193943664872402</v>
      </c>
    </row>
    <row r="520" spans="2:20" x14ac:dyDescent="0.3">
      <c r="B520" s="7" t="s">
        <v>19</v>
      </c>
      <c r="C520" s="13">
        <v>514</v>
      </c>
      <c r="D520" s="13">
        <v>514</v>
      </c>
      <c r="E520" s="14">
        <v>6.6</v>
      </c>
      <c r="F520" s="15">
        <f t="shared" si="51"/>
        <v>1.2916666666666667</v>
      </c>
      <c r="G520" s="15">
        <f t="shared" si="52"/>
        <v>4.6500000000000004</v>
      </c>
      <c r="H520" s="16">
        <f t="shared" si="48"/>
        <v>0</v>
      </c>
      <c r="I520" s="16">
        <f t="shared" si="49"/>
        <v>6.6</v>
      </c>
      <c r="J520" s="16">
        <f t="shared" si="50"/>
        <v>1.8333333333333333</v>
      </c>
      <c r="K520" s="16">
        <f>(1000*1.15)*Table1[[#This Row],[WLTC class 3, version 5, acceleration]]</f>
        <v>1485.4166666666667</v>
      </c>
      <c r="L520" s="16">
        <f t="shared" si="53"/>
        <v>112.815</v>
      </c>
      <c r="M520" s="16">
        <f>0.5*1.2*0.32*1.99*(Table1[[#This Row],[Velocity]]^2)</f>
        <v>1.2842133333333332</v>
      </c>
      <c r="N520" s="16">
        <f>Table1[[#This Row],[Acceleration Force]]+Table1[[#This Row],[Rolling Resistance]]+Table1[[#This Row],[Aerodynamic Resistance]]</f>
        <v>1599.5158800000002</v>
      </c>
      <c r="O520" s="16">
        <f>(Table1[[#This Row],[Acceleration Force]]+Table1[[#This Row],[Rolling Resistance]]+Table1[[#This Row],[Aerodynamic Resistance]])*Table1[[#This Row],[Velocity]]</f>
        <v>2932.44578</v>
      </c>
      <c r="P520" s="16">
        <f>Table1[[#This Row],[Total]]*Table1[[#This Row],[Velocity]]</f>
        <v>2932.44578</v>
      </c>
      <c r="Q520" s="16">
        <f>IF(Table1[[#This Row],[Energy]]&gt;0,Table1[[#This Row],[Energy]],0)</f>
        <v>2932.44578</v>
      </c>
      <c r="R520" s="16">
        <f>(SUM($Q$6:Q520))/1000000</f>
        <v>0.91805107567119337</v>
      </c>
      <c r="S520" s="16">
        <f>IF(Table1[[#This Row],[Energy]]&lt;0,ABS(Table1[[#This Row],[Energy]]),0)</f>
        <v>0</v>
      </c>
      <c r="T520" s="16">
        <f>(SUM($S$6:S520))/1000000</f>
        <v>0.48193943664872402</v>
      </c>
    </row>
    <row r="521" spans="2:20" x14ac:dyDescent="0.3">
      <c r="B521" s="7" t="s">
        <v>19</v>
      </c>
      <c r="C521" s="13">
        <v>515</v>
      </c>
      <c r="D521" s="13">
        <v>515</v>
      </c>
      <c r="E521" s="14">
        <v>11.8</v>
      </c>
      <c r="F521" s="15">
        <f t="shared" si="51"/>
        <v>1.4166666666666667</v>
      </c>
      <c r="G521" s="15">
        <f t="shared" si="52"/>
        <v>5.1000000000000005</v>
      </c>
      <c r="H521" s="16">
        <f t="shared" si="48"/>
        <v>0</v>
      </c>
      <c r="I521" s="16">
        <f t="shared" si="49"/>
        <v>11.8</v>
      </c>
      <c r="J521" s="16">
        <f t="shared" si="50"/>
        <v>3.2777777777777777</v>
      </c>
      <c r="K521" s="16">
        <f>(1000*1.15)*Table1[[#This Row],[WLTC class 3, version 5, acceleration]]</f>
        <v>1629.1666666666667</v>
      </c>
      <c r="L521" s="16">
        <f t="shared" si="53"/>
        <v>112.815</v>
      </c>
      <c r="M521" s="16">
        <f>0.5*1.2*0.32*1.99*(Table1[[#This Row],[Velocity]]^2)</f>
        <v>4.105001481481481</v>
      </c>
      <c r="N521" s="16">
        <f>Table1[[#This Row],[Acceleration Force]]+Table1[[#This Row],[Rolling Resistance]]+Table1[[#This Row],[Aerodynamic Resistance]]</f>
        <v>1746.0866681481482</v>
      </c>
      <c r="O521" s="16">
        <f>(Table1[[#This Row],[Acceleration Force]]+Table1[[#This Row],[Rolling Resistance]]+Table1[[#This Row],[Aerodynamic Resistance]])*Table1[[#This Row],[Velocity]]</f>
        <v>5723.2840789300408</v>
      </c>
      <c r="P521" s="16">
        <f>Table1[[#This Row],[Total]]*Table1[[#This Row],[Velocity]]</f>
        <v>5723.2840789300408</v>
      </c>
      <c r="Q521" s="16">
        <f>IF(Table1[[#This Row],[Energy]]&gt;0,Table1[[#This Row],[Energy]],0)</f>
        <v>5723.2840789300408</v>
      </c>
      <c r="R521" s="16">
        <f>(SUM($Q$6:Q521))/1000000</f>
        <v>0.92377435975012345</v>
      </c>
      <c r="S521" s="16">
        <f>IF(Table1[[#This Row],[Energy]]&lt;0,ABS(Table1[[#This Row],[Energy]]),0)</f>
        <v>0</v>
      </c>
      <c r="T521" s="16">
        <f>(SUM($S$6:S521))/1000000</f>
        <v>0.48193943664872402</v>
      </c>
    </row>
    <row r="522" spans="2:20" x14ac:dyDescent="0.3">
      <c r="B522" s="7" t="s">
        <v>19</v>
      </c>
      <c r="C522" s="13">
        <v>516</v>
      </c>
      <c r="D522" s="13">
        <v>516</v>
      </c>
      <c r="E522" s="14">
        <v>16.8</v>
      </c>
      <c r="F522" s="15">
        <f t="shared" si="51"/>
        <v>1.2083333333333333</v>
      </c>
      <c r="G522" s="15">
        <f t="shared" si="52"/>
        <v>4.3499999999999996</v>
      </c>
      <c r="H522" s="16">
        <f t="shared" si="48"/>
        <v>0</v>
      </c>
      <c r="I522" s="16">
        <f t="shared" si="49"/>
        <v>16.8</v>
      </c>
      <c r="J522" s="16">
        <f t="shared" si="50"/>
        <v>4.666666666666667</v>
      </c>
      <c r="K522" s="16">
        <f>(1000*1.15)*Table1[[#This Row],[WLTC class 3, version 5, acceleration]]</f>
        <v>1389.5833333333333</v>
      </c>
      <c r="L522" s="16">
        <f t="shared" si="53"/>
        <v>112.815</v>
      </c>
      <c r="M522" s="16">
        <f>0.5*1.2*0.32*1.99*(Table1[[#This Row],[Velocity]]^2)</f>
        <v>8.3208533333333357</v>
      </c>
      <c r="N522" s="16">
        <f>Table1[[#This Row],[Acceleration Force]]+Table1[[#This Row],[Rolling Resistance]]+Table1[[#This Row],[Aerodynamic Resistance]]</f>
        <v>1510.7191866666667</v>
      </c>
      <c r="O522" s="16">
        <f>(Table1[[#This Row],[Acceleration Force]]+Table1[[#This Row],[Rolling Resistance]]+Table1[[#This Row],[Aerodynamic Resistance]])*Table1[[#This Row],[Velocity]]</f>
        <v>7050.0228711111113</v>
      </c>
      <c r="P522" s="16">
        <f>Table1[[#This Row],[Total]]*Table1[[#This Row],[Velocity]]</f>
        <v>7050.0228711111113</v>
      </c>
      <c r="Q522" s="16">
        <f>IF(Table1[[#This Row],[Energy]]&gt;0,Table1[[#This Row],[Energy]],0)</f>
        <v>7050.0228711111113</v>
      </c>
      <c r="R522" s="16">
        <f>(SUM($Q$6:Q522))/1000000</f>
        <v>0.93082438262123457</v>
      </c>
      <c r="S522" s="16">
        <f>IF(Table1[[#This Row],[Energy]]&lt;0,ABS(Table1[[#This Row],[Energy]]),0)</f>
        <v>0</v>
      </c>
      <c r="T522" s="16">
        <f>(SUM($S$6:S522))/1000000</f>
        <v>0.48193943664872402</v>
      </c>
    </row>
    <row r="523" spans="2:20" x14ac:dyDescent="0.3">
      <c r="B523" s="7" t="s">
        <v>19</v>
      </c>
      <c r="C523" s="13">
        <v>517</v>
      </c>
      <c r="D523" s="13">
        <v>517</v>
      </c>
      <c r="E523" s="14">
        <v>20.5</v>
      </c>
      <c r="F523" s="15">
        <f t="shared" si="51"/>
        <v>0.70833333333333304</v>
      </c>
      <c r="G523" s="15">
        <f t="shared" si="52"/>
        <v>2.5499999999999989</v>
      </c>
      <c r="H523" s="16">
        <f t="shared" si="48"/>
        <v>0</v>
      </c>
      <c r="I523" s="16">
        <f t="shared" si="49"/>
        <v>20.5</v>
      </c>
      <c r="J523" s="16">
        <f t="shared" si="50"/>
        <v>5.6944444444444446</v>
      </c>
      <c r="K523" s="16">
        <f>(1000*1.15)*Table1[[#This Row],[WLTC class 3, version 5, acceleration]]</f>
        <v>814.58333333333303</v>
      </c>
      <c r="L523" s="16">
        <f t="shared" si="53"/>
        <v>112.815</v>
      </c>
      <c r="M523" s="16">
        <f>0.5*1.2*0.32*1.99*(Table1[[#This Row],[Velocity]]^2)</f>
        <v>12.389592592592596</v>
      </c>
      <c r="N523" s="16">
        <f>Table1[[#This Row],[Acceleration Force]]+Table1[[#This Row],[Rolling Resistance]]+Table1[[#This Row],[Aerodynamic Resistance]]</f>
        <v>939.78792592592572</v>
      </c>
      <c r="O523" s="16">
        <f>(Table1[[#This Row],[Acceleration Force]]+Table1[[#This Row],[Rolling Resistance]]+Table1[[#This Row],[Aerodynamic Resistance]])*Table1[[#This Row],[Velocity]]</f>
        <v>5351.5701337448554</v>
      </c>
      <c r="P523" s="16">
        <f>Table1[[#This Row],[Total]]*Table1[[#This Row],[Velocity]]</f>
        <v>5351.5701337448554</v>
      </c>
      <c r="Q523" s="16">
        <f>IF(Table1[[#This Row],[Energy]]&gt;0,Table1[[#This Row],[Energy]],0)</f>
        <v>5351.5701337448554</v>
      </c>
      <c r="R523" s="16">
        <f>(SUM($Q$6:Q523))/1000000</f>
        <v>0.93617595275497933</v>
      </c>
      <c r="S523" s="16">
        <f>IF(Table1[[#This Row],[Energy]]&lt;0,ABS(Table1[[#This Row],[Energy]]),0)</f>
        <v>0</v>
      </c>
      <c r="T523" s="16">
        <f>(SUM($S$6:S523))/1000000</f>
        <v>0.48193943664872402</v>
      </c>
    </row>
    <row r="524" spans="2:20" x14ac:dyDescent="0.3">
      <c r="B524" s="7" t="s">
        <v>19</v>
      </c>
      <c r="C524" s="13">
        <v>518</v>
      </c>
      <c r="D524" s="13">
        <v>518</v>
      </c>
      <c r="E524" s="14">
        <v>21.9</v>
      </c>
      <c r="F524" s="15">
        <f t="shared" si="51"/>
        <v>0.19444444444444425</v>
      </c>
      <c r="G524" s="15">
        <f t="shared" si="52"/>
        <v>0.69999999999999929</v>
      </c>
      <c r="H524" s="16">
        <f t="shared" si="48"/>
        <v>0</v>
      </c>
      <c r="I524" s="16">
        <f t="shared" si="49"/>
        <v>21.9</v>
      </c>
      <c r="J524" s="16">
        <f t="shared" si="50"/>
        <v>6.083333333333333</v>
      </c>
      <c r="K524" s="16">
        <f>(1000*1.15)*Table1[[#This Row],[WLTC class 3, version 5, acceleration]]</f>
        <v>223.61111111111089</v>
      </c>
      <c r="L524" s="16">
        <f t="shared" si="53"/>
        <v>112.815</v>
      </c>
      <c r="M524" s="16">
        <f>0.5*1.2*0.32*1.99*(Table1[[#This Row],[Velocity]]^2)</f>
        <v>14.139613333333333</v>
      </c>
      <c r="N524" s="16">
        <f>Table1[[#This Row],[Acceleration Force]]+Table1[[#This Row],[Rolling Resistance]]+Table1[[#This Row],[Aerodynamic Resistance]]</f>
        <v>350.56572444444424</v>
      </c>
      <c r="O524" s="16">
        <f>(Table1[[#This Row],[Acceleration Force]]+Table1[[#This Row],[Rolling Resistance]]+Table1[[#This Row],[Aerodynamic Resistance]])*Table1[[#This Row],[Velocity]]</f>
        <v>2132.6081570370357</v>
      </c>
      <c r="P524" s="16">
        <f>Table1[[#This Row],[Total]]*Table1[[#This Row],[Velocity]]</f>
        <v>2132.6081570370357</v>
      </c>
      <c r="Q524" s="16">
        <f>IF(Table1[[#This Row],[Energy]]&gt;0,Table1[[#This Row],[Energy]],0)</f>
        <v>2132.6081570370357</v>
      </c>
      <c r="R524" s="16">
        <f>(SUM($Q$6:Q524))/1000000</f>
        <v>0.93830856091201642</v>
      </c>
      <c r="S524" s="16">
        <f>IF(Table1[[#This Row],[Energy]]&lt;0,ABS(Table1[[#This Row],[Energy]]),0)</f>
        <v>0</v>
      </c>
      <c r="T524" s="16">
        <f>(SUM($S$6:S524))/1000000</f>
        <v>0.48193943664872402</v>
      </c>
    </row>
    <row r="525" spans="2:20" x14ac:dyDescent="0.3">
      <c r="B525" s="7" t="s">
        <v>19</v>
      </c>
      <c r="C525" s="13">
        <v>519</v>
      </c>
      <c r="D525" s="13">
        <v>519</v>
      </c>
      <c r="E525" s="14">
        <v>21.9</v>
      </c>
      <c r="F525" s="15">
        <f t="shared" si="51"/>
        <v>-8.3333333333333037E-2</v>
      </c>
      <c r="G525" s="15">
        <f t="shared" si="52"/>
        <v>-0.29999999999999893</v>
      </c>
      <c r="H525" s="16">
        <f t="shared" si="48"/>
        <v>0</v>
      </c>
      <c r="I525" s="16">
        <f t="shared" si="49"/>
        <v>21.9</v>
      </c>
      <c r="J525" s="16">
        <f t="shared" si="50"/>
        <v>6.083333333333333</v>
      </c>
      <c r="K525" s="16">
        <f>(1000*1.15)*Table1[[#This Row],[WLTC class 3, version 5, acceleration]]</f>
        <v>-95.833333333332988</v>
      </c>
      <c r="L525" s="16">
        <f t="shared" si="53"/>
        <v>112.815</v>
      </c>
      <c r="M525" s="16">
        <f>0.5*1.2*0.32*1.99*(Table1[[#This Row],[Velocity]]^2)</f>
        <v>14.139613333333333</v>
      </c>
      <c r="N525" s="16">
        <f>Table1[[#This Row],[Acceleration Force]]+Table1[[#This Row],[Rolling Resistance]]+Table1[[#This Row],[Aerodynamic Resistance]]</f>
        <v>31.121280000000343</v>
      </c>
      <c r="O525" s="16">
        <f>(Table1[[#This Row],[Acceleration Force]]+Table1[[#This Row],[Rolling Resistance]]+Table1[[#This Row],[Aerodynamic Resistance]])*Table1[[#This Row],[Velocity]]</f>
        <v>189.32112000000208</v>
      </c>
      <c r="P525" s="16">
        <f>Table1[[#This Row],[Total]]*Table1[[#This Row],[Velocity]]</f>
        <v>189.32112000000208</v>
      </c>
      <c r="Q525" s="16">
        <f>IF(Table1[[#This Row],[Energy]]&gt;0,Table1[[#This Row],[Energy]],0)</f>
        <v>189.32112000000208</v>
      </c>
      <c r="R525" s="16">
        <f>(SUM($Q$6:Q525))/1000000</f>
        <v>0.93849788203201645</v>
      </c>
      <c r="S525" s="16">
        <f>IF(Table1[[#This Row],[Energy]]&lt;0,ABS(Table1[[#This Row],[Energy]]),0)</f>
        <v>0</v>
      </c>
      <c r="T525" s="16">
        <f>(SUM($S$6:S525))/1000000</f>
        <v>0.48193943664872402</v>
      </c>
    </row>
    <row r="526" spans="2:20" x14ac:dyDescent="0.3">
      <c r="B526" s="7" t="s">
        <v>19</v>
      </c>
      <c r="C526" s="13">
        <v>520</v>
      </c>
      <c r="D526" s="13">
        <v>520</v>
      </c>
      <c r="E526" s="14">
        <v>21.3</v>
      </c>
      <c r="F526" s="15">
        <f t="shared" si="51"/>
        <v>-0.22222222222222193</v>
      </c>
      <c r="G526" s="15">
        <f t="shared" si="52"/>
        <v>-0.79999999999999893</v>
      </c>
      <c r="H526" s="16">
        <f t="shared" si="48"/>
        <v>0</v>
      </c>
      <c r="I526" s="16">
        <f t="shared" si="49"/>
        <v>21.3</v>
      </c>
      <c r="J526" s="16">
        <f t="shared" si="50"/>
        <v>5.916666666666667</v>
      </c>
      <c r="K526" s="16">
        <f>(1000*1.15)*Table1[[#This Row],[WLTC class 3, version 5, acceleration]]</f>
        <v>-255.55555555555523</v>
      </c>
      <c r="L526" s="16">
        <f t="shared" si="53"/>
        <v>112.815</v>
      </c>
      <c r="M526" s="16">
        <f>0.5*1.2*0.32*1.99*(Table1[[#This Row],[Velocity]]^2)</f>
        <v>13.375453333333336</v>
      </c>
      <c r="N526" s="16">
        <f>Table1[[#This Row],[Acceleration Force]]+Table1[[#This Row],[Rolling Resistance]]+Table1[[#This Row],[Aerodynamic Resistance]]</f>
        <v>-129.36510222222191</v>
      </c>
      <c r="O526" s="16">
        <f>(Table1[[#This Row],[Acceleration Force]]+Table1[[#This Row],[Rolling Resistance]]+Table1[[#This Row],[Aerodynamic Resistance]])*Table1[[#This Row],[Velocity]]</f>
        <v>-765.41018814814629</v>
      </c>
      <c r="P526" s="16">
        <f>Table1[[#This Row],[Total]]*Table1[[#This Row],[Velocity]]</f>
        <v>-765.41018814814629</v>
      </c>
      <c r="Q526" s="16">
        <f>IF(Table1[[#This Row],[Energy]]&gt;0,Table1[[#This Row],[Energy]],0)</f>
        <v>0</v>
      </c>
      <c r="R526" s="16">
        <f>(SUM($Q$6:Q526))/1000000</f>
        <v>0.93849788203201645</v>
      </c>
      <c r="S526" s="16">
        <f>IF(Table1[[#This Row],[Energy]]&lt;0,ABS(Table1[[#This Row],[Energy]]),0)</f>
        <v>765.41018814814629</v>
      </c>
      <c r="T526" s="16">
        <f>(SUM($S$6:S526))/1000000</f>
        <v>0.48270484683687215</v>
      </c>
    </row>
    <row r="527" spans="2:20" x14ac:dyDescent="0.3">
      <c r="B527" s="7" t="s">
        <v>19</v>
      </c>
      <c r="C527" s="13">
        <v>521</v>
      </c>
      <c r="D527" s="13">
        <v>521</v>
      </c>
      <c r="E527" s="14">
        <v>20.3</v>
      </c>
      <c r="F527" s="15">
        <f t="shared" si="51"/>
        <v>-0.29166666666666685</v>
      </c>
      <c r="G527" s="15">
        <f t="shared" si="52"/>
        <v>-1.0500000000000007</v>
      </c>
      <c r="H527" s="16">
        <f t="shared" si="48"/>
        <v>0</v>
      </c>
      <c r="I527" s="16">
        <f t="shared" si="49"/>
        <v>20.3</v>
      </c>
      <c r="J527" s="16">
        <f t="shared" si="50"/>
        <v>5.6388888888888893</v>
      </c>
      <c r="K527" s="16">
        <f>(1000*1.15)*Table1[[#This Row],[WLTC class 3, version 5, acceleration]]</f>
        <v>-335.41666666666686</v>
      </c>
      <c r="L527" s="16">
        <f t="shared" si="53"/>
        <v>112.815</v>
      </c>
      <c r="M527" s="16">
        <f>0.5*1.2*0.32*1.99*(Table1[[#This Row],[Velocity]]^2)</f>
        <v>12.149023703703707</v>
      </c>
      <c r="N527" s="16">
        <f>Table1[[#This Row],[Acceleration Force]]+Table1[[#This Row],[Rolling Resistance]]+Table1[[#This Row],[Aerodynamic Resistance]]</f>
        <v>-210.45264296296315</v>
      </c>
      <c r="O527" s="16">
        <f>(Table1[[#This Row],[Acceleration Force]]+Table1[[#This Row],[Rolling Resistance]]+Table1[[#This Row],[Aerodynamic Resistance]])*Table1[[#This Row],[Velocity]]</f>
        <v>-1186.7190700411534</v>
      </c>
      <c r="P527" s="16">
        <f>Table1[[#This Row],[Total]]*Table1[[#This Row],[Velocity]]</f>
        <v>-1186.7190700411534</v>
      </c>
      <c r="Q527" s="16">
        <f>IF(Table1[[#This Row],[Energy]]&gt;0,Table1[[#This Row],[Energy]],0)</f>
        <v>0</v>
      </c>
      <c r="R527" s="16">
        <f>(SUM($Q$6:Q527))/1000000</f>
        <v>0.93849788203201645</v>
      </c>
      <c r="S527" s="16">
        <f>IF(Table1[[#This Row],[Energy]]&lt;0,ABS(Table1[[#This Row],[Energy]]),0)</f>
        <v>1186.7190700411534</v>
      </c>
      <c r="T527" s="16">
        <f>(SUM($S$6:S527))/1000000</f>
        <v>0.48389156590691329</v>
      </c>
    </row>
    <row r="528" spans="2:20" x14ac:dyDescent="0.3">
      <c r="B528" s="7" t="s">
        <v>19</v>
      </c>
      <c r="C528" s="13">
        <v>522</v>
      </c>
      <c r="D528" s="13">
        <v>522</v>
      </c>
      <c r="E528" s="14">
        <v>19.2</v>
      </c>
      <c r="F528" s="15">
        <f t="shared" si="51"/>
        <v>-0.34722222222222221</v>
      </c>
      <c r="G528" s="15">
        <f t="shared" si="52"/>
        <v>-1.25</v>
      </c>
      <c r="H528" s="16">
        <f t="shared" si="48"/>
        <v>0</v>
      </c>
      <c r="I528" s="16">
        <f t="shared" si="49"/>
        <v>19.2</v>
      </c>
      <c r="J528" s="16">
        <f t="shared" si="50"/>
        <v>5.333333333333333</v>
      </c>
      <c r="K528" s="16">
        <f>(1000*1.15)*Table1[[#This Row],[WLTC class 3, version 5, acceleration]]</f>
        <v>-399.30555555555554</v>
      </c>
      <c r="L528" s="16">
        <f t="shared" si="53"/>
        <v>112.815</v>
      </c>
      <c r="M528" s="16">
        <f>0.5*1.2*0.32*1.99*(Table1[[#This Row],[Velocity]]^2)</f>
        <v>10.868053333333334</v>
      </c>
      <c r="N528" s="16">
        <f>Table1[[#This Row],[Acceleration Force]]+Table1[[#This Row],[Rolling Resistance]]+Table1[[#This Row],[Aerodynamic Resistance]]</f>
        <v>-275.62250222222224</v>
      </c>
      <c r="O528" s="16">
        <f>(Table1[[#This Row],[Acceleration Force]]+Table1[[#This Row],[Rolling Resistance]]+Table1[[#This Row],[Aerodynamic Resistance]])*Table1[[#This Row],[Velocity]]</f>
        <v>-1469.9866785185186</v>
      </c>
      <c r="P528" s="16">
        <f>Table1[[#This Row],[Total]]*Table1[[#This Row],[Velocity]]</f>
        <v>-1469.9866785185186</v>
      </c>
      <c r="Q528" s="16">
        <f>IF(Table1[[#This Row],[Energy]]&gt;0,Table1[[#This Row],[Energy]],0)</f>
        <v>0</v>
      </c>
      <c r="R528" s="16">
        <f>(SUM($Q$6:Q528))/1000000</f>
        <v>0.93849788203201645</v>
      </c>
      <c r="S528" s="16">
        <f>IF(Table1[[#This Row],[Energy]]&lt;0,ABS(Table1[[#This Row],[Energy]]),0)</f>
        <v>1469.9866785185186</v>
      </c>
      <c r="T528" s="16">
        <f>(SUM($S$6:S528))/1000000</f>
        <v>0.48536155258543184</v>
      </c>
    </row>
    <row r="529" spans="2:20" x14ac:dyDescent="0.3">
      <c r="B529" s="7" t="s">
        <v>19</v>
      </c>
      <c r="C529" s="13">
        <v>523</v>
      </c>
      <c r="D529" s="13">
        <v>523</v>
      </c>
      <c r="E529" s="14">
        <v>17.8</v>
      </c>
      <c r="F529" s="15">
        <f t="shared" si="51"/>
        <v>-0.51388888888888873</v>
      </c>
      <c r="G529" s="15">
        <f t="shared" si="52"/>
        <v>-1.8499999999999996</v>
      </c>
      <c r="H529" s="16">
        <f t="shared" si="48"/>
        <v>0</v>
      </c>
      <c r="I529" s="16">
        <f t="shared" si="49"/>
        <v>17.8</v>
      </c>
      <c r="J529" s="16">
        <f t="shared" si="50"/>
        <v>4.9444444444444446</v>
      </c>
      <c r="K529" s="16">
        <f>(1000*1.15)*Table1[[#This Row],[WLTC class 3, version 5, acceleration]]</f>
        <v>-590.97222222222206</v>
      </c>
      <c r="L529" s="16">
        <f t="shared" si="53"/>
        <v>112.815</v>
      </c>
      <c r="M529" s="16">
        <f>0.5*1.2*0.32*1.99*(Table1[[#This Row],[Velocity]]^2)</f>
        <v>9.3409125925925931</v>
      </c>
      <c r="N529" s="16">
        <f>Table1[[#This Row],[Acceleration Force]]+Table1[[#This Row],[Rolling Resistance]]+Table1[[#This Row],[Aerodynamic Resistance]]</f>
        <v>-468.81630962962947</v>
      </c>
      <c r="O529" s="16">
        <f>(Table1[[#This Row],[Acceleration Force]]+Table1[[#This Row],[Rolling Resistance]]+Table1[[#This Row],[Aerodynamic Resistance]])*Table1[[#This Row],[Velocity]]</f>
        <v>-2318.036197613168</v>
      </c>
      <c r="P529" s="16">
        <f>Table1[[#This Row],[Total]]*Table1[[#This Row],[Velocity]]</f>
        <v>-2318.036197613168</v>
      </c>
      <c r="Q529" s="16">
        <f>IF(Table1[[#This Row],[Energy]]&gt;0,Table1[[#This Row],[Energy]],0)</f>
        <v>0</v>
      </c>
      <c r="R529" s="16">
        <f>(SUM($Q$6:Q529))/1000000</f>
        <v>0.93849788203201645</v>
      </c>
      <c r="S529" s="16">
        <f>IF(Table1[[#This Row],[Energy]]&lt;0,ABS(Table1[[#This Row],[Energy]]),0)</f>
        <v>2318.036197613168</v>
      </c>
      <c r="T529" s="16">
        <f>(SUM($S$6:S529))/1000000</f>
        <v>0.48767958878304501</v>
      </c>
    </row>
    <row r="530" spans="2:20" x14ac:dyDescent="0.3">
      <c r="B530" s="7" t="s">
        <v>19</v>
      </c>
      <c r="C530" s="13">
        <v>524</v>
      </c>
      <c r="D530" s="13">
        <v>524</v>
      </c>
      <c r="E530" s="14">
        <v>15.5</v>
      </c>
      <c r="F530" s="15">
        <f t="shared" si="51"/>
        <v>-0.81944444444444442</v>
      </c>
      <c r="G530" s="15">
        <f t="shared" si="52"/>
        <v>-2.95</v>
      </c>
      <c r="H530" s="16">
        <f t="shared" si="48"/>
        <v>0</v>
      </c>
      <c r="I530" s="16">
        <f t="shared" si="49"/>
        <v>15.5</v>
      </c>
      <c r="J530" s="16">
        <f t="shared" si="50"/>
        <v>4.3055555555555554</v>
      </c>
      <c r="K530" s="16">
        <f>(1000*1.15)*Table1[[#This Row],[WLTC class 3, version 5, acceleration]]</f>
        <v>-942.36111111111109</v>
      </c>
      <c r="L530" s="16">
        <f t="shared" si="53"/>
        <v>112.815</v>
      </c>
      <c r="M530" s="16">
        <f>0.5*1.2*0.32*1.99*(Table1[[#This Row],[Velocity]]^2)</f>
        <v>7.0829259259259256</v>
      </c>
      <c r="N530" s="16">
        <f>Table1[[#This Row],[Acceleration Force]]+Table1[[#This Row],[Rolling Resistance]]+Table1[[#This Row],[Aerodynamic Resistance]]</f>
        <v>-822.46318518518513</v>
      </c>
      <c r="O530" s="16">
        <f>(Table1[[#This Row],[Acceleration Force]]+Table1[[#This Row],[Rolling Resistance]]+Table1[[#This Row],[Aerodynamic Resistance]])*Table1[[#This Row],[Velocity]]</f>
        <v>-3541.1609362139911</v>
      </c>
      <c r="P530" s="16">
        <f>Table1[[#This Row],[Total]]*Table1[[#This Row],[Velocity]]</f>
        <v>-3541.1609362139911</v>
      </c>
      <c r="Q530" s="16">
        <f>IF(Table1[[#This Row],[Energy]]&gt;0,Table1[[#This Row],[Energy]],0)</f>
        <v>0</v>
      </c>
      <c r="R530" s="16">
        <f>(SUM($Q$6:Q530))/1000000</f>
        <v>0.93849788203201645</v>
      </c>
      <c r="S530" s="16">
        <f>IF(Table1[[#This Row],[Energy]]&lt;0,ABS(Table1[[#This Row],[Energy]]),0)</f>
        <v>3541.1609362139911</v>
      </c>
      <c r="T530" s="16">
        <f>(SUM($S$6:S530))/1000000</f>
        <v>0.491220749719259</v>
      </c>
    </row>
    <row r="531" spans="2:20" x14ac:dyDescent="0.3">
      <c r="B531" s="7" t="s">
        <v>19</v>
      </c>
      <c r="C531" s="13">
        <v>525</v>
      </c>
      <c r="D531" s="13">
        <v>525</v>
      </c>
      <c r="E531" s="14">
        <v>11.9</v>
      </c>
      <c r="F531" s="15">
        <f t="shared" si="51"/>
        <v>-1.0972222222222223</v>
      </c>
      <c r="G531" s="15">
        <f t="shared" si="52"/>
        <v>-3.95</v>
      </c>
      <c r="H531" s="16">
        <f t="shared" si="48"/>
        <v>0</v>
      </c>
      <c r="I531" s="16">
        <f t="shared" si="49"/>
        <v>11.9</v>
      </c>
      <c r="J531" s="16">
        <f t="shared" si="50"/>
        <v>3.3055555555555554</v>
      </c>
      <c r="K531" s="16">
        <f>(1000*1.15)*Table1[[#This Row],[WLTC class 3, version 5, acceleration]]</f>
        <v>-1261.8055555555557</v>
      </c>
      <c r="L531" s="16">
        <f t="shared" si="53"/>
        <v>112.815</v>
      </c>
      <c r="M531" s="16">
        <f>0.5*1.2*0.32*1.99*(Table1[[#This Row],[Velocity]]^2)</f>
        <v>4.1748725925925925</v>
      </c>
      <c r="N531" s="16">
        <f>Table1[[#This Row],[Acceleration Force]]+Table1[[#This Row],[Rolling Resistance]]+Table1[[#This Row],[Aerodynamic Resistance]]</f>
        <v>-1144.8156829629629</v>
      </c>
      <c r="O531" s="16">
        <f>(Table1[[#This Row],[Acceleration Force]]+Table1[[#This Row],[Rolling Resistance]]+Table1[[#This Row],[Aerodynamic Resistance]])*Table1[[#This Row],[Velocity]]</f>
        <v>-3784.2518409053496</v>
      </c>
      <c r="P531" s="16">
        <f>Table1[[#This Row],[Total]]*Table1[[#This Row],[Velocity]]</f>
        <v>-3784.2518409053496</v>
      </c>
      <c r="Q531" s="16">
        <f>IF(Table1[[#This Row],[Energy]]&gt;0,Table1[[#This Row],[Energy]],0)</f>
        <v>0</v>
      </c>
      <c r="R531" s="16">
        <f>(SUM($Q$6:Q531))/1000000</f>
        <v>0.93849788203201645</v>
      </c>
      <c r="S531" s="16">
        <f>IF(Table1[[#This Row],[Energy]]&lt;0,ABS(Table1[[#This Row],[Energy]]),0)</f>
        <v>3784.2518409053496</v>
      </c>
      <c r="T531" s="16">
        <f>(SUM($S$6:S531))/1000000</f>
        <v>0.4950050015601643</v>
      </c>
    </row>
    <row r="532" spans="2:20" x14ac:dyDescent="0.3">
      <c r="B532" s="7" t="s">
        <v>19</v>
      </c>
      <c r="C532" s="13">
        <v>526</v>
      </c>
      <c r="D532" s="13">
        <v>526</v>
      </c>
      <c r="E532" s="14">
        <v>7.6</v>
      </c>
      <c r="F532" s="15">
        <f t="shared" si="51"/>
        <v>-1.0972222222222223</v>
      </c>
      <c r="G532" s="15">
        <f t="shared" si="52"/>
        <v>-3.95</v>
      </c>
      <c r="H532" s="16">
        <f t="shared" si="48"/>
        <v>0</v>
      </c>
      <c r="I532" s="16">
        <f t="shared" si="49"/>
        <v>7.6</v>
      </c>
      <c r="J532" s="16">
        <f t="shared" si="50"/>
        <v>2.1111111111111112</v>
      </c>
      <c r="K532" s="16">
        <f>(1000*1.15)*Table1[[#This Row],[WLTC class 3, version 5, acceleration]]</f>
        <v>-1261.8055555555557</v>
      </c>
      <c r="L532" s="16">
        <f t="shared" si="53"/>
        <v>112.815</v>
      </c>
      <c r="M532" s="16">
        <f>0.5*1.2*0.32*1.99*(Table1[[#This Row],[Velocity]]^2)</f>
        <v>1.7028503703703706</v>
      </c>
      <c r="N532" s="16">
        <f>Table1[[#This Row],[Acceleration Force]]+Table1[[#This Row],[Rolling Resistance]]+Table1[[#This Row],[Aerodynamic Resistance]]</f>
        <v>-1147.2877051851851</v>
      </c>
      <c r="O532" s="16">
        <f>(Table1[[#This Row],[Acceleration Force]]+Table1[[#This Row],[Rolling Resistance]]+Table1[[#This Row],[Aerodynamic Resistance]])*Table1[[#This Row],[Velocity]]</f>
        <v>-2422.0518220576132</v>
      </c>
      <c r="P532" s="16">
        <f>Table1[[#This Row],[Total]]*Table1[[#This Row],[Velocity]]</f>
        <v>-2422.0518220576132</v>
      </c>
      <c r="Q532" s="16">
        <f>IF(Table1[[#This Row],[Energy]]&gt;0,Table1[[#This Row],[Energy]],0)</f>
        <v>0</v>
      </c>
      <c r="R532" s="16">
        <f>(SUM($Q$6:Q532))/1000000</f>
        <v>0.93849788203201645</v>
      </c>
      <c r="S532" s="16">
        <f>IF(Table1[[#This Row],[Energy]]&lt;0,ABS(Table1[[#This Row],[Energy]]),0)</f>
        <v>2422.0518220576132</v>
      </c>
      <c r="T532" s="16">
        <f>(SUM($S$6:S532))/1000000</f>
        <v>0.49742705338222198</v>
      </c>
    </row>
    <row r="533" spans="2:20" x14ac:dyDescent="0.3">
      <c r="B533" s="7" t="s">
        <v>19</v>
      </c>
      <c r="C533" s="13">
        <v>527</v>
      </c>
      <c r="D533" s="13">
        <v>527</v>
      </c>
      <c r="E533" s="14">
        <v>4</v>
      </c>
      <c r="F533" s="15">
        <f t="shared" si="51"/>
        <v>-0.77777777777777768</v>
      </c>
      <c r="G533" s="15">
        <f t="shared" si="52"/>
        <v>-2.8</v>
      </c>
      <c r="H533" s="16">
        <f t="shared" si="48"/>
        <v>0</v>
      </c>
      <c r="I533" s="16">
        <f t="shared" si="49"/>
        <v>4</v>
      </c>
      <c r="J533" s="16">
        <f t="shared" si="50"/>
        <v>1.1111111111111112</v>
      </c>
      <c r="K533" s="16">
        <f>(1000*1.15)*Table1[[#This Row],[WLTC class 3, version 5, acceleration]]</f>
        <v>-894.44444444444434</v>
      </c>
      <c r="L533" s="16">
        <f t="shared" si="53"/>
        <v>112.815</v>
      </c>
      <c r="M533" s="16">
        <f>0.5*1.2*0.32*1.99*(Table1[[#This Row],[Velocity]]^2)</f>
        <v>0.47170370370370379</v>
      </c>
      <c r="N533" s="16">
        <f>Table1[[#This Row],[Acceleration Force]]+Table1[[#This Row],[Rolling Resistance]]+Table1[[#This Row],[Aerodynamic Resistance]]</f>
        <v>-781.15774074074056</v>
      </c>
      <c r="O533" s="16">
        <f>(Table1[[#This Row],[Acceleration Force]]+Table1[[#This Row],[Rolling Resistance]]+Table1[[#This Row],[Aerodynamic Resistance]])*Table1[[#This Row],[Velocity]]</f>
        <v>-867.95304526748953</v>
      </c>
      <c r="P533" s="16">
        <f>Table1[[#This Row],[Total]]*Table1[[#This Row],[Velocity]]</f>
        <v>-867.95304526748953</v>
      </c>
      <c r="Q533" s="16">
        <f>IF(Table1[[#This Row],[Energy]]&gt;0,Table1[[#This Row],[Energy]],0)</f>
        <v>0</v>
      </c>
      <c r="R533" s="16">
        <f>(SUM($Q$6:Q533))/1000000</f>
        <v>0.93849788203201645</v>
      </c>
      <c r="S533" s="16">
        <f>IF(Table1[[#This Row],[Energy]]&lt;0,ABS(Table1[[#This Row],[Energy]]),0)</f>
        <v>867.95304526748953</v>
      </c>
      <c r="T533" s="16">
        <f>(SUM($S$6:S533))/1000000</f>
        <v>0.49829500642748947</v>
      </c>
    </row>
    <row r="534" spans="2:20" x14ac:dyDescent="0.3">
      <c r="B534" s="7" t="s">
        <v>19</v>
      </c>
      <c r="C534" s="13">
        <v>528</v>
      </c>
      <c r="D534" s="13">
        <v>528</v>
      </c>
      <c r="E534" s="14">
        <v>2</v>
      </c>
      <c r="F534" s="15">
        <f t="shared" si="51"/>
        <v>-0.41666666666666663</v>
      </c>
      <c r="G534" s="15">
        <f t="shared" si="52"/>
        <v>-1.5</v>
      </c>
      <c r="H534" s="16">
        <f t="shared" si="48"/>
        <v>0</v>
      </c>
      <c r="I534" s="16">
        <f t="shared" si="49"/>
        <v>2</v>
      </c>
      <c r="J534" s="16">
        <f t="shared" si="50"/>
        <v>0.55555555555555558</v>
      </c>
      <c r="K534" s="16">
        <f>(1000*1.15)*Table1[[#This Row],[WLTC class 3, version 5, acceleration]]</f>
        <v>-479.16666666666663</v>
      </c>
      <c r="L534" s="16">
        <f t="shared" si="53"/>
        <v>112.815</v>
      </c>
      <c r="M534" s="16">
        <f>0.5*1.2*0.32*1.99*(Table1[[#This Row],[Velocity]]^2)</f>
        <v>0.11792592592592595</v>
      </c>
      <c r="N534" s="16">
        <f>Table1[[#This Row],[Acceleration Force]]+Table1[[#This Row],[Rolling Resistance]]+Table1[[#This Row],[Aerodynamic Resistance]]</f>
        <v>-366.2337407407407</v>
      </c>
      <c r="O534" s="16">
        <f>(Table1[[#This Row],[Acceleration Force]]+Table1[[#This Row],[Rolling Resistance]]+Table1[[#This Row],[Aerodynamic Resistance]])*Table1[[#This Row],[Velocity]]</f>
        <v>-203.4631893004115</v>
      </c>
      <c r="P534" s="16">
        <f>Table1[[#This Row],[Total]]*Table1[[#This Row],[Velocity]]</f>
        <v>-203.4631893004115</v>
      </c>
      <c r="Q534" s="16">
        <f>IF(Table1[[#This Row],[Energy]]&gt;0,Table1[[#This Row],[Energy]],0)</f>
        <v>0</v>
      </c>
      <c r="R534" s="16">
        <f>(SUM($Q$6:Q534))/1000000</f>
        <v>0.93849788203201645</v>
      </c>
      <c r="S534" s="16">
        <f>IF(Table1[[#This Row],[Energy]]&lt;0,ABS(Table1[[#This Row],[Energy]]),0)</f>
        <v>203.4631893004115</v>
      </c>
      <c r="T534" s="16">
        <f>(SUM($S$6:S534))/1000000</f>
        <v>0.49849846961678984</v>
      </c>
    </row>
    <row r="535" spans="2:20" x14ac:dyDescent="0.3">
      <c r="B535" s="7" t="s">
        <v>19</v>
      </c>
      <c r="C535" s="13">
        <v>529</v>
      </c>
      <c r="D535" s="13">
        <v>529</v>
      </c>
      <c r="E535" s="14">
        <v>1</v>
      </c>
      <c r="F535" s="15">
        <f t="shared" si="51"/>
        <v>-0.27777777777777779</v>
      </c>
      <c r="G535" s="15">
        <f t="shared" si="52"/>
        <v>-1</v>
      </c>
      <c r="H535" s="16">
        <f t="shared" si="48"/>
        <v>0</v>
      </c>
      <c r="I535" s="16">
        <f t="shared" si="49"/>
        <v>1</v>
      </c>
      <c r="J535" s="16">
        <f t="shared" si="50"/>
        <v>0.27777777777777779</v>
      </c>
      <c r="K535" s="16">
        <f>(1000*1.15)*Table1[[#This Row],[WLTC class 3, version 5, acceleration]]</f>
        <v>-319.44444444444446</v>
      </c>
      <c r="L535" s="16">
        <f t="shared" si="53"/>
        <v>112.815</v>
      </c>
      <c r="M535" s="16">
        <f>0.5*1.2*0.32*1.99*(Table1[[#This Row],[Velocity]]^2)</f>
        <v>2.9481481481481487E-2</v>
      </c>
      <c r="N535" s="16">
        <f>Table1[[#This Row],[Acceleration Force]]+Table1[[#This Row],[Rolling Resistance]]+Table1[[#This Row],[Aerodynamic Resistance]]</f>
        <v>-206.59996296296299</v>
      </c>
      <c r="O535" s="16">
        <f>(Table1[[#This Row],[Acceleration Force]]+Table1[[#This Row],[Rolling Resistance]]+Table1[[#This Row],[Aerodynamic Resistance]])*Table1[[#This Row],[Velocity]]</f>
        <v>-57.388878600823055</v>
      </c>
      <c r="P535" s="16">
        <f>Table1[[#This Row],[Total]]*Table1[[#This Row],[Velocity]]</f>
        <v>-57.388878600823055</v>
      </c>
      <c r="Q535" s="16">
        <f>IF(Table1[[#This Row],[Energy]]&gt;0,Table1[[#This Row],[Energy]],0)</f>
        <v>0</v>
      </c>
      <c r="R535" s="16">
        <f>(SUM($Q$6:Q535))/1000000</f>
        <v>0.93849788203201645</v>
      </c>
      <c r="S535" s="16">
        <f>IF(Table1[[#This Row],[Energy]]&lt;0,ABS(Table1[[#This Row],[Energy]]),0)</f>
        <v>57.388878600823055</v>
      </c>
      <c r="T535" s="16">
        <f>(SUM($S$6:S535))/1000000</f>
        <v>0.49855585849539069</v>
      </c>
    </row>
    <row r="536" spans="2:20" x14ac:dyDescent="0.3">
      <c r="B536" s="7" t="s">
        <v>19</v>
      </c>
      <c r="C536" s="13">
        <v>530</v>
      </c>
      <c r="D536" s="13">
        <v>530</v>
      </c>
      <c r="E536" s="14">
        <v>0</v>
      </c>
      <c r="F536" s="15">
        <f t="shared" si="51"/>
        <v>-0.1388888888888889</v>
      </c>
      <c r="G536" s="15">
        <f t="shared" si="52"/>
        <v>-0.5</v>
      </c>
      <c r="H536" s="16">
        <f t="shared" si="48"/>
        <v>1</v>
      </c>
      <c r="I536" s="16" t="str">
        <f t="shared" si="49"/>
        <v/>
      </c>
      <c r="J536" s="16">
        <f t="shared" si="50"/>
        <v>0</v>
      </c>
      <c r="K536" s="16">
        <f>(1000*1.15)*Table1[[#This Row],[WLTC class 3, version 5, acceleration]]</f>
        <v>-159.72222222222223</v>
      </c>
      <c r="L536" s="16">
        <f t="shared" si="53"/>
        <v>112.815</v>
      </c>
      <c r="M536" s="16">
        <f>0.5*1.2*0.32*1.99*(Table1[[#This Row],[Velocity]]^2)</f>
        <v>0</v>
      </c>
      <c r="N536" s="16">
        <f>Table1[[#This Row],[Acceleration Force]]+Table1[[#This Row],[Rolling Resistance]]+Table1[[#This Row],[Aerodynamic Resistance]]</f>
        <v>-46.907222222222231</v>
      </c>
      <c r="O536" s="16">
        <f>(Table1[[#This Row],[Acceleration Force]]+Table1[[#This Row],[Rolling Resistance]]+Table1[[#This Row],[Aerodynamic Resistance]])*Table1[[#This Row],[Velocity]]</f>
        <v>0</v>
      </c>
      <c r="P536" s="16">
        <f>Table1[[#This Row],[Total]]*Table1[[#This Row],[Velocity]]</f>
        <v>0</v>
      </c>
      <c r="Q536" s="16">
        <f>IF(Table1[[#This Row],[Energy]]&gt;0,Table1[[#This Row],[Energy]],0)</f>
        <v>0</v>
      </c>
      <c r="R536" s="16">
        <f>(SUM($Q$6:Q536))/1000000</f>
        <v>0.93849788203201645</v>
      </c>
      <c r="S536" s="16">
        <f>IF(Table1[[#This Row],[Energy]]&lt;0,ABS(Table1[[#This Row],[Energy]]),0)</f>
        <v>0</v>
      </c>
      <c r="T536" s="16">
        <f>(SUM($S$6:S536))/1000000</f>
        <v>0.49855585849539069</v>
      </c>
    </row>
    <row r="537" spans="2:20" x14ac:dyDescent="0.3">
      <c r="B537" s="7" t="s">
        <v>19</v>
      </c>
      <c r="C537" s="13">
        <v>531</v>
      </c>
      <c r="D537" s="13">
        <v>531</v>
      </c>
      <c r="E537" s="14">
        <v>0</v>
      </c>
      <c r="F537" s="15">
        <f t="shared" si="51"/>
        <v>0</v>
      </c>
      <c r="G537" s="15">
        <f t="shared" si="52"/>
        <v>0</v>
      </c>
      <c r="H537" s="16">
        <f t="shared" si="48"/>
        <v>1</v>
      </c>
      <c r="I537" s="16" t="str">
        <f t="shared" si="49"/>
        <v/>
      </c>
      <c r="J537" s="16">
        <f t="shared" si="50"/>
        <v>0</v>
      </c>
      <c r="K537" s="16">
        <f>(1000*1.15)*Table1[[#This Row],[WLTC class 3, version 5, acceleration]]</f>
        <v>0</v>
      </c>
      <c r="L537" s="16">
        <f t="shared" si="53"/>
        <v>112.815</v>
      </c>
      <c r="M537" s="16">
        <f>0.5*1.2*0.32*1.99*(Table1[[#This Row],[Velocity]]^2)</f>
        <v>0</v>
      </c>
      <c r="N537" s="16">
        <f>Table1[[#This Row],[Acceleration Force]]+Table1[[#This Row],[Rolling Resistance]]+Table1[[#This Row],[Aerodynamic Resistance]]</f>
        <v>112.815</v>
      </c>
      <c r="O537" s="16">
        <f>(Table1[[#This Row],[Acceleration Force]]+Table1[[#This Row],[Rolling Resistance]]+Table1[[#This Row],[Aerodynamic Resistance]])*Table1[[#This Row],[Velocity]]</f>
        <v>0</v>
      </c>
      <c r="P537" s="16">
        <f>Table1[[#This Row],[Total]]*Table1[[#This Row],[Velocity]]</f>
        <v>0</v>
      </c>
      <c r="Q537" s="16">
        <f>IF(Table1[[#This Row],[Energy]]&gt;0,Table1[[#This Row],[Energy]],0)</f>
        <v>0</v>
      </c>
      <c r="R537" s="16">
        <f>(SUM($Q$6:Q537))/1000000</f>
        <v>0.93849788203201645</v>
      </c>
      <c r="S537" s="16">
        <f>IF(Table1[[#This Row],[Energy]]&lt;0,ABS(Table1[[#This Row],[Energy]]),0)</f>
        <v>0</v>
      </c>
      <c r="T537" s="16">
        <f>(SUM($S$6:S537))/1000000</f>
        <v>0.49855585849539069</v>
      </c>
    </row>
    <row r="538" spans="2:20" x14ac:dyDescent="0.3">
      <c r="B538" s="7" t="s">
        <v>19</v>
      </c>
      <c r="C538" s="13">
        <v>532</v>
      </c>
      <c r="D538" s="13">
        <v>532</v>
      </c>
      <c r="E538" s="14">
        <v>0</v>
      </c>
      <c r="F538" s="15">
        <f t="shared" si="51"/>
        <v>2.777777777777778E-2</v>
      </c>
      <c r="G538" s="15">
        <f t="shared" si="52"/>
        <v>0.1</v>
      </c>
      <c r="H538" s="16">
        <f t="shared" si="48"/>
        <v>1</v>
      </c>
      <c r="I538" s="16" t="str">
        <f t="shared" si="49"/>
        <v/>
      </c>
      <c r="J538" s="16">
        <f t="shared" si="50"/>
        <v>0</v>
      </c>
      <c r="K538" s="16">
        <f>(1000*1.15)*Table1[[#This Row],[WLTC class 3, version 5, acceleration]]</f>
        <v>31.944444444444446</v>
      </c>
      <c r="L538" s="16">
        <f t="shared" si="53"/>
        <v>112.815</v>
      </c>
      <c r="M538" s="16">
        <f>0.5*1.2*0.32*1.99*(Table1[[#This Row],[Velocity]]^2)</f>
        <v>0</v>
      </c>
      <c r="N538" s="16">
        <f>Table1[[#This Row],[Acceleration Force]]+Table1[[#This Row],[Rolling Resistance]]+Table1[[#This Row],[Aerodynamic Resistance]]</f>
        <v>144.75944444444445</v>
      </c>
      <c r="O538" s="16">
        <f>(Table1[[#This Row],[Acceleration Force]]+Table1[[#This Row],[Rolling Resistance]]+Table1[[#This Row],[Aerodynamic Resistance]])*Table1[[#This Row],[Velocity]]</f>
        <v>0</v>
      </c>
      <c r="P538" s="16">
        <f>Table1[[#This Row],[Total]]*Table1[[#This Row],[Velocity]]</f>
        <v>0</v>
      </c>
      <c r="Q538" s="16">
        <f>IF(Table1[[#This Row],[Energy]]&gt;0,Table1[[#This Row],[Energy]],0)</f>
        <v>0</v>
      </c>
      <c r="R538" s="16">
        <f>(SUM($Q$6:Q538))/1000000</f>
        <v>0.93849788203201645</v>
      </c>
      <c r="S538" s="16">
        <f>IF(Table1[[#This Row],[Energy]]&lt;0,ABS(Table1[[#This Row],[Energy]]),0)</f>
        <v>0</v>
      </c>
      <c r="T538" s="16">
        <f>(SUM($S$6:S538))/1000000</f>
        <v>0.49855585849539069</v>
      </c>
    </row>
    <row r="539" spans="2:20" x14ac:dyDescent="0.3">
      <c r="B539" s="7" t="s">
        <v>19</v>
      </c>
      <c r="C539" s="13">
        <v>533</v>
      </c>
      <c r="D539" s="13">
        <v>533</v>
      </c>
      <c r="E539" s="14">
        <v>0.2</v>
      </c>
      <c r="F539" s="15">
        <f t="shared" si="51"/>
        <v>0.16666666666666666</v>
      </c>
      <c r="G539" s="15">
        <f t="shared" si="52"/>
        <v>0.6</v>
      </c>
      <c r="H539" s="16">
        <f t="shared" si="48"/>
        <v>1</v>
      </c>
      <c r="I539" s="16" t="str">
        <f t="shared" si="49"/>
        <v/>
      </c>
      <c r="J539" s="16">
        <f t="shared" si="50"/>
        <v>5.5555555555555559E-2</v>
      </c>
      <c r="K539" s="16">
        <f>(1000*1.15)*Table1[[#This Row],[WLTC class 3, version 5, acceleration]]</f>
        <v>191.66666666666666</v>
      </c>
      <c r="L539" s="16">
        <f t="shared" si="53"/>
        <v>112.815</v>
      </c>
      <c r="M539" s="16">
        <f>0.5*1.2*0.32*1.99*(Table1[[#This Row],[Velocity]]^2)</f>
        <v>1.1792592592592595E-3</v>
      </c>
      <c r="N539" s="16">
        <f>Table1[[#This Row],[Acceleration Force]]+Table1[[#This Row],[Rolling Resistance]]+Table1[[#This Row],[Aerodynamic Resistance]]</f>
        <v>304.48284592592591</v>
      </c>
      <c r="O539" s="16">
        <f>(Table1[[#This Row],[Acceleration Force]]+Table1[[#This Row],[Rolling Resistance]]+Table1[[#This Row],[Aerodynamic Resistance]])*Table1[[#This Row],[Velocity]]</f>
        <v>16.91571366255144</v>
      </c>
      <c r="P539" s="16">
        <f>Table1[[#This Row],[Total]]*Table1[[#This Row],[Velocity]]</f>
        <v>16.91571366255144</v>
      </c>
      <c r="Q539" s="16">
        <f>IF(Table1[[#This Row],[Energy]]&gt;0,Table1[[#This Row],[Energy]],0)</f>
        <v>16.91571366255144</v>
      </c>
      <c r="R539" s="16">
        <f>(SUM($Q$6:Q539))/1000000</f>
        <v>0.93851479774567892</v>
      </c>
      <c r="S539" s="16">
        <f>IF(Table1[[#This Row],[Energy]]&lt;0,ABS(Table1[[#This Row],[Energy]]),0)</f>
        <v>0</v>
      </c>
      <c r="T539" s="16">
        <f>(SUM($S$6:S539))/1000000</f>
        <v>0.49855585849539069</v>
      </c>
    </row>
    <row r="540" spans="2:20" x14ac:dyDescent="0.3">
      <c r="B540" s="7" t="s">
        <v>19</v>
      </c>
      <c r="C540" s="13">
        <v>534</v>
      </c>
      <c r="D540" s="13">
        <v>534</v>
      </c>
      <c r="E540" s="14">
        <v>1.2</v>
      </c>
      <c r="F540" s="15">
        <f t="shared" si="51"/>
        <v>0.41666666666666663</v>
      </c>
      <c r="G540" s="15">
        <f t="shared" si="52"/>
        <v>1.5</v>
      </c>
      <c r="H540" s="16">
        <f t="shared" si="48"/>
        <v>0</v>
      </c>
      <c r="I540" s="16">
        <f t="shared" si="49"/>
        <v>1.2</v>
      </c>
      <c r="J540" s="16">
        <f t="shared" si="50"/>
        <v>0.33333333333333331</v>
      </c>
      <c r="K540" s="16">
        <f>(1000*1.15)*Table1[[#This Row],[WLTC class 3, version 5, acceleration]]</f>
        <v>479.16666666666663</v>
      </c>
      <c r="L540" s="16">
        <f t="shared" si="53"/>
        <v>112.815</v>
      </c>
      <c r="M540" s="16">
        <f>0.5*1.2*0.32*1.99*(Table1[[#This Row],[Velocity]]^2)</f>
        <v>4.2453333333333336E-2</v>
      </c>
      <c r="N540" s="16">
        <f>Table1[[#This Row],[Acceleration Force]]+Table1[[#This Row],[Rolling Resistance]]+Table1[[#This Row],[Aerodynamic Resistance]]</f>
        <v>592.02411999999993</v>
      </c>
      <c r="O540" s="16">
        <f>(Table1[[#This Row],[Acceleration Force]]+Table1[[#This Row],[Rolling Resistance]]+Table1[[#This Row],[Aerodynamic Resistance]])*Table1[[#This Row],[Velocity]]</f>
        <v>197.34137333333331</v>
      </c>
      <c r="P540" s="16">
        <f>Table1[[#This Row],[Total]]*Table1[[#This Row],[Velocity]]</f>
        <v>197.34137333333331</v>
      </c>
      <c r="Q540" s="16">
        <f>IF(Table1[[#This Row],[Energy]]&gt;0,Table1[[#This Row],[Energy]],0)</f>
        <v>197.34137333333331</v>
      </c>
      <c r="R540" s="16">
        <f>(SUM($Q$6:Q540))/1000000</f>
        <v>0.9387121391190123</v>
      </c>
      <c r="S540" s="16">
        <f>IF(Table1[[#This Row],[Energy]]&lt;0,ABS(Table1[[#This Row],[Energy]]),0)</f>
        <v>0</v>
      </c>
      <c r="T540" s="16">
        <f>(SUM($S$6:S540))/1000000</f>
        <v>0.49855585849539069</v>
      </c>
    </row>
    <row r="541" spans="2:20" x14ac:dyDescent="0.3">
      <c r="B541" s="7" t="s">
        <v>19</v>
      </c>
      <c r="C541" s="13">
        <v>535</v>
      </c>
      <c r="D541" s="13">
        <v>535</v>
      </c>
      <c r="E541" s="14">
        <v>3.2</v>
      </c>
      <c r="F541" s="15">
        <f t="shared" si="51"/>
        <v>0.55555555555555558</v>
      </c>
      <c r="G541" s="15">
        <f t="shared" si="52"/>
        <v>2</v>
      </c>
      <c r="H541" s="16">
        <f t="shared" si="48"/>
        <v>0</v>
      </c>
      <c r="I541" s="16">
        <f t="shared" si="49"/>
        <v>3.2</v>
      </c>
      <c r="J541" s="16">
        <f t="shared" si="50"/>
        <v>0.88888888888888895</v>
      </c>
      <c r="K541" s="16">
        <f>(1000*1.15)*Table1[[#This Row],[WLTC class 3, version 5, acceleration]]</f>
        <v>638.88888888888891</v>
      </c>
      <c r="L541" s="16">
        <f t="shared" si="53"/>
        <v>112.815</v>
      </c>
      <c r="M541" s="16">
        <f>0.5*1.2*0.32*1.99*(Table1[[#This Row],[Velocity]]^2)</f>
        <v>0.30189037037037042</v>
      </c>
      <c r="N541" s="16">
        <f>Table1[[#This Row],[Acceleration Force]]+Table1[[#This Row],[Rolling Resistance]]+Table1[[#This Row],[Aerodynamic Resistance]]</f>
        <v>752.00577925925938</v>
      </c>
      <c r="O541" s="16">
        <f>(Table1[[#This Row],[Acceleration Force]]+Table1[[#This Row],[Rolling Resistance]]+Table1[[#This Row],[Aerodynamic Resistance]])*Table1[[#This Row],[Velocity]]</f>
        <v>668.44958156378618</v>
      </c>
      <c r="P541" s="16">
        <f>Table1[[#This Row],[Total]]*Table1[[#This Row],[Velocity]]</f>
        <v>668.44958156378618</v>
      </c>
      <c r="Q541" s="16">
        <f>IF(Table1[[#This Row],[Energy]]&gt;0,Table1[[#This Row],[Energy]],0)</f>
        <v>668.44958156378618</v>
      </c>
      <c r="R541" s="16">
        <f>(SUM($Q$6:Q541))/1000000</f>
        <v>0.93938058870057606</v>
      </c>
      <c r="S541" s="16">
        <f>IF(Table1[[#This Row],[Energy]]&lt;0,ABS(Table1[[#This Row],[Energy]]),0)</f>
        <v>0</v>
      </c>
      <c r="T541" s="16">
        <f>(SUM($S$6:S541))/1000000</f>
        <v>0.49855585849539069</v>
      </c>
    </row>
    <row r="542" spans="2:20" x14ac:dyDescent="0.3">
      <c r="B542" s="7" t="s">
        <v>19</v>
      </c>
      <c r="C542" s="13">
        <v>536</v>
      </c>
      <c r="D542" s="13">
        <v>536</v>
      </c>
      <c r="E542" s="14">
        <v>5.2</v>
      </c>
      <c r="F542" s="15">
        <f t="shared" si="51"/>
        <v>0.69444444444444431</v>
      </c>
      <c r="G542" s="15">
        <f t="shared" si="52"/>
        <v>2.4999999999999996</v>
      </c>
      <c r="H542" s="16">
        <f t="shared" si="48"/>
        <v>0</v>
      </c>
      <c r="I542" s="16">
        <f t="shared" si="49"/>
        <v>5.2</v>
      </c>
      <c r="J542" s="16">
        <f t="shared" si="50"/>
        <v>1.4444444444444444</v>
      </c>
      <c r="K542" s="16">
        <f>(1000*1.15)*Table1[[#This Row],[WLTC class 3, version 5, acceleration]]</f>
        <v>798.61111111111097</v>
      </c>
      <c r="L542" s="16">
        <f t="shared" si="53"/>
        <v>112.815</v>
      </c>
      <c r="M542" s="16">
        <f>0.5*1.2*0.32*1.99*(Table1[[#This Row],[Velocity]]^2)</f>
        <v>0.79717925925925925</v>
      </c>
      <c r="N542" s="16">
        <f>Table1[[#This Row],[Acceleration Force]]+Table1[[#This Row],[Rolling Resistance]]+Table1[[#This Row],[Aerodynamic Resistance]]</f>
        <v>912.22329037037014</v>
      </c>
      <c r="O542" s="16">
        <f>(Table1[[#This Row],[Acceleration Force]]+Table1[[#This Row],[Rolling Resistance]]+Table1[[#This Row],[Aerodynamic Resistance]])*Table1[[#This Row],[Velocity]]</f>
        <v>1317.6558638683125</v>
      </c>
      <c r="P542" s="16">
        <f>Table1[[#This Row],[Total]]*Table1[[#This Row],[Velocity]]</f>
        <v>1317.6558638683125</v>
      </c>
      <c r="Q542" s="16">
        <f>IF(Table1[[#This Row],[Energy]]&gt;0,Table1[[#This Row],[Energy]],0)</f>
        <v>1317.6558638683125</v>
      </c>
      <c r="R542" s="16">
        <f>(SUM($Q$6:Q542))/1000000</f>
        <v>0.9406982445644444</v>
      </c>
      <c r="S542" s="16">
        <f>IF(Table1[[#This Row],[Energy]]&lt;0,ABS(Table1[[#This Row],[Energy]]),0)</f>
        <v>0</v>
      </c>
      <c r="T542" s="16">
        <f>(SUM($S$6:S542))/1000000</f>
        <v>0.49855585849539069</v>
      </c>
    </row>
    <row r="543" spans="2:20" x14ac:dyDescent="0.3">
      <c r="B543" s="7" t="s">
        <v>19</v>
      </c>
      <c r="C543" s="13">
        <v>537</v>
      </c>
      <c r="D543" s="13">
        <v>537</v>
      </c>
      <c r="E543" s="14">
        <v>8.1999999999999993</v>
      </c>
      <c r="F543" s="15">
        <f t="shared" si="51"/>
        <v>1.0833333333333333</v>
      </c>
      <c r="G543" s="15">
        <f t="shared" si="52"/>
        <v>3.9</v>
      </c>
      <c r="H543" s="16">
        <f t="shared" si="48"/>
        <v>0</v>
      </c>
      <c r="I543" s="16">
        <f t="shared" si="49"/>
        <v>8.1999999999999993</v>
      </c>
      <c r="J543" s="16">
        <f t="shared" si="50"/>
        <v>2.2777777777777777</v>
      </c>
      <c r="K543" s="16">
        <f>(1000*1.15)*Table1[[#This Row],[WLTC class 3, version 5, acceleration]]</f>
        <v>1245.8333333333333</v>
      </c>
      <c r="L543" s="16">
        <f t="shared" si="53"/>
        <v>112.815</v>
      </c>
      <c r="M543" s="16">
        <f>0.5*1.2*0.32*1.99*(Table1[[#This Row],[Velocity]]^2)</f>
        <v>1.9823348148148148</v>
      </c>
      <c r="N543" s="16">
        <f>Table1[[#This Row],[Acceleration Force]]+Table1[[#This Row],[Rolling Resistance]]+Table1[[#This Row],[Aerodynamic Resistance]]</f>
        <v>1360.6306681481481</v>
      </c>
      <c r="O543" s="16">
        <f>(Table1[[#This Row],[Acceleration Force]]+Table1[[#This Row],[Rolling Resistance]]+Table1[[#This Row],[Aerodynamic Resistance]])*Table1[[#This Row],[Velocity]]</f>
        <v>3099.2142996707817</v>
      </c>
      <c r="P543" s="16">
        <f>Table1[[#This Row],[Total]]*Table1[[#This Row],[Velocity]]</f>
        <v>3099.2142996707817</v>
      </c>
      <c r="Q543" s="16">
        <f>IF(Table1[[#This Row],[Energy]]&gt;0,Table1[[#This Row],[Energy]],0)</f>
        <v>3099.2142996707817</v>
      </c>
      <c r="R543" s="16">
        <f>(SUM($Q$6:Q543))/1000000</f>
        <v>0.94379745886411515</v>
      </c>
      <c r="S543" s="16">
        <f>IF(Table1[[#This Row],[Energy]]&lt;0,ABS(Table1[[#This Row],[Energy]]),0)</f>
        <v>0</v>
      </c>
      <c r="T543" s="16">
        <f>(SUM($S$6:S543))/1000000</f>
        <v>0.49855585849539069</v>
      </c>
    </row>
    <row r="544" spans="2:20" x14ac:dyDescent="0.3">
      <c r="B544" s="7" t="s">
        <v>19</v>
      </c>
      <c r="C544" s="13">
        <v>538</v>
      </c>
      <c r="D544" s="13">
        <v>538</v>
      </c>
      <c r="E544" s="14">
        <v>13</v>
      </c>
      <c r="F544" s="15">
        <f t="shared" si="51"/>
        <v>1.4722222222222223</v>
      </c>
      <c r="G544" s="15">
        <f t="shared" si="52"/>
        <v>5.3000000000000007</v>
      </c>
      <c r="H544" s="16">
        <f t="shared" si="48"/>
        <v>0</v>
      </c>
      <c r="I544" s="16">
        <f t="shared" si="49"/>
        <v>13</v>
      </c>
      <c r="J544" s="16">
        <f t="shared" si="50"/>
        <v>3.6111111111111112</v>
      </c>
      <c r="K544" s="16">
        <f>(1000*1.15)*Table1[[#This Row],[WLTC class 3, version 5, acceleration]]</f>
        <v>1693.0555555555557</v>
      </c>
      <c r="L544" s="16">
        <f t="shared" si="53"/>
        <v>112.815</v>
      </c>
      <c r="M544" s="16">
        <f>0.5*1.2*0.32*1.99*(Table1[[#This Row],[Velocity]]^2)</f>
        <v>4.9823703703703703</v>
      </c>
      <c r="N544" s="16">
        <f>Table1[[#This Row],[Acceleration Force]]+Table1[[#This Row],[Rolling Resistance]]+Table1[[#This Row],[Aerodynamic Resistance]]</f>
        <v>1810.852925925926</v>
      </c>
      <c r="O544" s="16">
        <f>(Table1[[#This Row],[Acceleration Force]]+Table1[[#This Row],[Rolling Resistance]]+Table1[[#This Row],[Aerodynamic Resistance]])*Table1[[#This Row],[Velocity]]</f>
        <v>6539.1911213991771</v>
      </c>
      <c r="P544" s="16">
        <f>Table1[[#This Row],[Total]]*Table1[[#This Row],[Velocity]]</f>
        <v>6539.1911213991771</v>
      </c>
      <c r="Q544" s="16">
        <f>IF(Table1[[#This Row],[Energy]]&gt;0,Table1[[#This Row],[Energy]],0)</f>
        <v>6539.1911213991771</v>
      </c>
      <c r="R544" s="16">
        <f>(SUM($Q$6:Q544))/1000000</f>
        <v>0.95033664998551437</v>
      </c>
      <c r="S544" s="16">
        <f>IF(Table1[[#This Row],[Energy]]&lt;0,ABS(Table1[[#This Row],[Energy]]),0)</f>
        <v>0</v>
      </c>
      <c r="T544" s="16">
        <f>(SUM($S$6:S544))/1000000</f>
        <v>0.49855585849539069</v>
      </c>
    </row>
    <row r="545" spans="2:20" x14ac:dyDescent="0.3">
      <c r="B545" s="7" t="s">
        <v>19</v>
      </c>
      <c r="C545" s="13">
        <v>539</v>
      </c>
      <c r="D545" s="13">
        <v>539</v>
      </c>
      <c r="E545" s="14">
        <v>18.8</v>
      </c>
      <c r="F545" s="15">
        <f t="shared" si="51"/>
        <v>1.4027777777777779</v>
      </c>
      <c r="G545" s="15">
        <f t="shared" si="52"/>
        <v>5.0500000000000007</v>
      </c>
      <c r="H545" s="16">
        <f t="shared" si="48"/>
        <v>0</v>
      </c>
      <c r="I545" s="16">
        <f t="shared" si="49"/>
        <v>18.8</v>
      </c>
      <c r="J545" s="16">
        <f t="shared" si="50"/>
        <v>5.2222222222222223</v>
      </c>
      <c r="K545" s="16">
        <f>(1000*1.15)*Table1[[#This Row],[WLTC class 3, version 5, acceleration]]</f>
        <v>1613.1944444444446</v>
      </c>
      <c r="L545" s="16">
        <f t="shared" si="53"/>
        <v>112.815</v>
      </c>
      <c r="M545" s="16">
        <f>0.5*1.2*0.32*1.99*(Table1[[#This Row],[Velocity]]^2)</f>
        <v>10.419934814814816</v>
      </c>
      <c r="N545" s="16">
        <f>Table1[[#This Row],[Acceleration Force]]+Table1[[#This Row],[Rolling Resistance]]+Table1[[#This Row],[Aerodynamic Resistance]]</f>
        <v>1736.4293792592593</v>
      </c>
      <c r="O545" s="16">
        <f>(Table1[[#This Row],[Acceleration Force]]+Table1[[#This Row],[Rolling Resistance]]+Table1[[#This Row],[Aerodynamic Resistance]])*Table1[[#This Row],[Velocity]]</f>
        <v>9068.0200916872436</v>
      </c>
      <c r="P545" s="16">
        <f>Table1[[#This Row],[Total]]*Table1[[#This Row],[Velocity]]</f>
        <v>9068.0200916872436</v>
      </c>
      <c r="Q545" s="16">
        <f>IF(Table1[[#This Row],[Energy]]&gt;0,Table1[[#This Row],[Energy]],0)</f>
        <v>9068.0200916872436</v>
      </c>
      <c r="R545" s="16">
        <f>(SUM($Q$6:Q545))/1000000</f>
        <v>0.95940467007720154</v>
      </c>
      <c r="S545" s="16">
        <f>IF(Table1[[#This Row],[Energy]]&lt;0,ABS(Table1[[#This Row],[Energy]]),0)</f>
        <v>0</v>
      </c>
      <c r="T545" s="16">
        <f>(SUM($S$6:S545))/1000000</f>
        <v>0.49855585849539069</v>
      </c>
    </row>
    <row r="546" spans="2:20" x14ac:dyDescent="0.3">
      <c r="B546" s="7" t="s">
        <v>19</v>
      </c>
      <c r="C546" s="13">
        <v>540</v>
      </c>
      <c r="D546" s="13">
        <v>540</v>
      </c>
      <c r="E546" s="14">
        <v>23.1</v>
      </c>
      <c r="F546" s="15">
        <f t="shared" si="51"/>
        <v>0.79166666666666652</v>
      </c>
      <c r="G546" s="15">
        <f t="shared" si="52"/>
        <v>2.8499999999999996</v>
      </c>
      <c r="H546" s="16">
        <f t="shared" si="48"/>
        <v>0</v>
      </c>
      <c r="I546" s="16">
        <f t="shared" si="49"/>
        <v>23.1</v>
      </c>
      <c r="J546" s="16">
        <f t="shared" si="50"/>
        <v>6.416666666666667</v>
      </c>
      <c r="K546" s="16">
        <f>(1000*1.15)*Table1[[#This Row],[WLTC class 3, version 5, acceleration]]</f>
        <v>910.41666666666652</v>
      </c>
      <c r="L546" s="16">
        <f t="shared" si="53"/>
        <v>112.815</v>
      </c>
      <c r="M546" s="16">
        <f>0.5*1.2*0.32*1.99*(Table1[[#This Row],[Velocity]]^2)</f>
        <v>15.731613333333335</v>
      </c>
      <c r="N546" s="16">
        <f>Table1[[#This Row],[Acceleration Force]]+Table1[[#This Row],[Rolling Resistance]]+Table1[[#This Row],[Aerodynamic Resistance]]</f>
        <v>1038.9632799999999</v>
      </c>
      <c r="O546" s="16">
        <f>(Table1[[#This Row],[Acceleration Force]]+Table1[[#This Row],[Rolling Resistance]]+Table1[[#This Row],[Aerodynamic Resistance]])*Table1[[#This Row],[Velocity]]</f>
        <v>6666.6810466666666</v>
      </c>
      <c r="P546" s="16">
        <f>Table1[[#This Row],[Total]]*Table1[[#This Row],[Velocity]]</f>
        <v>6666.6810466666666</v>
      </c>
      <c r="Q546" s="16">
        <f>IF(Table1[[#This Row],[Energy]]&gt;0,Table1[[#This Row],[Energy]],0)</f>
        <v>6666.6810466666666</v>
      </c>
      <c r="R546" s="16">
        <f>(SUM($Q$6:Q546))/1000000</f>
        <v>0.96607135112386822</v>
      </c>
      <c r="S546" s="16">
        <f>IF(Table1[[#This Row],[Energy]]&lt;0,ABS(Table1[[#This Row],[Energy]]),0)</f>
        <v>0</v>
      </c>
      <c r="T546" s="16">
        <f>(SUM($S$6:S546))/1000000</f>
        <v>0.49855585849539069</v>
      </c>
    </row>
    <row r="547" spans="2:20" x14ac:dyDescent="0.3">
      <c r="B547" s="7" t="s">
        <v>19</v>
      </c>
      <c r="C547" s="13">
        <v>541</v>
      </c>
      <c r="D547" s="13">
        <v>541</v>
      </c>
      <c r="E547" s="14">
        <v>24.5</v>
      </c>
      <c r="F547" s="15">
        <f t="shared" si="51"/>
        <v>0.19444444444444425</v>
      </c>
      <c r="G547" s="15">
        <f t="shared" si="52"/>
        <v>0.69999999999999929</v>
      </c>
      <c r="H547" s="16">
        <f t="shared" si="48"/>
        <v>0</v>
      </c>
      <c r="I547" s="16">
        <f t="shared" si="49"/>
        <v>24.5</v>
      </c>
      <c r="J547" s="16">
        <f t="shared" si="50"/>
        <v>6.8055555555555554</v>
      </c>
      <c r="K547" s="16">
        <f>(1000*1.15)*Table1[[#This Row],[WLTC class 3, version 5, acceleration]]</f>
        <v>223.61111111111089</v>
      </c>
      <c r="L547" s="16">
        <f t="shared" si="53"/>
        <v>112.815</v>
      </c>
      <c r="M547" s="16">
        <f>0.5*1.2*0.32*1.99*(Table1[[#This Row],[Velocity]]^2)</f>
        <v>17.696259259259257</v>
      </c>
      <c r="N547" s="16">
        <f>Table1[[#This Row],[Acceleration Force]]+Table1[[#This Row],[Rolling Resistance]]+Table1[[#This Row],[Aerodynamic Resistance]]</f>
        <v>354.12237037037016</v>
      </c>
      <c r="O547" s="16">
        <f>(Table1[[#This Row],[Acceleration Force]]+Table1[[#This Row],[Rolling Resistance]]+Table1[[#This Row],[Aerodynamic Resistance]])*Table1[[#This Row],[Velocity]]</f>
        <v>2409.9994650205745</v>
      </c>
      <c r="P547" s="16">
        <f>Table1[[#This Row],[Total]]*Table1[[#This Row],[Velocity]]</f>
        <v>2409.9994650205745</v>
      </c>
      <c r="Q547" s="16">
        <f>IF(Table1[[#This Row],[Energy]]&gt;0,Table1[[#This Row],[Energy]],0)</f>
        <v>2409.9994650205745</v>
      </c>
      <c r="R547" s="16">
        <f>(SUM($Q$6:Q547))/1000000</f>
        <v>0.96848135058888885</v>
      </c>
      <c r="S547" s="16">
        <f>IF(Table1[[#This Row],[Energy]]&lt;0,ABS(Table1[[#This Row],[Energy]]),0)</f>
        <v>0</v>
      </c>
      <c r="T547" s="16">
        <f>(SUM($S$6:S547))/1000000</f>
        <v>0.49855585849539069</v>
      </c>
    </row>
    <row r="548" spans="2:20" x14ac:dyDescent="0.3">
      <c r="B548" s="7" t="s">
        <v>19</v>
      </c>
      <c r="C548" s="13">
        <v>542</v>
      </c>
      <c r="D548" s="13">
        <v>542</v>
      </c>
      <c r="E548" s="14">
        <v>24.5</v>
      </c>
      <c r="F548" s="15">
        <f t="shared" si="51"/>
        <v>-2.7777777777777679E-2</v>
      </c>
      <c r="G548" s="15">
        <f t="shared" si="52"/>
        <v>-9.9999999999999645E-2</v>
      </c>
      <c r="H548" s="16">
        <f t="shared" si="48"/>
        <v>0</v>
      </c>
      <c r="I548" s="16">
        <f t="shared" si="49"/>
        <v>24.5</v>
      </c>
      <c r="J548" s="16">
        <f t="shared" si="50"/>
        <v>6.8055555555555554</v>
      </c>
      <c r="K548" s="16">
        <f>(1000*1.15)*Table1[[#This Row],[WLTC class 3, version 5, acceleration]]</f>
        <v>-31.944444444444329</v>
      </c>
      <c r="L548" s="16">
        <f t="shared" si="53"/>
        <v>112.815</v>
      </c>
      <c r="M548" s="16">
        <f>0.5*1.2*0.32*1.99*(Table1[[#This Row],[Velocity]]^2)</f>
        <v>17.696259259259257</v>
      </c>
      <c r="N548" s="16">
        <f>Table1[[#This Row],[Acceleration Force]]+Table1[[#This Row],[Rolling Resistance]]+Table1[[#This Row],[Aerodynamic Resistance]]</f>
        <v>98.566814814814933</v>
      </c>
      <c r="O548" s="16">
        <f>(Table1[[#This Row],[Acceleration Force]]+Table1[[#This Row],[Rolling Resistance]]+Table1[[#This Row],[Aerodynamic Resistance]])*Table1[[#This Row],[Velocity]]</f>
        <v>670.80193415637939</v>
      </c>
      <c r="P548" s="16">
        <f>Table1[[#This Row],[Total]]*Table1[[#This Row],[Velocity]]</f>
        <v>670.80193415637939</v>
      </c>
      <c r="Q548" s="16">
        <f>IF(Table1[[#This Row],[Energy]]&gt;0,Table1[[#This Row],[Energy]],0)</f>
        <v>670.80193415637939</v>
      </c>
      <c r="R548" s="16">
        <f>(SUM($Q$6:Q548))/1000000</f>
        <v>0.96915215252304521</v>
      </c>
      <c r="S548" s="16">
        <f>IF(Table1[[#This Row],[Energy]]&lt;0,ABS(Table1[[#This Row],[Energy]]),0)</f>
        <v>0</v>
      </c>
      <c r="T548" s="16">
        <f>(SUM($S$6:S548))/1000000</f>
        <v>0.49855585849539069</v>
      </c>
    </row>
    <row r="549" spans="2:20" x14ac:dyDescent="0.3">
      <c r="B549" s="7" t="s">
        <v>19</v>
      </c>
      <c r="C549" s="13">
        <v>543</v>
      </c>
      <c r="D549" s="13">
        <v>543</v>
      </c>
      <c r="E549" s="14">
        <v>24.3</v>
      </c>
      <c r="F549" s="15">
        <f t="shared" si="51"/>
        <v>-0.12499999999999981</v>
      </c>
      <c r="G549" s="15">
        <f t="shared" si="52"/>
        <v>-0.44999999999999929</v>
      </c>
      <c r="H549" s="16">
        <f t="shared" si="48"/>
        <v>0</v>
      </c>
      <c r="I549" s="16">
        <f t="shared" si="49"/>
        <v>24.3</v>
      </c>
      <c r="J549" s="16">
        <f t="shared" si="50"/>
        <v>6.75</v>
      </c>
      <c r="K549" s="16">
        <f>(1000*1.15)*Table1[[#This Row],[WLTC class 3, version 5, acceleration]]</f>
        <v>-143.74999999999977</v>
      </c>
      <c r="L549" s="16">
        <f t="shared" si="53"/>
        <v>112.815</v>
      </c>
      <c r="M549" s="16">
        <f>0.5*1.2*0.32*1.99*(Table1[[#This Row],[Velocity]]^2)</f>
        <v>17.408520000000003</v>
      </c>
      <c r="N549" s="16">
        <f>Table1[[#This Row],[Acceleration Force]]+Table1[[#This Row],[Rolling Resistance]]+Table1[[#This Row],[Aerodynamic Resistance]]</f>
        <v>-13.526479999999772</v>
      </c>
      <c r="O549" s="16">
        <f>(Table1[[#This Row],[Acceleration Force]]+Table1[[#This Row],[Rolling Resistance]]+Table1[[#This Row],[Aerodynamic Resistance]])*Table1[[#This Row],[Velocity]]</f>
        <v>-91.303739999998456</v>
      </c>
      <c r="P549" s="16">
        <f>Table1[[#This Row],[Total]]*Table1[[#This Row],[Velocity]]</f>
        <v>-91.303739999998456</v>
      </c>
      <c r="Q549" s="16">
        <f>IF(Table1[[#This Row],[Energy]]&gt;0,Table1[[#This Row],[Energy]],0)</f>
        <v>0</v>
      </c>
      <c r="R549" s="16">
        <f>(SUM($Q$6:Q549))/1000000</f>
        <v>0.96915215252304521</v>
      </c>
      <c r="S549" s="16">
        <f>IF(Table1[[#This Row],[Energy]]&lt;0,ABS(Table1[[#This Row],[Energy]]),0)</f>
        <v>91.303739999998456</v>
      </c>
      <c r="T549" s="16">
        <f>(SUM($S$6:S549))/1000000</f>
        <v>0.49864716223539068</v>
      </c>
    </row>
    <row r="550" spans="2:20" x14ac:dyDescent="0.3">
      <c r="B550" s="7" t="s">
        <v>19</v>
      </c>
      <c r="C550" s="13">
        <v>544</v>
      </c>
      <c r="D550" s="13">
        <v>544</v>
      </c>
      <c r="E550" s="14">
        <v>23.6</v>
      </c>
      <c r="F550" s="15">
        <f t="shared" si="51"/>
        <v>-0.27777777777777779</v>
      </c>
      <c r="G550" s="15">
        <f t="shared" si="52"/>
        <v>-1</v>
      </c>
      <c r="H550" s="16">
        <f t="shared" si="48"/>
        <v>0</v>
      </c>
      <c r="I550" s="16">
        <f t="shared" si="49"/>
        <v>23.6</v>
      </c>
      <c r="J550" s="16">
        <f t="shared" si="50"/>
        <v>6.5555555555555554</v>
      </c>
      <c r="K550" s="16">
        <f>(1000*1.15)*Table1[[#This Row],[WLTC class 3, version 5, acceleration]]</f>
        <v>-319.44444444444446</v>
      </c>
      <c r="L550" s="16">
        <f t="shared" si="53"/>
        <v>112.815</v>
      </c>
      <c r="M550" s="16">
        <f>0.5*1.2*0.32*1.99*(Table1[[#This Row],[Velocity]]^2)</f>
        <v>16.420005925925924</v>
      </c>
      <c r="N550" s="16">
        <f>Table1[[#This Row],[Acceleration Force]]+Table1[[#This Row],[Rolling Resistance]]+Table1[[#This Row],[Aerodynamic Resistance]]</f>
        <v>-190.20943851851854</v>
      </c>
      <c r="O550" s="16">
        <f>(Table1[[#This Row],[Acceleration Force]]+Table1[[#This Row],[Rolling Resistance]]+Table1[[#This Row],[Aerodynamic Resistance]])*Table1[[#This Row],[Velocity]]</f>
        <v>-1246.928541399177</v>
      </c>
      <c r="P550" s="16">
        <f>Table1[[#This Row],[Total]]*Table1[[#This Row],[Velocity]]</f>
        <v>-1246.928541399177</v>
      </c>
      <c r="Q550" s="16">
        <f>IF(Table1[[#This Row],[Energy]]&gt;0,Table1[[#This Row],[Energy]],0)</f>
        <v>0</v>
      </c>
      <c r="R550" s="16">
        <f>(SUM($Q$6:Q550))/1000000</f>
        <v>0.96915215252304521</v>
      </c>
      <c r="S550" s="16">
        <f>IF(Table1[[#This Row],[Energy]]&lt;0,ABS(Table1[[#This Row],[Energy]]),0)</f>
        <v>1246.928541399177</v>
      </c>
      <c r="T550" s="16">
        <f>(SUM($S$6:S550))/1000000</f>
        <v>0.49989409077678987</v>
      </c>
    </row>
    <row r="551" spans="2:20" x14ac:dyDescent="0.3">
      <c r="B551" s="7" t="s">
        <v>19</v>
      </c>
      <c r="C551" s="13">
        <v>545</v>
      </c>
      <c r="D551" s="13">
        <v>545</v>
      </c>
      <c r="E551" s="14">
        <v>22.3</v>
      </c>
      <c r="F551" s="15">
        <f t="shared" si="51"/>
        <v>-0.4861111111111111</v>
      </c>
      <c r="G551" s="15">
        <f t="shared" si="52"/>
        <v>-1.75</v>
      </c>
      <c r="H551" s="16">
        <f t="shared" si="48"/>
        <v>0</v>
      </c>
      <c r="I551" s="16">
        <f t="shared" si="49"/>
        <v>22.3</v>
      </c>
      <c r="J551" s="16">
        <f t="shared" si="50"/>
        <v>6.1944444444444446</v>
      </c>
      <c r="K551" s="16">
        <f>(1000*1.15)*Table1[[#This Row],[WLTC class 3, version 5, acceleration]]</f>
        <v>-559.02777777777771</v>
      </c>
      <c r="L551" s="16">
        <f t="shared" si="53"/>
        <v>112.815</v>
      </c>
      <c r="M551" s="16">
        <f>0.5*1.2*0.32*1.99*(Table1[[#This Row],[Velocity]]^2)</f>
        <v>14.660845925925928</v>
      </c>
      <c r="N551" s="16">
        <f>Table1[[#This Row],[Acceleration Force]]+Table1[[#This Row],[Rolling Resistance]]+Table1[[#This Row],[Aerodynamic Resistance]]</f>
        <v>-431.5519318518518</v>
      </c>
      <c r="O551" s="16">
        <f>(Table1[[#This Row],[Acceleration Force]]+Table1[[#This Row],[Rolling Resistance]]+Table1[[#This Row],[Aerodynamic Resistance]])*Table1[[#This Row],[Velocity]]</f>
        <v>-2673.2244667489708</v>
      </c>
      <c r="P551" s="16">
        <f>Table1[[#This Row],[Total]]*Table1[[#This Row],[Velocity]]</f>
        <v>-2673.2244667489708</v>
      </c>
      <c r="Q551" s="16">
        <f>IF(Table1[[#This Row],[Energy]]&gt;0,Table1[[#This Row],[Energy]],0)</f>
        <v>0</v>
      </c>
      <c r="R551" s="16">
        <f>(SUM($Q$6:Q551))/1000000</f>
        <v>0.96915215252304521</v>
      </c>
      <c r="S551" s="16">
        <f>IF(Table1[[#This Row],[Energy]]&lt;0,ABS(Table1[[#This Row],[Energy]]),0)</f>
        <v>2673.2244667489708</v>
      </c>
      <c r="T551" s="16">
        <f>(SUM($S$6:S551))/1000000</f>
        <v>0.50256731524353881</v>
      </c>
    </row>
    <row r="552" spans="2:20" x14ac:dyDescent="0.3">
      <c r="B552" s="7" t="s">
        <v>19</v>
      </c>
      <c r="C552" s="13">
        <v>546</v>
      </c>
      <c r="D552" s="13">
        <v>546</v>
      </c>
      <c r="E552" s="14">
        <v>20.100000000000001</v>
      </c>
      <c r="F552" s="15">
        <f t="shared" si="51"/>
        <v>-0.5277777777777779</v>
      </c>
      <c r="G552" s="15">
        <f t="shared" si="52"/>
        <v>-1.9000000000000004</v>
      </c>
      <c r="H552" s="16">
        <f t="shared" si="48"/>
        <v>0</v>
      </c>
      <c r="I552" s="16">
        <f t="shared" si="49"/>
        <v>20.100000000000001</v>
      </c>
      <c r="J552" s="16">
        <f t="shared" si="50"/>
        <v>5.5833333333333339</v>
      </c>
      <c r="K552" s="16">
        <f>(1000*1.15)*Table1[[#This Row],[WLTC class 3, version 5, acceleration]]</f>
        <v>-606.94444444444457</v>
      </c>
      <c r="L552" s="16">
        <f t="shared" si="53"/>
        <v>112.815</v>
      </c>
      <c r="M552" s="16">
        <f>0.5*1.2*0.32*1.99*(Table1[[#This Row],[Velocity]]^2)</f>
        <v>11.910813333333337</v>
      </c>
      <c r="N552" s="16">
        <f>Table1[[#This Row],[Acceleration Force]]+Table1[[#This Row],[Rolling Resistance]]+Table1[[#This Row],[Aerodynamic Resistance]]</f>
        <v>-482.21863111111122</v>
      </c>
      <c r="O552" s="16">
        <f>(Table1[[#This Row],[Acceleration Force]]+Table1[[#This Row],[Rolling Resistance]]+Table1[[#This Row],[Aerodynamic Resistance]])*Table1[[#This Row],[Velocity]]</f>
        <v>-2692.3873570370379</v>
      </c>
      <c r="P552" s="16">
        <f>Table1[[#This Row],[Total]]*Table1[[#This Row],[Velocity]]</f>
        <v>-2692.3873570370379</v>
      </c>
      <c r="Q552" s="16">
        <f>IF(Table1[[#This Row],[Energy]]&gt;0,Table1[[#This Row],[Energy]],0)</f>
        <v>0</v>
      </c>
      <c r="R552" s="16">
        <f>(SUM($Q$6:Q552))/1000000</f>
        <v>0.96915215252304521</v>
      </c>
      <c r="S552" s="16">
        <f>IF(Table1[[#This Row],[Energy]]&lt;0,ABS(Table1[[#This Row],[Energy]]),0)</f>
        <v>2692.3873570370379</v>
      </c>
      <c r="T552" s="16">
        <f>(SUM($S$6:S552))/1000000</f>
        <v>0.50525970260057584</v>
      </c>
    </row>
    <row r="553" spans="2:20" x14ac:dyDescent="0.3">
      <c r="B553" s="7" t="s">
        <v>19</v>
      </c>
      <c r="C553" s="13">
        <v>547</v>
      </c>
      <c r="D553" s="13">
        <v>547</v>
      </c>
      <c r="E553" s="14">
        <v>18.5</v>
      </c>
      <c r="F553" s="15">
        <f t="shared" si="51"/>
        <v>-0.40277777777777807</v>
      </c>
      <c r="G553" s="15">
        <f t="shared" si="52"/>
        <v>-1.4500000000000011</v>
      </c>
      <c r="H553" s="16">
        <f t="shared" si="48"/>
        <v>0</v>
      </c>
      <c r="I553" s="16">
        <f t="shared" si="49"/>
        <v>18.5</v>
      </c>
      <c r="J553" s="16">
        <f t="shared" si="50"/>
        <v>5.1388888888888884</v>
      </c>
      <c r="K553" s="16">
        <f>(1000*1.15)*Table1[[#This Row],[WLTC class 3, version 5, acceleration]]</f>
        <v>-463.1944444444448</v>
      </c>
      <c r="L553" s="16">
        <f t="shared" si="53"/>
        <v>112.815</v>
      </c>
      <c r="M553" s="16">
        <f>0.5*1.2*0.32*1.99*(Table1[[#This Row],[Velocity]]^2)</f>
        <v>10.090037037037035</v>
      </c>
      <c r="N553" s="16">
        <f>Table1[[#This Row],[Acceleration Force]]+Table1[[#This Row],[Rolling Resistance]]+Table1[[#This Row],[Aerodynamic Resistance]]</f>
        <v>-340.28940740740779</v>
      </c>
      <c r="O553" s="16">
        <f>(Table1[[#This Row],[Acceleration Force]]+Table1[[#This Row],[Rolling Resistance]]+Table1[[#This Row],[Aerodynamic Resistance]])*Table1[[#This Row],[Velocity]]</f>
        <v>-1748.7094547325121</v>
      </c>
      <c r="P553" s="16">
        <f>Table1[[#This Row],[Total]]*Table1[[#This Row],[Velocity]]</f>
        <v>-1748.7094547325121</v>
      </c>
      <c r="Q553" s="16">
        <f>IF(Table1[[#This Row],[Energy]]&gt;0,Table1[[#This Row],[Energy]],0)</f>
        <v>0</v>
      </c>
      <c r="R553" s="16">
        <f>(SUM($Q$6:Q553))/1000000</f>
        <v>0.96915215252304521</v>
      </c>
      <c r="S553" s="16">
        <f>IF(Table1[[#This Row],[Energy]]&lt;0,ABS(Table1[[#This Row],[Energy]]),0)</f>
        <v>1748.7094547325121</v>
      </c>
      <c r="T553" s="16">
        <f>(SUM($S$6:S553))/1000000</f>
        <v>0.50700841205530844</v>
      </c>
    </row>
    <row r="554" spans="2:20" x14ac:dyDescent="0.3">
      <c r="B554" s="7" t="s">
        <v>19</v>
      </c>
      <c r="C554" s="13">
        <v>548</v>
      </c>
      <c r="D554" s="13">
        <v>548</v>
      </c>
      <c r="E554" s="14">
        <v>17.2</v>
      </c>
      <c r="F554" s="15">
        <f t="shared" si="51"/>
        <v>-0.30555555555555547</v>
      </c>
      <c r="G554" s="15">
        <f t="shared" si="52"/>
        <v>-1.0999999999999996</v>
      </c>
      <c r="H554" s="16">
        <f t="shared" si="48"/>
        <v>0</v>
      </c>
      <c r="I554" s="16">
        <f t="shared" si="49"/>
        <v>17.2</v>
      </c>
      <c r="J554" s="16">
        <f t="shared" si="50"/>
        <v>4.7777777777777777</v>
      </c>
      <c r="K554" s="16">
        <f>(1000*1.15)*Table1[[#This Row],[WLTC class 3, version 5, acceleration]]</f>
        <v>-351.3888888888888</v>
      </c>
      <c r="L554" s="16">
        <f t="shared" si="53"/>
        <v>112.815</v>
      </c>
      <c r="M554" s="16">
        <f>0.5*1.2*0.32*1.99*(Table1[[#This Row],[Velocity]]^2)</f>
        <v>8.7218014814814815</v>
      </c>
      <c r="N554" s="16">
        <f>Table1[[#This Row],[Acceleration Force]]+Table1[[#This Row],[Rolling Resistance]]+Table1[[#This Row],[Aerodynamic Resistance]]</f>
        <v>-229.85208740740731</v>
      </c>
      <c r="O554" s="16">
        <f>(Table1[[#This Row],[Acceleration Force]]+Table1[[#This Row],[Rolling Resistance]]+Table1[[#This Row],[Aerodynamic Resistance]])*Table1[[#This Row],[Velocity]]</f>
        <v>-1098.1821953909459</v>
      </c>
      <c r="P554" s="16">
        <f>Table1[[#This Row],[Total]]*Table1[[#This Row],[Velocity]]</f>
        <v>-1098.1821953909459</v>
      </c>
      <c r="Q554" s="16">
        <f>IF(Table1[[#This Row],[Energy]]&gt;0,Table1[[#This Row],[Energy]],0)</f>
        <v>0</v>
      </c>
      <c r="R554" s="16">
        <f>(SUM($Q$6:Q554))/1000000</f>
        <v>0.96915215252304521</v>
      </c>
      <c r="S554" s="16">
        <f>IF(Table1[[#This Row],[Energy]]&lt;0,ABS(Table1[[#This Row],[Energy]]),0)</f>
        <v>1098.1821953909459</v>
      </c>
      <c r="T554" s="16">
        <f>(SUM($S$6:S554))/1000000</f>
        <v>0.50810659425069937</v>
      </c>
    </row>
    <row r="555" spans="2:20" x14ac:dyDescent="0.3">
      <c r="B555" s="7" t="s">
        <v>19</v>
      </c>
      <c r="C555" s="13">
        <v>549</v>
      </c>
      <c r="D555" s="13">
        <v>549</v>
      </c>
      <c r="E555" s="14">
        <v>16.3</v>
      </c>
      <c r="F555" s="15">
        <f t="shared" si="51"/>
        <v>-0.24999999999999983</v>
      </c>
      <c r="G555" s="15">
        <f t="shared" si="52"/>
        <v>-0.89999999999999947</v>
      </c>
      <c r="H555" s="16">
        <f t="shared" si="48"/>
        <v>0</v>
      </c>
      <c r="I555" s="16">
        <f t="shared" si="49"/>
        <v>16.3</v>
      </c>
      <c r="J555" s="16">
        <f t="shared" si="50"/>
        <v>4.5277777777777777</v>
      </c>
      <c r="K555" s="16">
        <f>(1000*1.15)*Table1[[#This Row],[WLTC class 3, version 5, acceleration]]</f>
        <v>-287.49999999999983</v>
      </c>
      <c r="L555" s="16">
        <f t="shared" si="53"/>
        <v>112.815</v>
      </c>
      <c r="M555" s="16">
        <f>0.5*1.2*0.32*1.99*(Table1[[#This Row],[Velocity]]^2)</f>
        <v>7.8329348148148155</v>
      </c>
      <c r="N555" s="16">
        <f>Table1[[#This Row],[Acceleration Force]]+Table1[[#This Row],[Rolling Resistance]]+Table1[[#This Row],[Aerodynamic Resistance]]</f>
        <v>-166.85206518518501</v>
      </c>
      <c r="O555" s="16">
        <f>(Table1[[#This Row],[Acceleration Force]]+Table1[[#This Row],[Rolling Resistance]]+Table1[[#This Row],[Aerodynamic Resistance]])*Table1[[#This Row],[Velocity]]</f>
        <v>-755.46907292180992</v>
      </c>
      <c r="P555" s="16">
        <f>Table1[[#This Row],[Total]]*Table1[[#This Row],[Velocity]]</f>
        <v>-755.46907292180992</v>
      </c>
      <c r="Q555" s="16">
        <f>IF(Table1[[#This Row],[Energy]]&gt;0,Table1[[#This Row],[Energy]],0)</f>
        <v>0</v>
      </c>
      <c r="R555" s="16">
        <f>(SUM($Q$6:Q555))/1000000</f>
        <v>0.96915215252304521</v>
      </c>
      <c r="S555" s="16">
        <f>IF(Table1[[#This Row],[Energy]]&lt;0,ABS(Table1[[#This Row],[Energy]]),0)</f>
        <v>755.46907292180992</v>
      </c>
      <c r="T555" s="16">
        <f>(SUM($S$6:S555))/1000000</f>
        <v>0.50886206332362116</v>
      </c>
    </row>
    <row r="556" spans="2:20" x14ac:dyDescent="0.3">
      <c r="B556" s="7" t="s">
        <v>19</v>
      </c>
      <c r="C556" s="13">
        <v>550</v>
      </c>
      <c r="D556" s="13">
        <v>550</v>
      </c>
      <c r="E556" s="14">
        <v>15.4</v>
      </c>
      <c r="F556" s="15">
        <f t="shared" si="51"/>
        <v>-0.2222222222222224</v>
      </c>
      <c r="G556" s="15">
        <f t="shared" si="52"/>
        <v>-0.80000000000000071</v>
      </c>
      <c r="H556" s="16">
        <f t="shared" si="48"/>
        <v>0</v>
      </c>
      <c r="I556" s="16">
        <f t="shared" si="49"/>
        <v>15.4</v>
      </c>
      <c r="J556" s="16">
        <f t="shared" si="50"/>
        <v>4.2777777777777777</v>
      </c>
      <c r="K556" s="16">
        <f>(1000*1.15)*Table1[[#This Row],[WLTC class 3, version 5, acceleration]]</f>
        <v>-255.55555555555577</v>
      </c>
      <c r="L556" s="16">
        <f t="shared" si="53"/>
        <v>112.815</v>
      </c>
      <c r="M556" s="16">
        <f>0.5*1.2*0.32*1.99*(Table1[[#This Row],[Velocity]]^2)</f>
        <v>6.9918281481481488</v>
      </c>
      <c r="N556" s="16">
        <f>Table1[[#This Row],[Acceleration Force]]+Table1[[#This Row],[Rolling Resistance]]+Table1[[#This Row],[Aerodynamic Resistance]]</f>
        <v>-135.74872740740761</v>
      </c>
      <c r="O556" s="16">
        <f>(Table1[[#This Row],[Acceleration Force]]+Table1[[#This Row],[Rolling Resistance]]+Table1[[#This Row],[Aerodynamic Resistance]])*Table1[[#This Row],[Velocity]]</f>
        <v>-580.70288946502149</v>
      </c>
      <c r="P556" s="16">
        <f>Table1[[#This Row],[Total]]*Table1[[#This Row],[Velocity]]</f>
        <v>-580.70288946502149</v>
      </c>
      <c r="Q556" s="16">
        <f>IF(Table1[[#This Row],[Energy]]&gt;0,Table1[[#This Row],[Energy]],0)</f>
        <v>0</v>
      </c>
      <c r="R556" s="16">
        <f>(SUM($Q$6:Q556))/1000000</f>
        <v>0.96915215252304521</v>
      </c>
      <c r="S556" s="16">
        <f>IF(Table1[[#This Row],[Energy]]&lt;0,ABS(Table1[[#This Row],[Energy]]),0)</f>
        <v>580.70288946502149</v>
      </c>
      <c r="T556" s="16">
        <f>(SUM($S$6:S556))/1000000</f>
        <v>0.50944276621308615</v>
      </c>
    </row>
    <row r="557" spans="2:20" x14ac:dyDescent="0.3">
      <c r="B557" s="7" t="s">
        <v>19</v>
      </c>
      <c r="C557" s="13">
        <v>551</v>
      </c>
      <c r="D557" s="13">
        <v>551</v>
      </c>
      <c r="E557" s="14">
        <v>14.7</v>
      </c>
      <c r="F557" s="15">
        <f t="shared" si="51"/>
        <v>-0.15277777777777773</v>
      </c>
      <c r="G557" s="15">
        <f t="shared" si="52"/>
        <v>-0.54999999999999982</v>
      </c>
      <c r="H557" s="16">
        <f t="shared" si="48"/>
        <v>0</v>
      </c>
      <c r="I557" s="16">
        <f t="shared" si="49"/>
        <v>14.7</v>
      </c>
      <c r="J557" s="16">
        <f t="shared" si="50"/>
        <v>4.083333333333333</v>
      </c>
      <c r="K557" s="16">
        <f>(1000*1.15)*Table1[[#This Row],[WLTC class 3, version 5, acceleration]]</f>
        <v>-175.6944444444444</v>
      </c>
      <c r="L557" s="16">
        <f t="shared" si="53"/>
        <v>112.815</v>
      </c>
      <c r="M557" s="16">
        <f>0.5*1.2*0.32*1.99*(Table1[[#This Row],[Velocity]]^2)</f>
        <v>6.3706533333333324</v>
      </c>
      <c r="N557" s="16">
        <f>Table1[[#This Row],[Acceleration Force]]+Table1[[#This Row],[Rolling Resistance]]+Table1[[#This Row],[Aerodynamic Resistance]]</f>
        <v>-56.508791111111073</v>
      </c>
      <c r="O557" s="16">
        <f>(Table1[[#This Row],[Acceleration Force]]+Table1[[#This Row],[Rolling Resistance]]+Table1[[#This Row],[Aerodynamic Resistance]])*Table1[[#This Row],[Velocity]]</f>
        <v>-230.74423037037019</v>
      </c>
      <c r="P557" s="16">
        <f>Table1[[#This Row],[Total]]*Table1[[#This Row],[Velocity]]</f>
        <v>-230.74423037037019</v>
      </c>
      <c r="Q557" s="16">
        <f>IF(Table1[[#This Row],[Energy]]&gt;0,Table1[[#This Row],[Energy]],0)</f>
        <v>0</v>
      </c>
      <c r="R557" s="16">
        <f>(SUM($Q$6:Q557))/1000000</f>
        <v>0.96915215252304521</v>
      </c>
      <c r="S557" s="16">
        <f>IF(Table1[[#This Row],[Energy]]&lt;0,ABS(Table1[[#This Row],[Energy]]),0)</f>
        <v>230.74423037037019</v>
      </c>
      <c r="T557" s="16">
        <f>(SUM($S$6:S557))/1000000</f>
        <v>0.50967351044345655</v>
      </c>
    </row>
    <row r="558" spans="2:20" x14ac:dyDescent="0.3">
      <c r="B558" s="7" t="s">
        <v>19</v>
      </c>
      <c r="C558" s="13">
        <v>552</v>
      </c>
      <c r="D558" s="13">
        <v>552</v>
      </c>
      <c r="E558" s="14">
        <v>14.3</v>
      </c>
      <c r="F558" s="15">
        <f t="shared" si="51"/>
        <v>-0.1388888888888889</v>
      </c>
      <c r="G558" s="15">
        <f t="shared" si="52"/>
        <v>-0.5</v>
      </c>
      <c r="H558" s="16">
        <f t="shared" si="48"/>
        <v>0</v>
      </c>
      <c r="I558" s="16">
        <f t="shared" si="49"/>
        <v>14.3</v>
      </c>
      <c r="J558" s="16">
        <f t="shared" si="50"/>
        <v>3.9722222222222223</v>
      </c>
      <c r="K558" s="16">
        <f>(1000*1.15)*Table1[[#This Row],[WLTC class 3, version 5, acceleration]]</f>
        <v>-159.72222222222223</v>
      </c>
      <c r="L558" s="16">
        <f t="shared" si="53"/>
        <v>112.815</v>
      </c>
      <c r="M558" s="16">
        <f>0.5*1.2*0.32*1.99*(Table1[[#This Row],[Velocity]]^2)</f>
        <v>6.0286681481481494</v>
      </c>
      <c r="N558" s="16">
        <f>Table1[[#This Row],[Acceleration Force]]+Table1[[#This Row],[Rolling Resistance]]+Table1[[#This Row],[Aerodynamic Resistance]]</f>
        <v>-40.878554074074081</v>
      </c>
      <c r="O558" s="16">
        <f>(Table1[[#This Row],[Acceleration Force]]+Table1[[#This Row],[Rolling Resistance]]+Table1[[#This Row],[Aerodynamic Resistance]])*Table1[[#This Row],[Velocity]]</f>
        <v>-162.37870090534983</v>
      </c>
      <c r="P558" s="16">
        <f>Table1[[#This Row],[Total]]*Table1[[#This Row],[Velocity]]</f>
        <v>-162.37870090534983</v>
      </c>
      <c r="Q558" s="16">
        <f>IF(Table1[[#This Row],[Energy]]&gt;0,Table1[[#This Row],[Energy]],0)</f>
        <v>0</v>
      </c>
      <c r="R558" s="16">
        <f>(SUM($Q$6:Q558))/1000000</f>
        <v>0.96915215252304521</v>
      </c>
      <c r="S558" s="16">
        <f>IF(Table1[[#This Row],[Energy]]&lt;0,ABS(Table1[[#This Row],[Energy]]),0)</f>
        <v>162.37870090534983</v>
      </c>
      <c r="T558" s="16">
        <f>(SUM($S$6:S558))/1000000</f>
        <v>0.50983588914436184</v>
      </c>
    </row>
    <row r="559" spans="2:20" x14ac:dyDescent="0.3">
      <c r="B559" s="7" t="s">
        <v>19</v>
      </c>
      <c r="C559" s="13">
        <v>553</v>
      </c>
      <c r="D559" s="13">
        <v>553</v>
      </c>
      <c r="E559" s="14">
        <v>13.7</v>
      </c>
      <c r="F559" s="15">
        <f t="shared" si="51"/>
        <v>-0.1388888888888889</v>
      </c>
      <c r="G559" s="15">
        <f t="shared" si="52"/>
        <v>-0.5</v>
      </c>
      <c r="H559" s="16">
        <f t="shared" si="48"/>
        <v>0</v>
      </c>
      <c r="I559" s="16">
        <f t="shared" si="49"/>
        <v>13.7</v>
      </c>
      <c r="J559" s="16">
        <f t="shared" si="50"/>
        <v>3.8055555555555554</v>
      </c>
      <c r="K559" s="16">
        <f>(1000*1.15)*Table1[[#This Row],[WLTC class 3, version 5, acceleration]]</f>
        <v>-159.72222222222223</v>
      </c>
      <c r="L559" s="16">
        <f t="shared" si="53"/>
        <v>112.815</v>
      </c>
      <c r="M559" s="16">
        <f>0.5*1.2*0.32*1.99*(Table1[[#This Row],[Velocity]]^2)</f>
        <v>5.5333792592592594</v>
      </c>
      <c r="N559" s="16">
        <f>Table1[[#This Row],[Acceleration Force]]+Table1[[#This Row],[Rolling Resistance]]+Table1[[#This Row],[Aerodynamic Resistance]]</f>
        <v>-41.373842962962968</v>
      </c>
      <c r="O559" s="16">
        <f>(Table1[[#This Row],[Acceleration Force]]+Table1[[#This Row],[Rolling Resistance]]+Table1[[#This Row],[Aerodynamic Resistance]])*Table1[[#This Row],[Velocity]]</f>
        <v>-157.45045794238683</v>
      </c>
      <c r="P559" s="16">
        <f>Table1[[#This Row],[Total]]*Table1[[#This Row],[Velocity]]</f>
        <v>-157.45045794238683</v>
      </c>
      <c r="Q559" s="16">
        <f>IF(Table1[[#This Row],[Energy]]&gt;0,Table1[[#This Row],[Energy]],0)</f>
        <v>0</v>
      </c>
      <c r="R559" s="16">
        <f>(SUM($Q$6:Q559))/1000000</f>
        <v>0.96915215252304521</v>
      </c>
      <c r="S559" s="16">
        <f>IF(Table1[[#This Row],[Energy]]&lt;0,ABS(Table1[[#This Row],[Energy]]),0)</f>
        <v>157.45045794238683</v>
      </c>
      <c r="T559" s="16">
        <f>(SUM($S$6:S559))/1000000</f>
        <v>0.50999333960230431</v>
      </c>
    </row>
    <row r="560" spans="2:20" x14ac:dyDescent="0.3">
      <c r="B560" s="7" t="s">
        <v>19</v>
      </c>
      <c r="C560" s="13">
        <v>554</v>
      </c>
      <c r="D560" s="13">
        <v>554</v>
      </c>
      <c r="E560" s="14">
        <v>13.3</v>
      </c>
      <c r="F560" s="15">
        <f t="shared" si="51"/>
        <v>-8.3333333333333287E-2</v>
      </c>
      <c r="G560" s="15">
        <f t="shared" si="52"/>
        <v>-0.29999999999999982</v>
      </c>
      <c r="H560" s="16">
        <f t="shared" si="48"/>
        <v>0</v>
      </c>
      <c r="I560" s="16">
        <f t="shared" si="49"/>
        <v>13.3</v>
      </c>
      <c r="J560" s="16">
        <f t="shared" si="50"/>
        <v>3.6944444444444446</v>
      </c>
      <c r="K560" s="16">
        <f>(1000*1.15)*Table1[[#This Row],[WLTC class 3, version 5, acceleration]]</f>
        <v>-95.833333333333286</v>
      </c>
      <c r="L560" s="16">
        <f t="shared" si="53"/>
        <v>112.815</v>
      </c>
      <c r="M560" s="16">
        <f>0.5*1.2*0.32*1.99*(Table1[[#This Row],[Velocity]]^2)</f>
        <v>5.2149792592592599</v>
      </c>
      <c r="N560" s="16">
        <f>Table1[[#This Row],[Acceleration Force]]+Table1[[#This Row],[Rolling Resistance]]+Table1[[#This Row],[Aerodynamic Resistance]]</f>
        <v>22.196645925925971</v>
      </c>
      <c r="O560" s="16">
        <f>(Table1[[#This Row],[Acceleration Force]]+Table1[[#This Row],[Rolling Resistance]]+Table1[[#This Row],[Aerodynamic Resistance]])*Table1[[#This Row],[Velocity]]</f>
        <v>82.004275226337612</v>
      </c>
      <c r="P560" s="16">
        <f>Table1[[#This Row],[Total]]*Table1[[#This Row],[Velocity]]</f>
        <v>82.004275226337612</v>
      </c>
      <c r="Q560" s="16">
        <f>IF(Table1[[#This Row],[Energy]]&gt;0,Table1[[#This Row],[Energy]],0)</f>
        <v>82.004275226337612</v>
      </c>
      <c r="R560" s="16">
        <f>(SUM($Q$6:Q560))/1000000</f>
        <v>0.96923415679827163</v>
      </c>
      <c r="S560" s="16">
        <f>IF(Table1[[#This Row],[Energy]]&lt;0,ABS(Table1[[#This Row],[Energy]]),0)</f>
        <v>0</v>
      </c>
      <c r="T560" s="16">
        <f>(SUM($S$6:S560))/1000000</f>
        <v>0.50999333960230431</v>
      </c>
    </row>
    <row r="561" spans="2:20" x14ac:dyDescent="0.3">
      <c r="B561" s="7" t="s">
        <v>19</v>
      </c>
      <c r="C561" s="13">
        <v>555</v>
      </c>
      <c r="D561" s="13">
        <v>555</v>
      </c>
      <c r="E561" s="14">
        <v>13.1</v>
      </c>
      <c r="F561" s="15">
        <f t="shared" si="51"/>
        <v>-2.7777777777777925E-2</v>
      </c>
      <c r="G561" s="15">
        <f t="shared" si="52"/>
        <v>-0.10000000000000053</v>
      </c>
      <c r="H561" s="16">
        <f t="shared" si="48"/>
        <v>0</v>
      </c>
      <c r="I561" s="16">
        <f t="shared" si="49"/>
        <v>13.1</v>
      </c>
      <c r="J561" s="16">
        <f t="shared" si="50"/>
        <v>3.6388888888888888</v>
      </c>
      <c r="K561" s="16">
        <f>(1000*1.15)*Table1[[#This Row],[WLTC class 3, version 5, acceleration]]</f>
        <v>-31.944444444444613</v>
      </c>
      <c r="L561" s="16">
        <f t="shared" si="53"/>
        <v>112.815</v>
      </c>
      <c r="M561" s="16">
        <f>0.5*1.2*0.32*1.99*(Table1[[#This Row],[Velocity]]^2)</f>
        <v>5.0593170370370375</v>
      </c>
      <c r="N561" s="16">
        <f>Table1[[#This Row],[Acceleration Force]]+Table1[[#This Row],[Rolling Resistance]]+Table1[[#This Row],[Aerodynamic Resistance]]</f>
        <v>85.929872592592417</v>
      </c>
      <c r="O561" s="16">
        <f>(Table1[[#This Row],[Acceleration Force]]+Table1[[#This Row],[Rolling Resistance]]+Table1[[#This Row],[Aerodynamic Resistance]])*Table1[[#This Row],[Velocity]]</f>
        <v>312.68925860082243</v>
      </c>
      <c r="P561" s="16">
        <f>Table1[[#This Row],[Total]]*Table1[[#This Row],[Velocity]]</f>
        <v>312.68925860082243</v>
      </c>
      <c r="Q561" s="16">
        <f>IF(Table1[[#This Row],[Energy]]&gt;0,Table1[[#This Row],[Energy]],0)</f>
        <v>312.68925860082243</v>
      </c>
      <c r="R561" s="16">
        <f>(SUM($Q$6:Q561))/1000000</f>
        <v>0.96954684605687236</v>
      </c>
      <c r="S561" s="16">
        <f>IF(Table1[[#This Row],[Energy]]&lt;0,ABS(Table1[[#This Row],[Energy]]),0)</f>
        <v>0</v>
      </c>
      <c r="T561" s="16">
        <f>(SUM($S$6:S561))/1000000</f>
        <v>0.50999333960230431</v>
      </c>
    </row>
    <row r="562" spans="2:20" x14ac:dyDescent="0.3">
      <c r="B562" s="7" t="s">
        <v>19</v>
      </c>
      <c r="C562" s="13">
        <v>556</v>
      </c>
      <c r="D562" s="13">
        <v>556</v>
      </c>
      <c r="E562" s="14">
        <v>13.1</v>
      </c>
      <c r="F562" s="15">
        <f t="shared" si="51"/>
        <v>2.7777777777777925E-2</v>
      </c>
      <c r="G562" s="15">
        <f t="shared" si="52"/>
        <v>0.10000000000000053</v>
      </c>
      <c r="H562" s="16">
        <f t="shared" si="48"/>
        <v>0</v>
      </c>
      <c r="I562" s="16">
        <f t="shared" si="49"/>
        <v>13.1</v>
      </c>
      <c r="J562" s="16">
        <f t="shared" si="50"/>
        <v>3.6388888888888888</v>
      </c>
      <c r="K562" s="16">
        <f>(1000*1.15)*Table1[[#This Row],[WLTC class 3, version 5, acceleration]]</f>
        <v>31.944444444444613</v>
      </c>
      <c r="L562" s="16">
        <f t="shared" si="53"/>
        <v>112.815</v>
      </c>
      <c r="M562" s="16">
        <f>0.5*1.2*0.32*1.99*(Table1[[#This Row],[Velocity]]^2)</f>
        <v>5.0593170370370375</v>
      </c>
      <c r="N562" s="16">
        <f>Table1[[#This Row],[Acceleration Force]]+Table1[[#This Row],[Rolling Resistance]]+Table1[[#This Row],[Aerodynamic Resistance]]</f>
        <v>149.81876148148166</v>
      </c>
      <c r="O562" s="16">
        <f>(Table1[[#This Row],[Acceleration Force]]+Table1[[#This Row],[Rolling Resistance]]+Table1[[#This Row],[Aerodynamic Resistance]])*Table1[[#This Row],[Velocity]]</f>
        <v>545.1738265020582</v>
      </c>
      <c r="P562" s="16">
        <f>Table1[[#This Row],[Total]]*Table1[[#This Row],[Velocity]]</f>
        <v>545.1738265020582</v>
      </c>
      <c r="Q562" s="16">
        <f>IF(Table1[[#This Row],[Energy]]&gt;0,Table1[[#This Row],[Energy]],0)</f>
        <v>545.1738265020582</v>
      </c>
      <c r="R562" s="16">
        <f>(SUM($Q$6:Q562))/1000000</f>
        <v>0.97009201988337446</v>
      </c>
      <c r="S562" s="16">
        <f>IF(Table1[[#This Row],[Energy]]&lt;0,ABS(Table1[[#This Row],[Energy]]),0)</f>
        <v>0</v>
      </c>
      <c r="T562" s="16">
        <f>(SUM($S$6:S562))/1000000</f>
        <v>0.50999333960230431</v>
      </c>
    </row>
    <row r="563" spans="2:20" x14ac:dyDescent="0.3">
      <c r="B563" s="7" t="s">
        <v>19</v>
      </c>
      <c r="C563" s="13">
        <v>557</v>
      </c>
      <c r="D563" s="13">
        <v>557</v>
      </c>
      <c r="E563" s="14">
        <v>13.3</v>
      </c>
      <c r="F563" s="15">
        <f t="shared" si="51"/>
        <v>9.7222222222222363E-2</v>
      </c>
      <c r="G563" s="15">
        <f t="shared" si="52"/>
        <v>0.35000000000000053</v>
      </c>
      <c r="H563" s="16">
        <f t="shared" si="48"/>
        <v>0</v>
      </c>
      <c r="I563" s="16">
        <f t="shared" si="49"/>
        <v>13.3</v>
      </c>
      <c r="J563" s="16">
        <f t="shared" si="50"/>
        <v>3.6944444444444446</v>
      </c>
      <c r="K563" s="16">
        <f>(1000*1.15)*Table1[[#This Row],[WLTC class 3, version 5, acceleration]]</f>
        <v>111.80555555555571</v>
      </c>
      <c r="L563" s="16">
        <f t="shared" si="53"/>
        <v>112.815</v>
      </c>
      <c r="M563" s="16">
        <f>0.5*1.2*0.32*1.99*(Table1[[#This Row],[Velocity]]^2)</f>
        <v>5.2149792592592599</v>
      </c>
      <c r="N563" s="16">
        <f>Table1[[#This Row],[Acceleration Force]]+Table1[[#This Row],[Rolling Resistance]]+Table1[[#This Row],[Aerodynamic Resistance]]</f>
        <v>229.83553481481496</v>
      </c>
      <c r="O563" s="16">
        <f>(Table1[[#This Row],[Acceleration Force]]+Table1[[#This Row],[Rolling Resistance]]+Table1[[#This Row],[Aerodynamic Resistance]])*Table1[[#This Row],[Velocity]]</f>
        <v>849.11461473251086</v>
      </c>
      <c r="P563" s="16">
        <f>Table1[[#This Row],[Total]]*Table1[[#This Row],[Velocity]]</f>
        <v>849.11461473251086</v>
      </c>
      <c r="Q563" s="16">
        <f>IF(Table1[[#This Row],[Energy]]&gt;0,Table1[[#This Row],[Energy]],0)</f>
        <v>849.11461473251086</v>
      </c>
      <c r="R563" s="16">
        <f>(SUM($Q$6:Q563))/1000000</f>
        <v>0.97094113449810704</v>
      </c>
      <c r="S563" s="16">
        <f>IF(Table1[[#This Row],[Energy]]&lt;0,ABS(Table1[[#This Row],[Energy]]),0)</f>
        <v>0</v>
      </c>
      <c r="T563" s="16">
        <f>(SUM($S$6:S563))/1000000</f>
        <v>0.50999333960230431</v>
      </c>
    </row>
    <row r="564" spans="2:20" x14ac:dyDescent="0.3">
      <c r="B564" s="7" t="s">
        <v>19</v>
      </c>
      <c r="C564" s="13">
        <v>558</v>
      </c>
      <c r="D564" s="13">
        <v>558</v>
      </c>
      <c r="E564" s="14">
        <v>13.8</v>
      </c>
      <c r="F564" s="15">
        <f t="shared" si="51"/>
        <v>0.16666666666666657</v>
      </c>
      <c r="G564" s="15">
        <f t="shared" si="52"/>
        <v>0.59999999999999964</v>
      </c>
      <c r="H564" s="16">
        <f t="shared" si="48"/>
        <v>0</v>
      </c>
      <c r="I564" s="16">
        <f t="shared" si="49"/>
        <v>13.8</v>
      </c>
      <c r="J564" s="16">
        <f t="shared" si="50"/>
        <v>3.8333333333333335</v>
      </c>
      <c r="K564" s="16">
        <f>(1000*1.15)*Table1[[#This Row],[WLTC class 3, version 5, acceleration]]</f>
        <v>191.66666666666657</v>
      </c>
      <c r="L564" s="16">
        <f t="shared" si="53"/>
        <v>112.815</v>
      </c>
      <c r="M564" s="16">
        <f>0.5*1.2*0.32*1.99*(Table1[[#This Row],[Velocity]]^2)</f>
        <v>5.6144533333333344</v>
      </c>
      <c r="N564" s="16">
        <f>Table1[[#This Row],[Acceleration Force]]+Table1[[#This Row],[Rolling Resistance]]+Table1[[#This Row],[Aerodynamic Resistance]]</f>
        <v>310.09611999999993</v>
      </c>
      <c r="O564" s="16">
        <f>(Table1[[#This Row],[Acceleration Force]]+Table1[[#This Row],[Rolling Resistance]]+Table1[[#This Row],[Aerodynamic Resistance]])*Table1[[#This Row],[Velocity]]</f>
        <v>1188.7017933333332</v>
      </c>
      <c r="P564" s="16">
        <f>Table1[[#This Row],[Total]]*Table1[[#This Row],[Velocity]]</f>
        <v>1188.7017933333332</v>
      </c>
      <c r="Q564" s="16">
        <f>IF(Table1[[#This Row],[Energy]]&gt;0,Table1[[#This Row],[Energy]],0)</f>
        <v>1188.7017933333332</v>
      </c>
      <c r="R564" s="16">
        <f>(SUM($Q$6:Q564))/1000000</f>
        <v>0.97212983629144034</v>
      </c>
      <c r="S564" s="16">
        <f>IF(Table1[[#This Row],[Energy]]&lt;0,ABS(Table1[[#This Row],[Energy]]),0)</f>
        <v>0</v>
      </c>
      <c r="T564" s="16">
        <f>(SUM($S$6:S564))/1000000</f>
        <v>0.50999333960230431</v>
      </c>
    </row>
    <row r="565" spans="2:20" x14ac:dyDescent="0.3">
      <c r="B565" s="7" t="s">
        <v>19</v>
      </c>
      <c r="C565" s="13">
        <v>559</v>
      </c>
      <c r="D565" s="13">
        <v>559</v>
      </c>
      <c r="E565" s="14">
        <v>14.5</v>
      </c>
      <c r="F565" s="15">
        <f t="shared" si="51"/>
        <v>0.37499999999999989</v>
      </c>
      <c r="G565" s="15">
        <f t="shared" si="52"/>
        <v>1.3499999999999996</v>
      </c>
      <c r="H565" s="16">
        <f t="shared" si="48"/>
        <v>0</v>
      </c>
      <c r="I565" s="16">
        <f t="shared" si="49"/>
        <v>14.5</v>
      </c>
      <c r="J565" s="16">
        <f t="shared" si="50"/>
        <v>4.0277777777777777</v>
      </c>
      <c r="K565" s="16">
        <f>(1000*1.15)*Table1[[#This Row],[WLTC class 3, version 5, acceleration]]</f>
        <v>431.24999999999989</v>
      </c>
      <c r="L565" s="16">
        <f t="shared" si="53"/>
        <v>112.815</v>
      </c>
      <c r="M565" s="16">
        <f>0.5*1.2*0.32*1.99*(Table1[[#This Row],[Velocity]]^2)</f>
        <v>6.1984814814814815</v>
      </c>
      <c r="N565" s="16">
        <f>Table1[[#This Row],[Acceleration Force]]+Table1[[#This Row],[Rolling Resistance]]+Table1[[#This Row],[Aerodynamic Resistance]]</f>
        <v>550.26348148148134</v>
      </c>
      <c r="O565" s="16">
        <f>(Table1[[#This Row],[Acceleration Force]]+Table1[[#This Row],[Rolling Resistance]]+Table1[[#This Row],[Aerodynamic Resistance]])*Table1[[#This Row],[Velocity]]</f>
        <v>2216.3390226337442</v>
      </c>
      <c r="P565" s="16">
        <f>Table1[[#This Row],[Total]]*Table1[[#This Row],[Velocity]]</f>
        <v>2216.3390226337442</v>
      </c>
      <c r="Q565" s="16">
        <f>IF(Table1[[#This Row],[Energy]]&gt;0,Table1[[#This Row],[Energy]],0)</f>
        <v>2216.3390226337442</v>
      </c>
      <c r="R565" s="16">
        <f>(SUM($Q$6:Q565))/1000000</f>
        <v>0.97434617531407408</v>
      </c>
      <c r="S565" s="16">
        <f>IF(Table1[[#This Row],[Energy]]&lt;0,ABS(Table1[[#This Row],[Energy]]),0)</f>
        <v>0</v>
      </c>
      <c r="T565" s="16">
        <f>(SUM($S$6:S565))/1000000</f>
        <v>0.50999333960230431</v>
      </c>
    </row>
    <row r="566" spans="2:20" x14ac:dyDescent="0.3">
      <c r="B566" s="7" t="s">
        <v>19</v>
      </c>
      <c r="C566" s="13">
        <v>560</v>
      </c>
      <c r="D566" s="13">
        <v>560</v>
      </c>
      <c r="E566" s="14">
        <v>16.5</v>
      </c>
      <c r="F566" s="15">
        <f t="shared" si="51"/>
        <v>0.34722222222222221</v>
      </c>
      <c r="G566" s="15">
        <f t="shared" si="52"/>
        <v>1.25</v>
      </c>
      <c r="H566" s="16">
        <f t="shared" si="48"/>
        <v>0</v>
      </c>
      <c r="I566" s="16">
        <f t="shared" si="49"/>
        <v>16.5</v>
      </c>
      <c r="J566" s="16">
        <f t="shared" si="50"/>
        <v>4.583333333333333</v>
      </c>
      <c r="K566" s="16">
        <f>(1000*1.15)*Table1[[#This Row],[WLTC class 3, version 5, acceleration]]</f>
        <v>399.30555555555554</v>
      </c>
      <c r="L566" s="16">
        <f t="shared" si="53"/>
        <v>112.815</v>
      </c>
      <c r="M566" s="16">
        <f>0.5*1.2*0.32*1.99*(Table1[[#This Row],[Velocity]]^2)</f>
        <v>8.0263333333333335</v>
      </c>
      <c r="N566" s="16">
        <f>Table1[[#This Row],[Acceleration Force]]+Table1[[#This Row],[Rolling Resistance]]+Table1[[#This Row],[Aerodynamic Resistance]]</f>
        <v>520.14688888888884</v>
      </c>
      <c r="O566" s="16">
        <f>(Table1[[#This Row],[Acceleration Force]]+Table1[[#This Row],[Rolling Resistance]]+Table1[[#This Row],[Aerodynamic Resistance]])*Table1[[#This Row],[Velocity]]</f>
        <v>2384.0065740740738</v>
      </c>
      <c r="P566" s="16">
        <f>Table1[[#This Row],[Total]]*Table1[[#This Row],[Velocity]]</f>
        <v>2384.0065740740738</v>
      </c>
      <c r="Q566" s="16">
        <f>IF(Table1[[#This Row],[Energy]]&gt;0,Table1[[#This Row],[Energy]],0)</f>
        <v>2384.0065740740738</v>
      </c>
      <c r="R566" s="16">
        <f>(SUM($Q$6:Q566))/1000000</f>
        <v>0.97673018188814809</v>
      </c>
      <c r="S566" s="16">
        <f>IF(Table1[[#This Row],[Energy]]&lt;0,ABS(Table1[[#This Row],[Energy]]),0)</f>
        <v>0</v>
      </c>
      <c r="T566" s="16">
        <f>(SUM($S$6:S566))/1000000</f>
        <v>0.50999333960230431</v>
      </c>
    </row>
    <row r="567" spans="2:20" x14ac:dyDescent="0.3">
      <c r="B567" s="7" t="s">
        <v>19</v>
      </c>
      <c r="C567" s="13">
        <v>561</v>
      </c>
      <c r="D567" s="13">
        <v>561</v>
      </c>
      <c r="E567" s="14">
        <v>17</v>
      </c>
      <c r="F567" s="15">
        <f t="shared" si="51"/>
        <v>6.9444444444444448E-2</v>
      </c>
      <c r="G567" s="15">
        <f t="shared" si="52"/>
        <v>0.25</v>
      </c>
      <c r="H567" s="16">
        <f t="shared" si="48"/>
        <v>0</v>
      </c>
      <c r="I567" s="16">
        <f t="shared" si="49"/>
        <v>17</v>
      </c>
      <c r="J567" s="16">
        <f t="shared" si="50"/>
        <v>4.7222222222222223</v>
      </c>
      <c r="K567" s="16">
        <f>(1000*1.15)*Table1[[#This Row],[WLTC class 3, version 5, acceleration]]</f>
        <v>79.861111111111114</v>
      </c>
      <c r="L567" s="16">
        <f t="shared" si="53"/>
        <v>112.815</v>
      </c>
      <c r="M567" s="16">
        <f>0.5*1.2*0.32*1.99*(Table1[[#This Row],[Velocity]]^2)</f>
        <v>8.5201481481481487</v>
      </c>
      <c r="N567" s="16">
        <f>Table1[[#This Row],[Acceleration Force]]+Table1[[#This Row],[Rolling Resistance]]+Table1[[#This Row],[Aerodynamic Resistance]]</f>
        <v>201.19625925925925</v>
      </c>
      <c r="O567" s="16">
        <f>(Table1[[#This Row],[Acceleration Force]]+Table1[[#This Row],[Rolling Resistance]]+Table1[[#This Row],[Aerodynamic Resistance]])*Table1[[#This Row],[Velocity]]</f>
        <v>950.09344650205765</v>
      </c>
      <c r="P567" s="16">
        <f>Table1[[#This Row],[Total]]*Table1[[#This Row],[Velocity]]</f>
        <v>950.09344650205765</v>
      </c>
      <c r="Q567" s="16">
        <f>IF(Table1[[#This Row],[Energy]]&gt;0,Table1[[#This Row],[Energy]],0)</f>
        <v>950.09344650205765</v>
      </c>
      <c r="R567" s="16">
        <f>(SUM($Q$6:Q567))/1000000</f>
        <v>0.97768027533465018</v>
      </c>
      <c r="S567" s="16">
        <f>IF(Table1[[#This Row],[Energy]]&lt;0,ABS(Table1[[#This Row],[Energy]]),0)</f>
        <v>0</v>
      </c>
      <c r="T567" s="16">
        <f>(SUM($S$6:S567))/1000000</f>
        <v>0.50999333960230431</v>
      </c>
    </row>
    <row r="568" spans="2:20" x14ac:dyDescent="0.3">
      <c r="B568" s="7" t="s">
        <v>19</v>
      </c>
      <c r="C568" s="13">
        <v>562</v>
      </c>
      <c r="D568" s="13">
        <v>562</v>
      </c>
      <c r="E568" s="14">
        <v>17</v>
      </c>
      <c r="F568" s="15">
        <f t="shared" si="51"/>
        <v>0</v>
      </c>
      <c r="G568" s="15">
        <f t="shared" si="52"/>
        <v>0</v>
      </c>
      <c r="H568" s="16">
        <f t="shared" si="48"/>
        <v>0</v>
      </c>
      <c r="I568" s="16">
        <f t="shared" si="49"/>
        <v>17</v>
      </c>
      <c r="J568" s="16">
        <f t="shared" si="50"/>
        <v>4.7222222222222223</v>
      </c>
      <c r="K568" s="16">
        <f>(1000*1.15)*Table1[[#This Row],[WLTC class 3, version 5, acceleration]]</f>
        <v>0</v>
      </c>
      <c r="L568" s="16">
        <f t="shared" si="53"/>
        <v>112.815</v>
      </c>
      <c r="M568" s="16">
        <f>0.5*1.2*0.32*1.99*(Table1[[#This Row],[Velocity]]^2)</f>
        <v>8.5201481481481487</v>
      </c>
      <c r="N568" s="16">
        <f>Table1[[#This Row],[Acceleration Force]]+Table1[[#This Row],[Rolling Resistance]]+Table1[[#This Row],[Aerodynamic Resistance]]</f>
        <v>121.33514814814815</v>
      </c>
      <c r="O568" s="16">
        <f>(Table1[[#This Row],[Acceleration Force]]+Table1[[#This Row],[Rolling Resistance]]+Table1[[#This Row],[Aerodynamic Resistance]])*Table1[[#This Row],[Velocity]]</f>
        <v>572.97153292181076</v>
      </c>
      <c r="P568" s="16">
        <f>Table1[[#This Row],[Total]]*Table1[[#This Row],[Velocity]]</f>
        <v>572.97153292181076</v>
      </c>
      <c r="Q568" s="16">
        <f>IF(Table1[[#This Row],[Energy]]&gt;0,Table1[[#This Row],[Energy]],0)</f>
        <v>572.97153292181076</v>
      </c>
      <c r="R568" s="16">
        <f>(SUM($Q$6:Q568))/1000000</f>
        <v>0.97825324686757198</v>
      </c>
      <c r="S568" s="16">
        <f>IF(Table1[[#This Row],[Energy]]&lt;0,ABS(Table1[[#This Row],[Energy]]),0)</f>
        <v>0</v>
      </c>
      <c r="T568" s="16">
        <f>(SUM($S$6:S568))/1000000</f>
        <v>0.50999333960230431</v>
      </c>
    </row>
    <row r="569" spans="2:20" x14ac:dyDescent="0.3">
      <c r="B569" s="7" t="s">
        <v>19</v>
      </c>
      <c r="C569" s="13">
        <v>563</v>
      </c>
      <c r="D569" s="13">
        <v>563</v>
      </c>
      <c r="E569" s="14">
        <v>17</v>
      </c>
      <c r="F569" s="15">
        <f t="shared" si="51"/>
        <v>-0.22222222222222215</v>
      </c>
      <c r="G569" s="15">
        <f t="shared" si="52"/>
        <v>-0.79999999999999982</v>
      </c>
      <c r="H569" s="16">
        <f t="shared" si="48"/>
        <v>0</v>
      </c>
      <c r="I569" s="16">
        <f t="shared" si="49"/>
        <v>17</v>
      </c>
      <c r="J569" s="16">
        <f t="shared" si="50"/>
        <v>4.7222222222222223</v>
      </c>
      <c r="K569" s="16">
        <f>(1000*1.15)*Table1[[#This Row],[WLTC class 3, version 5, acceleration]]</f>
        <v>-255.55555555555549</v>
      </c>
      <c r="L569" s="16">
        <f t="shared" si="53"/>
        <v>112.815</v>
      </c>
      <c r="M569" s="16">
        <f>0.5*1.2*0.32*1.99*(Table1[[#This Row],[Velocity]]^2)</f>
        <v>8.5201481481481487</v>
      </c>
      <c r="N569" s="16">
        <f>Table1[[#This Row],[Acceleration Force]]+Table1[[#This Row],[Rolling Resistance]]+Table1[[#This Row],[Aerodynamic Resistance]]</f>
        <v>-134.22040740740735</v>
      </c>
      <c r="O569" s="16">
        <f>(Table1[[#This Row],[Acceleration Force]]+Table1[[#This Row],[Rolling Resistance]]+Table1[[#This Row],[Aerodynamic Resistance]])*Table1[[#This Row],[Velocity]]</f>
        <v>-633.81859053497919</v>
      </c>
      <c r="P569" s="16">
        <f>Table1[[#This Row],[Total]]*Table1[[#This Row],[Velocity]]</f>
        <v>-633.81859053497919</v>
      </c>
      <c r="Q569" s="16">
        <f>IF(Table1[[#This Row],[Energy]]&gt;0,Table1[[#This Row],[Energy]],0)</f>
        <v>0</v>
      </c>
      <c r="R569" s="16">
        <f>(SUM($Q$6:Q569))/1000000</f>
        <v>0.97825324686757198</v>
      </c>
      <c r="S569" s="16">
        <f>IF(Table1[[#This Row],[Energy]]&lt;0,ABS(Table1[[#This Row],[Energy]]),0)</f>
        <v>633.81859053497919</v>
      </c>
      <c r="T569" s="16">
        <f>(SUM($S$6:S569))/1000000</f>
        <v>0.51062715819283921</v>
      </c>
    </row>
    <row r="570" spans="2:20" x14ac:dyDescent="0.3">
      <c r="B570" s="7" t="s">
        <v>19</v>
      </c>
      <c r="C570" s="13">
        <v>564</v>
      </c>
      <c r="D570" s="13">
        <v>564</v>
      </c>
      <c r="E570" s="14">
        <v>15.4</v>
      </c>
      <c r="F570" s="15">
        <f t="shared" si="51"/>
        <v>-0.95833333333333337</v>
      </c>
      <c r="G570" s="15">
        <f t="shared" si="52"/>
        <v>-3.45</v>
      </c>
      <c r="H570" s="16">
        <f t="shared" si="48"/>
        <v>0</v>
      </c>
      <c r="I570" s="16">
        <f t="shared" si="49"/>
        <v>15.4</v>
      </c>
      <c r="J570" s="16">
        <f t="shared" si="50"/>
        <v>4.2777777777777777</v>
      </c>
      <c r="K570" s="16">
        <f>(1000*1.15)*Table1[[#This Row],[WLTC class 3, version 5, acceleration]]</f>
        <v>-1102.0833333333335</v>
      </c>
      <c r="L570" s="16">
        <f t="shared" si="53"/>
        <v>112.815</v>
      </c>
      <c r="M570" s="16">
        <f>0.5*1.2*0.32*1.99*(Table1[[#This Row],[Velocity]]^2)</f>
        <v>6.9918281481481488</v>
      </c>
      <c r="N570" s="16">
        <f>Table1[[#This Row],[Acceleration Force]]+Table1[[#This Row],[Rolling Resistance]]+Table1[[#This Row],[Aerodynamic Resistance]]</f>
        <v>-982.27650518518533</v>
      </c>
      <c r="O570" s="16">
        <f>(Table1[[#This Row],[Acceleration Force]]+Table1[[#This Row],[Rolling Resistance]]+Table1[[#This Row],[Aerodynamic Resistance]])*Table1[[#This Row],[Velocity]]</f>
        <v>-4201.9606055144041</v>
      </c>
      <c r="P570" s="16">
        <f>Table1[[#This Row],[Total]]*Table1[[#This Row],[Velocity]]</f>
        <v>-4201.9606055144041</v>
      </c>
      <c r="Q570" s="16">
        <f>IF(Table1[[#This Row],[Energy]]&gt;0,Table1[[#This Row],[Energy]],0)</f>
        <v>0</v>
      </c>
      <c r="R570" s="16">
        <f>(SUM($Q$6:Q570))/1000000</f>
        <v>0.97825324686757198</v>
      </c>
      <c r="S570" s="16">
        <f>IF(Table1[[#This Row],[Energy]]&lt;0,ABS(Table1[[#This Row],[Energy]]),0)</f>
        <v>4201.9606055144041</v>
      </c>
      <c r="T570" s="16">
        <f>(SUM($S$6:S570))/1000000</f>
        <v>0.51482911879835369</v>
      </c>
    </row>
    <row r="571" spans="2:20" x14ac:dyDescent="0.3">
      <c r="B571" s="7" t="s">
        <v>19</v>
      </c>
      <c r="C571" s="13">
        <v>565</v>
      </c>
      <c r="D571" s="13">
        <v>565</v>
      </c>
      <c r="E571" s="14">
        <v>10.1</v>
      </c>
      <c r="F571" s="15">
        <f t="shared" si="51"/>
        <v>-1.4722222222222223</v>
      </c>
      <c r="G571" s="15">
        <f t="shared" si="52"/>
        <v>-5.3000000000000007</v>
      </c>
      <c r="H571" s="16">
        <f t="shared" si="48"/>
        <v>0</v>
      </c>
      <c r="I571" s="16">
        <f t="shared" si="49"/>
        <v>10.1</v>
      </c>
      <c r="J571" s="16">
        <f t="shared" si="50"/>
        <v>2.8055555555555554</v>
      </c>
      <c r="K571" s="16">
        <f>(1000*1.15)*Table1[[#This Row],[WLTC class 3, version 5, acceleration]]</f>
        <v>-1693.0555555555557</v>
      </c>
      <c r="L571" s="16">
        <f t="shared" si="53"/>
        <v>112.815</v>
      </c>
      <c r="M571" s="16">
        <f>0.5*1.2*0.32*1.99*(Table1[[#This Row],[Velocity]]^2)</f>
        <v>3.0074059259259256</v>
      </c>
      <c r="N571" s="16">
        <f>Table1[[#This Row],[Acceleration Force]]+Table1[[#This Row],[Rolling Resistance]]+Table1[[#This Row],[Aerodynamic Resistance]]</f>
        <v>-1577.2331496296297</v>
      </c>
      <c r="O571" s="16">
        <f>(Table1[[#This Row],[Acceleration Force]]+Table1[[#This Row],[Rolling Resistance]]+Table1[[#This Row],[Aerodynamic Resistance]])*Table1[[#This Row],[Velocity]]</f>
        <v>-4425.0152253497945</v>
      </c>
      <c r="P571" s="16">
        <f>Table1[[#This Row],[Total]]*Table1[[#This Row],[Velocity]]</f>
        <v>-4425.0152253497945</v>
      </c>
      <c r="Q571" s="16">
        <f>IF(Table1[[#This Row],[Energy]]&gt;0,Table1[[#This Row],[Energy]],0)</f>
        <v>0</v>
      </c>
      <c r="R571" s="16">
        <f>(SUM($Q$6:Q571))/1000000</f>
        <v>0.97825324686757198</v>
      </c>
      <c r="S571" s="16">
        <f>IF(Table1[[#This Row],[Energy]]&lt;0,ABS(Table1[[#This Row],[Energy]]),0)</f>
        <v>4425.0152253497945</v>
      </c>
      <c r="T571" s="16">
        <f>(SUM($S$6:S571))/1000000</f>
        <v>0.51925413402370346</v>
      </c>
    </row>
    <row r="572" spans="2:20" x14ac:dyDescent="0.3">
      <c r="B572" s="7" t="s">
        <v>19</v>
      </c>
      <c r="C572" s="13">
        <v>566</v>
      </c>
      <c r="D572" s="13">
        <v>566</v>
      </c>
      <c r="E572" s="14">
        <v>4.8</v>
      </c>
      <c r="F572" s="15">
        <f t="shared" si="51"/>
        <v>-1.4027777777777777</v>
      </c>
      <c r="G572" s="15">
        <f t="shared" si="52"/>
        <v>-5.05</v>
      </c>
      <c r="H572" s="16">
        <f t="shared" si="48"/>
        <v>0</v>
      </c>
      <c r="I572" s="16">
        <f t="shared" si="49"/>
        <v>4.8</v>
      </c>
      <c r="J572" s="16">
        <f t="shared" si="50"/>
        <v>1.3333333333333333</v>
      </c>
      <c r="K572" s="16">
        <f>(1000*1.15)*Table1[[#This Row],[WLTC class 3, version 5, acceleration]]</f>
        <v>-1613.1944444444443</v>
      </c>
      <c r="L572" s="16">
        <f t="shared" si="53"/>
        <v>112.815</v>
      </c>
      <c r="M572" s="16">
        <f>0.5*1.2*0.32*1.99*(Table1[[#This Row],[Velocity]]^2)</f>
        <v>0.67925333333333338</v>
      </c>
      <c r="N572" s="16">
        <f>Table1[[#This Row],[Acceleration Force]]+Table1[[#This Row],[Rolling Resistance]]+Table1[[#This Row],[Aerodynamic Resistance]]</f>
        <v>-1499.7001911111111</v>
      </c>
      <c r="O572" s="16">
        <f>(Table1[[#This Row],[Acceleration Force]]+Table1[[#This Row],[Rolling Resistance]]+Table1[[#This Row],[Aerodynamic Resistance]])*Table1[[#This Row],[Velocity]]</f>
        <v>-1999.6002548148147</v>
      </c>
      <c r="P572" s="16">
        <f>Table1[[#This Row],[Total]]*Table1[[#This Row],[Velocity]]</f>
        <v>-1999.6002548148147</v>
      </c>
      <c r="Q572" s="16">
        <f>IF(Table1[[#This Row],[Energy]]&gt;0,Table1[[#This Row],[Energy]],0)</f>
        <v>0</v>
      </c>
      <c r="R572" s="16">
        <f>(SUM($Q$6:Q572))/1000000</f>
        <v>0.97825324686757198</v>
      </c>
      <c r="S572" s="16">
        <f>IF(Table1[[#This Row],[Energy]]&lt;0,ABS(Table1[[#This Row],[Energy]]),0)</f>
        <v>1999.6002548148147</v>
      </c>
      <c r="T572" s="16">
        <f>(SUM($S$6:S572))/1000000</f>
        <v>0.52125373427851829</v>
      </c>
    </row>
    <row r="573" spans="2:20" x14ac:dyDescent="0.3">
      <c r="B573" s="7" t="s">
        <v>19</v>
      </c>
      <c r="C573" s="13">
        <v>567</v>
      </c>
      <c r="D573" s="13">
        <v>567</v>
      </c>
      <c r="E573" s="14">
        <v>0</v>
      </c>
      <c r="F573" s="15">
        <f t="shared" si="51"/>
        <v>-0.66666666666666663</v>
      </c>
      <c r="G573" s="15">
        <f t="shared" si="52"/>
        <v>-2.4</v>
      </c>
      <c r="H573" s="16">
        <f t="shared" si="48"/>
        <v>1</v>
      </c>
      <c r="I573" s="16" t="str">
        <f t="shared" si="49"/>
        <v/>
      </c>
      <c r="J573" s="16">
        <f t="shared" si="50"/>
        <v>0</v>
      </c>
      <c r="K573" s="16">
        <f>(1000*1.15)*Table1[[#This Row],[WLTC class 3, version 5, acceleration]]</f>
        <v>-766.66666666666663</v>
      </c>
      <c r="L573" s="16">
        <f t="shared" si="53"/>
        <v>112.815</v>
      </c>
      <c r="M573" s="16">
        <f>0.5*1.2*0.32*1.99*(Table1[[#This Row],[Velocity]]^2)</f>
        <v>0</v>
      </c>
      <c r="N573" s="16">
        <f>Table1[[#This Row],[Acceleration Force]]+Table1[[#This Row],[Rolling Resistance]]+Table1[[#This Row],[Aerodynamic Resistance]]</f>
        <v>-653.85166666666669</v>
      </c>
      <c r="O573" s="16">
        <f>(Table1[[#This Row],[Acceleration Force]]+Table1[[#This Row],[Rolling Resistance]]+Table1[[#This Row],[Aerodynamic Resistance]])*Table1[[#This Row],[Velocity]]</f>
        <v>0</v>
      </c>
      <c r="P573" s="16">
        <f>Table1[[#This Row],[Total]]*Table1[[#This Row],[Velocity]]</f>
        <v>0</v>
      </c>
      <c r="Q573" s="16">
        <f>IF(Table1[[#This Row],[Energy]]&gt;0,Table1[[#This Row],[Energy]],0)</f>
        <v>0</v>
      </c>
      <c r="R573" s="16">
        <f>(SUM($Q$6:Q573))/1000000</f>
        <v>0.97825324686757198</v>
      </c>
      <c r="S573" s="16">
        <f>IF(Table1[[#This Row],[Energy]]&lt;0,ABS(Table1[[#This Row],[Energy]]),0)</f>
        <v>0</v>
      </c>
      <c r="T573" s="16">
        <f>(SUM($S$6:S573))/1000000</f>
        <v>0.52125373427851829</v>
      </c>
    </row>
    <row r="574" spans="2:20" x14ac:dyDescent="0.3">
      <c r="B574" s="7" t="s">
        <v>19</v>
      </c>
      <c r="C574" s="13">
        <v>568</v>
      </c>
      <c r="D574" s="13">
        <v>568</v>
      </c>
      <c r="E574" s="14">
        <v>0</v>
      </c>
      <c r="F574" s="15">
        <f t="shared" si="51"/>
        <v>0</v>
      </c>
      <c r="G574" s="15">
        <f t="shared" si="52"/>
        <v>0</v>
      </c>
      <c r="H574" s="16">
        <f t="shared" si="48"/>
        <v>1</v>
      </c>
      <c r="I574" s="16" t="str">
        <f t="shared" si="49"/>
        <v/>
      </c>
      <c r="J574" s="16">
        <f t="shared" si="50"/>
        <v>0</v>
      </c>
      <c r="K574" s="16">
        <f>(1000*1.15)*Table1[[#This Row],[WLTC class 3, version 5, acceleration]]</f>
        <v>0</v>
      </c>
      <c r="L574" s="16">
        <f t="shared" si="53"/>
        <v>112.815</v>
      </c>
      <c r="M574" s="16">
        <f>0.5*1.2*0.32*1.99*(Table1[[#This Row],[Velocity]]^2)</f>
        <v>0</v>
      </c>
      <c r="N574" s="16">
        <f>Table1[[#This Row],[Acceleration Force]]+Table1[[#This Row],[Rolling Resistance]]+Table1[[#This Row],[Aerodynamic Resistance]]</f>
        <v>112.815</v>
      </c>
      <c r="O574" s="16">
        <f>(Table1[[#This Row],[Acceleration Force]]+Table1[[#This Row],[Rolling Resistance]]+Table1[[#This Row],[Aerodynamic Resistance]])*Table1[[#This Row],[Velocity]]</f>
        <v>0</v>
      </c>
      <c r="P574" s="16">
        <f>Table1[[#This Row],[Total]]*Table1[[#This Row],[Velocity]]</f>
        <v>0</v>
      </c>
      <c r="Q574" s="16">
        <f>IF(Table1[[#This Row],[Energy]]&gt;0,Table1[[#This Row],[Energy]],0)</f>
        <v>0</v>
      </c>
      <c r="R574" s="16">
        <f>(SUM($Q$6:Q574))/1000000</f>
        <v>0.97825324686757198</v>
      </c>
      <c r="S574" s="16">
        <f>IF(Table1[[#This Row],[Energy]]&lt;0,ABS(Table1[[#This Row],[Energy]]),0)</f>
        <v>0</v>
      </c>
      <c r="T574" s="16">
        <f>(SUM($S$6:S574))/1000000</f>
        <v>0.52125373427851829</v>
      </c>
    </row>
    <row r="575" spans="2:20" x14ac:dyDescent="0.3">
      <c r="B575" s="7" t="s">
        <v>19</v>
      </c>
      <c r="C575" s="13">
        <v>569</v>
      </c>
      <c r="D575" s="13">
        <v>569</v>
      </c>
      <c r="E575" s="14">
        <v>0</v>
      </c>
      <c r="F575" s="15">
        <f t="shared" si="51"/>
        <v>0</v>
      </c>
      <c r="G575" s="15">
        <f t="shared" si="52"/>
        <v>0</v>
      </c>
      <c r="H575" s="16">
        <f t="shared" si="48"/>
        <v>1</v>
      </c>
      <c r="I575" s="16" t="str">
        <f t="shared" si="49"/>
        <v/>
      </c>
      <c r="J575" s="16">
        <f t="shared" si="50"/>
        <v>0</v>
      </c>
      <c r="K575" s="16">
        <f>(1000*1.15)*Table1[[#This Row],[WLTC class 3, version 5, acceleration]]</f>
        <v>0</v>
      </c>
      <c r="L575" s="16">
        <f t="shared" si="53"/>
        <v>112.815</v>
      </c>
      <c r="M575" s="16">
        <f>0.5*1.2*0.32*1.99*(Table1[[#This Row],[Velocity]]^2)</f>
        <v>0</v>
      </c>
      <c r="N575" s="16">
        <f>Table1[[#This Row],[Acceleration Force]]+Table1[[#This Row],[Rolling Resistance]]+Table1[[#This Row],[Aerodynamic Resistance]]</f>
        <v>112.815</v>
      </c>
      <c r="O575" s="16">
        <f>(Table1[[#This Row],[Acceleration Force]]+Table1[[#This Row],[Rolling Resistance]]+Table1[[#This Row],[Aerodynamic Resistance]])*Table1[[#This Row],[Velocity]]</f>
        <v>0</v>
      </c>
      <c r="P575" s="16">
        <f>Table1[[#This Row],[Total]]*Table1[[#This Row],[Velocity]]</f>
        <v>0</v>
      </c>
      <c r="Q575" s="16">
        <f>IF(Table1[[#This Row],[Energy]]&gt;0,Table1[[#This Row],[Energy]],0)</f>
        <v>0</v>
      </c>
      <c r="R575" s="16">
        <f>(SUM($Q$6:Q575))/1000000</f>
        <v>0.97825324686757198</v>
      </c>
      <c r="S575" s="16">
        <f>IF(Table1[[#This Row],[Energy]]&lt;0,ABS(Table1[[#This Row],[Energy]]),0)</f>
        <v>0</v>
      </c>
      <c r="T575" s="16">
        <f>(SUM($S$6:S575))/1000000</f>
        <v>0.52125373427851829</v>
      </c>
    </row>
    <row r="576" spans="2:20" x14ac:dyDescent="0.3">
      <c r="B576" s="7" t="s">
        <v>19</v>
      </c>
      <c r="C576" s="13">
        <v>570</v>
      </c>
      <c r="D576" s="13">
        <v>570</v>
      </c>
      <c r="E576" s="14">
        <v>0</v>
      </c>
      <c r="F576" s="15">
        <f t="shared" si="51"/>
        <v>0</v>
      </c>
      <c r="G576" s="15">
        <f t="shared" si="52"/>
        <v>0</v>
      </c>
      <c r="H576" s="16">
        <f t="shared" si="48"/>
        <v>1</v>
      </c>
      <c r="I576" s="16" t="str">
        <f t="shared" si="49"/>
        <v/>
      </c>
      <c r="J576" s="16">
        <f t="shared" si="50"/>
        <v>0</v>
      </c>
      <c r="K576" s="16">
        <f>(1000*1.15)*Table1[[#This Row],[WLTC class 3, version 5, acceleration]]</f>
        <v>0</v>
      </c>
      <c r="L576" s="16">
        <f t="shared" si="53"/>
        <v>112.815</v>
      </c>
      <c r="M576" s="16">
        <f>0.5*1.2*0.32*1.99*(Table1[[#This Row],[Velocity]]^2)</f>
        <v>0</v>
      </c>
      <c r="N576" s="16">
        <f>Table1[[#This Row],[Acceleration Force]]+Table1[[#This Row],[Rolling Resistance]]+Table1[[#This Row],[Aerodynamic Resistance]]</f>
        <v>112.815</v>
      </c>
      <c r="O576" s="16">
        <f>(Table1[[#This Row],[Acceleration Force]]+Table1[[#This Row],[Rolling Resistance]]+Table1[[#This Row],[Aerodynamic Resistance]])*Table1[[#This Row],[Velocity]]</f>
        <v>0</v>
      </c>
      <c r="P576" s="16">
        <f>Table1[[#This Row],[Total]]*Table1[[#This Row],[Velocity]]</f>
        <v>0</v>
      </c>
      <c r="Q576" s="16">
        <f>IF(Table1[[#This Row],[Energy]]&gt;0,Table1[[#This Row],[Energy]],0)</f>
        <v>0</v>
      </c>
      <c r="R576" s="16">
        <f>(SUM($Q$6:Q576))/1000000</f>
        <v>0.97825324686757198</v>
      </c>
      <c r="S576" s="16">
        <f>IF(Table1[[#This Row],[Energy]]&lt;0,ABS(Table1[[#This Row],[Energy]]),0)</f>
        <v>0</v>
      </c>
      <c r="T576" s="16">
        <f>(SUM($S$6:S576))/1000000</f>
        <v>0.52125373427851829</v>
      </c>
    </row>
    <row r="577" spans="2:20" x14ac:dyDescent="0.3">
      <c r="B577" s="7" t="s">
        <v>19</v>
      </c>
      <c r="C577" s="13">
        <v>571</v>
      </c>
      <c r="D577" s="13">
        <v>571</v>
      </c>
      <c r="E577" s="14">
        <v>0</v>
      </c>
      <c r="F577" s="15">
        <f t="shared" si="51"/>
        <v>0</v>
      </c>
      <c r="G577" s="15">
        <f t="shared" si="52"/>
        <v>0</v>
      </c>
      <c r="H577" s="16">
        <f t="shared" si="48"/>
        <v>1</v>
      </c>
      <c r="I577" s="16" t="str">
        <f t="shared" si="49"/>
        <v/>
      </c>
      <c r="J577" s="16">
        <f t="shared" si="50"/>
        <v>0</v>
      </c>
      <c r="K577" s="16">
        <f>(1000*1.15)*Table1[[#This Row],[WLTC class 3, version 5, acceleration]]</f>
        <v>0</v>
      </c>
      <c r="L577" s="16">
        <f t="shared" si="53"/>
        <v>112.815</v>
      </c>
      <c r="M577" s="16">
        <f>0.5*1.2*0.32*1.99*(Table1[[#This Row],[Velocity]]^2)</f>
        <v>0</v>
      </c>
      <c r="N577" s="16">
        <f>Table1[[#This Row],[Acceleration Force]]+Table1[[#This Row],[Rolling Resistance]]+Table1[[#This Row],[Aerodynamic Resistance]]</f>
        <v>112.815</v>
      </c>
      <c r="O577" s="16">
        <f>(Table1[[#This Row],[Acceleration Force]]+Table1[[#This Row],[Rolling Resistance]]+Table1[[#This Row],[Aerodynamic Resistance]])*Table1[[#This Row],[Velocity]]</f>
        <v>0</v>
      </c>
      <c r="P577" s="16">
        <f>Table1[[#This Row],[Total]]*Table1[[#This Row],[Velocity]]</f>
        <v>0</v>
      </c>
      <c r="Q577" s="16">
        <f>IF(Table1[[#This Row],[Energy]]&gt;0,Table1[[#This Row],[Energy]],0)</f>
        <v>0</v>
      </c>
      <c r="R577" s="16">
        <f>(SUM($Q$6:Q577))/1000000</f>
        <v>0.97825324686757198</v>
      </c>
      <c r="S577" s="16">
        <f>IF(Table1[[#This Row],[Energy]]&lt;0,ABS(Table1[[#This Row],[Energy]]),0)</f>
        <v>0</v>
      </c>
      <c r="T577" s="16">
        <f>(SUM($S$6:S577))/1000000</f>
        <v>0.52125373427851829</v>
      </c>
    </row>
    <row r="578" spans="2:20" x14ac:dyDescent="0.3">
      <c r="B578" s="7" t="s">
        <v>19</v>
      </c>
      <c r="C578" s="13">
        <v>572</v>
      </c>
      <c r="D578" s="13">
        <v>572</v>
      </c>
      <c r="E578" s="14">
        <v>0</v>
      </c>
      <c r="F578" s="15">
        <f t="shared" si="51"/>
        <v>0</v>
      </c>
      <c r="G578" s="15">
        <f t="shared" si="52"/>
        <v>0</v>
      </c>
      <c r="H578" s="16">
        <f t="shared" si="48"/>
        <v>1</v>
      </c>
      <c r="I578" s="16" t="str">
        <f t="shared" si="49"/>
        <v/>
      </c>
      <c r="J578" s="16">
        <f t="shared" si="50"/>
        <v>0</v>
      </c>
      <c r="K578" s="16">
        <f>(1000*1.15)*Table1[[#This Row],[WLTC class 3, version 5, acceleration]]</f>
        <v>0</v>
      </c>
      <c r="L578" s="16">
        <f t="shared" si="53"/>
        <v>112.815</v>
      </c>
      <c r="M578" s="16">
        <f>0.5*1.2*0.32*1.99*(Table1[[#This Row],[Velocity]]^2)</f>
        <v>0</v>
      </c>
      <c r="N578" s="16">
        <f>Table1[[#This Row],[Acceleration Force]]+Table1[[#This Row],[Rolling Resistance]]+Table1[[#This Row],[Aerodynamic Resistance]]</f>
        <v>112.815</v>
      </c>
      <c r="O578" s="16">
        <f>(Table1[[#This Row],[Acceleration Force]]+Table1[[#This Row],[Rolling Resistance]]+Table1[[#This Row],[Aerodynamic Resistance]])*Table1[[#This Row],[Velocity]]</f>
        <v>0</v>
      </c>
      <c r="P578" s="16">
        <f>Table1[[#This Row],[Total]]*Table1[[#This Row],[Velocity]]</f>
        <v>0</v>
      </c>
      <c r="Q578" s="16">
        <f>IF(Table1[[#This Row],[Energy]]&gt;0,Table1[[#This Row],[Energy]],0)</f>
        <v>0</v>
      </c>
      <c r="R578" s="16">
        <f>(SUM($Q$6:Q578))/1000000</f>
        <v>0.97825324686757198</v>
      </c>
      <c r="S578" s="16">
        <f>IF(Table1[[#This Row],[Energy]]&lt;0,ABS(Table1[[#This Row],[Energy]]),0)</f>
        <v>0</v>
      </c>
      <c r="T578" s="16">
        <f>(SUM($S$6:S578))/1000000</f>
        <v>0.52125373427851829</v>
      </c>
    </row>
    <row r="579" spans="2:20" x14ac:dyDescent="0.3">
      <c r="B579" s="7" t="s">
        <v>19</v>
      </c>
      <c r="C579" s="13">
        <v>573</v>
      </c>
      <c r="D579" s="13">
        <v>573</v>
      </c>
      <c r="E579" s="14">
        <v>0</v>
      </c>
      <c r="F579" s="15">
        <f t="shared" si="51"/>
        <v>0</v>
      </c>
      <c r="G579" s="15">
        <f t="shared" si="52"/>
        <v>0</v>
      </c>
      <c r="H579" s="16">
        <f t="shared" si="48"/>
        <v>1</v>
      </c>
      <c r="I579" s="16" t="str">
        <f t="shared" si="49"/>
        <v/>
      </c>
      <c r="J579" s="16">
        <f t="shared" si="50"/>
        <v>0</v>
      </c>
      <c r="K579" s="16">
        <f>(1000*1.15)*Table1[[#This Row],[WLTC class 3, version 5, acceleration]]</f>
        <v>0</v>
      </c>
      <c r="L579" s="16">
        <f t="shared" si="53"/>
        <v>112.815</v>
      </c>
      <c r="M579" s="16">
        <f>0.5*1.2*0.32*1.99*(Table1[[#This Row],[Velocity]]^2)</f>
        <v>0</v>
      </c>
      <c r="N579" s="16">
        <f>Table1[[#This Row],[Acceleration Force]]+Table1[[#This Row],[Rolling Resistance]]+Table1[[#This Row],[Aerodynamic Resistance]]</f>
        <v>112.815</v>
      </c>
      <c r="O579" s="16">
        <f>(Table1[[#This Row],[Acceleration Force]]+Table1[[#This Row],[Rolling Resistance]]+Table1[[#This Row],[Aerodynamic Resistance]])*Table1[[#This Row],[Velocity]]</f>
        <v>0</v>
      </c>
      <c r="P579" s="16">
        <f>Table1[[#This Row],[Total]]*Table1[[#This Row],[Velocity]]</f>
        <v>0</v>
      </c>
      <c r="Q579" s="16">
        <f>IF(Table1[[#This Row],[Energy]]&gt;0,Table1[[#This Row],[Energy]],0)</f>
        <v>0</v>
      </c>
      <c r="R579" s="16">
        <f>(SUM($Q$6:Q579))/1000000</f>
        <v>0.97825324686757198</v>
      </c>
      <c r="S579" s="16">
        <f>IF(Table1[[#This Row],[Energy]]&lt;0,ABS(Table1[[#This Row],[Energy]]),0)</f>
        <v>0</v>
      </c>
      <c r="T579" s="16">
        <f>(SUM($S$6:S579))/1000000</f>
        <v>0.52125373427851829</v>
      </c>
    </row>
    <row r="580" spans="2:20" x14ac:dyDescent="0.3">
      <c r="B580" s="7" t="s">
        <v>19</v>
      </c>
      <c r="C580" s="13">
        <v>574</v>
      </c>
      <c r="D580" s="13">
        <v>574</v>
      </c>
      <c r="E580" s="14">
        <v>0</v>
      </c>
      <c r="F580" s="15">
        <f t="shared" si="51"/>
        <v>0</v>
      </c>
      <c r="G580" s="15">
        <f t="shared" si="52"/>
        <v>0</v>
      </c>
      <c r="H580" s="16">
        <f t="shared" si="48"/>
        <v>1</v>
      </c>
      <c r="I580" s="16" t="str">
        <f t="shared" si="49"/>
        <v/>
      </c>
      <c r="J580" s="16">
        <f t="shared" si="50"/>
        <v>0</v>
      </c>
      <c r="K580" s="16">
        <f>(1000*1.15)*Table1[[#This Row],[WLTC class 3, version 5, acceleration]]</f>
        <v>0</v>
      </c>
      <c r="L580" s="16">
        <f t="shared" si="53"/>
        <v>112.815</v>
      </c>
      <c r="M580" s="16">
        <f>0.5*1.2*0.32*1.99*(Table1[[#This Row],[Velocity]]^2)</f>
        <v>0</v>
      </c>
      <c r="N580" s="16">
        <f>Table1[[#This Row],[Acceleration Force]]+Table1[[#This Row],[Rolling Resistance]]+Table1[[#This Row],[Aerodynamic Resistance]]</f>
        <v>112.815</v>
      </c>
      <c r="O580" s="16">
        <f>(Table1[[#This Row],[Acceleration Force]]+Table1[[#This Row],[Rolling Resistance]]+Table1[[#This Row],[Aerodynamic Resistance]])*Table1[[#This Row],[Velocity]]</f>
        <v>0</v>
      </c>
      <c r="P580" s="16">
        <f>Table1[[#This Row],[Total]]*Table1[[#This Row],[Velocity]]</f>
        <v>0</v>
      </c>
      <c r="Q580" s="16">
        <f>IF(Table1[[#This Row],[Energy]]&gt;0,Table1[[#This Row],[Energy]],0)</f>
        <v>0</v>
      </c>
      <c r="R580" s="16">
        <f>(SUM($Q$6:Q580))/1000000</f>
        <v>0.97825324686757198</v>
      </c>
      <c r="S580" s="16">
        <f>IF(Table1[[#This Row],[Energy]]&lt;0,ABS(Table1[[#This Row],[Energy]]),0)</f>
        <v>0</v>
      </c>
      <c r="T580" s="16">
        <f>(SUM($S$6:S580))/1000000</f>
        <v>0.52125373427851829</v>
      </c>
    </row>
    <row r="581" spans="2:20" x14ac:dyDescent="0.3">
      <c r="B581" s="7" t="s">
        <v>19</v>
      </c>
      <c r="C581" s="13">
        <v>575</v>
      </c>
      <c r="D581" s="13">
        <v>575</v>
      </c>
      <c r="E581" s="14">
        <v>0</v>
      </c>
      <c r="F581" s="15">
        <f t="shared" si="51"/>
        <v>0</v>
      </c>
      <c r="G581" s="15">
        <f t="shared" si="52"/>
        <v>0</v>
      </c>
      <c r="H581" s="16">
        <f t="shared" si="48"/>
        <v>1</v>
      </c>
      <c r="I581" s="16" t="str">
        <f t="shared" si="49"/>
        <v/>
      </c>
      <c r="J581" s="16">
        <f t="shared" si="50"/>
        <v>0</v>
      </c>
      <c r="K581" s="16">
        <f>(1000*1.15)*Table1[[#This Row],[WLTC class 3, version 5, acceleration]]</f>
        <v>0</v>
      </c>
      <c r="L581" s="16">
        <f t="shared" si="53"/>
        <v>112.815</v>
      </c>
      <c r="M581" s="16">
        <f>0.5*1.2*0.32*1.99*(Table1[[#This Row],[Velocity]]^2)</f>
        <v>0</v>
      </c>
      <c r="N581" s="16">
        <f>Table1[[#This Row],[Acceleration Force]]+Table1[[#This Row],[Rolling Resistance]]+Table1[[#This Row],[Aerodynamic Resistance]]</f>
        <v>112.815</v>
      </c>
      <c r="O581" s="16">
        <f>(Table1[[#This Row],[Acceleration Force]]+Table1[[#This Row],[Rolling Resistance]]+Table1[[#This Row],[Aerodynamic Resistance]])*Table1[[#This Row],[Velocity]]</f>
        <v>0</v>
      </c>
      <c r="P581" s="16">
        <f>Table1[[#This Row],[Total]]*Table1[[#This Row],[Velocity]]</f>
        <v>0</v>
      </c>
      <c r="Q581" s="16">
        <f>IF(Table1[[#This Row],[Energy]]&gt;0,Table1[[#This Row],[Energy]],0)</f>
        <v>0</v>
      </c>
      <c r="R581" s="16">
        <f>(SUM($Q$6:Q581))/1000000</f>
        <v>0.97825324686757198</v>
      </c>
      <c r="S581" s="16">
        <f>IF(Table1[[#This Row],[Energy]]&lt;0,ABS(Table1[[#This Row],[Energy]]),0)</f>
        <v>0</v>
      </c>
      <c r="T581" s="16">
        <f>(SUM($S$6:S581))/1000000</f>
        <v>0.52125373427851829</v>
      </c>
    </row>
    <row r="582" spans="2:20" x14ac:dyDescent="0.3">
      <c r="B582" s="7" t="s">
        <v>19</v>
      </c>
      <c r="C582" s="13">
        <v>576</v>
      </c>
      <c r="D582" s="13">
        <v>576</v>
      </c>
      <c r="E582" s="14">
        <v>0</v>
      </c>
      <c r="F582" s="15">
        <f t="shared" si="51"/>
        <v>0</v>
      </c>
      <c r="G582" s="15">
        <f t="shared" si="52"/>
        <v>0</v>
      </c>
      <c r="H582" s="16">
        <f t="shared" ref="H582:H645" si="54">IF(E582&lt;1,1,0)</f>
        <v>1</v>
      </c>
      <c r="I582" s="16" t="str">
        <f t="shared" ref="I582:I645" si="55">IF(H582=1,"",E582)</f>
        <v/>
      </c>
      <c r="J582" s="16">
        <f t="shared" ref="J582:J645" si="56">E582/3.6</f>
        <v>0</v>
      </c>
      <c r="K582" s="16">
        <f>(1000*1.15)*Table1[[#This Row],[WLTC class 3, version 5, acceleration]]</f>
        <v>0</v>
      </c>
      <c r="L582" s="16">
        <f t="shared" si="53"/>
        <v>112.815</v>
      </c>
      <c r="M582" s="16">
        <f>0.5*1.2*0.32*1.99*(Table1[[#This Row],[Velocity]]^2)</f>
        <v>0</v>
      </c>
      <c r="N582" s="16">
        <f>Table1[[#This Row],[Acceleration Force]]+Table1[[#This Row],[Rolling Resistance]]+Table1[[#This Row],[Aerodynamic Resistance]]</f>
        <v>112.815</v>
      </c>
      <c r="O582" s="16">
        <f>(Table1[[#This Row],[Acceleration Force]]+Table1[[#This Row],[Rolling Resistance]]+Table1[[#This Row],[Aerodynamic Resistance]])*Table1[[#This Row],[Velocity]]</f>
        <v>0</v>
      </c>
      <c r="P582" s="16">
        <f>Table1[[#This Row],[Total]]*Table1[[#This Row],[Velocity]]</f>
        <v>0</v>
      </c>
      <c r="Q582" s="16">
        <f>IF(Table1[[#This Row],[Energy]]&gt;0,Table1[[#This Row],[Energy]],0)</f>
        <v>0</v>
      </c>
      <c r="R582" s="16">
        <f>(SUM($Q$6:Q582))/1000000</f>
        <v>0.97825324686757198</v>
      </c>
      <c r="S582" s="16">
        <f>IF(Table1[[#This Row],[Energy]]&lt;0,ABS(Table1[[#This Row],[Energy]]),0)</f>
        <v>0</v>
      </c>
      <c r="T582" s="16">
        <f>(SUM($S$6:S582))/1000000</f>
        <v>0.52125373427851829</v>
      </c>
    </row>
    <row r="583" spans="2:20" x14ac:dyDescent="0.3">
      <c r="B583" s="7" t="s">
        <v>19</v>
      </c>
      <c r="C583" s="13">
        <v>577</v>
      </c>
      <c r="D583" s="13">
        <v>577</v>
      </c>
      <c r="E583" s="14">
        <v>0</v>
      </c>
      <c r="F583" s="15">
        <f t="shared" ref="F583:F646" si="57">($E584-$E582)/2/3.6</f>
        <v>0</v>
      </c>
      <c r="G583" s="15">
        <f t="shared" ref="G583:G646" si="58">($E584-$E582)/2</f>
        <v>0</v>
      </c>
      <c r="H583" s="16">
        <f t="shared" si="54"/>
        <v>1</v>
      </c>
      <c r="I583" s="16" t="str">
        <f t="shared" si="55"/>
        <v/>
      </c>
      <c r="J583" s="16">
        <f t="shared" si="56"/>
        <v>0</v>
      </c>
      <c r="K583" s="16">
        <f>(1000*1.15)*Table1[[#This Row],[WLTC class 3, version 5, acceleration]]</f>
        <v>0</v>
      </c>
      <c r="L583" s="16">
        <f t="shared" ref="L583:L646" si="59">1150*9.81*0.01</f>
        <v>112.815</v>
      </c>
      <c r="M583" s="16">
        <f>0.5*1.2*0.32*1.99*(Table1[[#This Row],[Velocity]]^2)</f>
        <v>0</v>
      </c>
      <c r="N583" s="16">
        <f>Table1[[#This Row],[Acceleration Force]]+Table1[[#This Row],[Rolling Resistance]]+Table1[[#This Row],[Aerodynamic Resistance]]</f>
        <v>112.815</v>
      </c>
      <c r="O583" s="16">
        <f>(Table1[[#This Row],[Acceleration Force]]+Table1[[#This Row],[Rolling Resistance]]+Table1[[#This Row],[Aerodynamic Resistance]])*Table1[[#This Row],[Velocity]]</f>
        <v>0</v>
      </c>
      <c r="P583" s="16">
        <f>Table1[[#This Row],[Total]]*Table1[[#This Row],[Velocity]]</f>
        <v>0</v>
      </c>
      <c r="Q583" s="16">
        <f>IF(Table1[[#This Row],[Energy]]&gt;0,Table1[[#This Row],[Energy]],0)</f>
        <v>0</v>
      </c>
      <c r="R583" s="16">
        <f>(SUM($Q$6:Q583))/1000000</f>
        <v>0.97825324686757198</v>
      </c>
      <c r="S583" s="16">
        <f>IF(Table1[[#This Row],[Energy]]&lt;0,ABS(Table1[[#This Row],[Energy]]),0)</f>
        <v>0</v>
      </c>
      <c r="T583" s="16">
        <f>(SUM($S$6:S583))/1000000</f>
        <v>0.52125373427851829</v>
      </c>
    </row>
    <row r="584" spans="2:20" x14ac:dyDescent="0.3">
      <c r="B584" s="7" t="s">
        <v>19</v>
      </c>
      <c r="C584" s="13">
        <v>578</v>
      </c>
      <c r="D584" s="13">
        <v>578</v>
      </c>
      <c r="E584" s="14">
        <v>0</v>
      </c>
      <c r="F584" s="15">
        <f t="shared" si="57"/>
        <v>0</v>
      </c>
      <c r="G584" s="15">
        <f t="shared" si="58"/>
        <v>0</v>
      </c>
      <c r="H584" s="16">
        <f t="shared" si="54"/>
        <v>1</v>
      </c>
      <c r="I584" s="16" t="str">
        <f t="shared" si="55"/>
        <v/>
      </c>
      <c r="J584" s="16">
        <f t="shared" si="56"/>
        <v>0</v>
      </c>
      <c r="K584" s="16">
        <f>(1000*1.15)*Table1[[#This Row],[WLTC class 3, version 5, acceleration]]</f>
        <v>0</v>
      </c>
      <c r="L584" s="16">
        <f t="shared" si="59"/>
        <v>112.815</v>
      </c>
      <c r="M584" s="16">
        <f>0.5*1.2*0.32*1.99*(Table1[[#This Row],[Velocity]]^2)</f>
        <v>0</v>
      </c>
      <c r="N584" s="16">
        <f>Table1[[#This Row],[Acceleration Force]]+Table1[[#This Row],[Rolling Resistance]]+Table1[[#This Row],[Aerodynamic Resistance]]</f>
        <v>112.815</v>
      </c>
      <c r="O584" s="16">
        <f>(Table1[[#This Row],[Acceleration Force]]+Table1[[#This Row],[Rolling Resistance]]+Table1[[#This Row],[Aerodynamic Resistance]])*Table1[[#This Row],[Velocity]]</f>
        <v>0</v>
      </c>
      <c r="P584" s="16">
        <f>Table1[[#This Row],[Total]]*Table1[[#This Row],[Velocity]]</f>
        <v>0</v>
      </c>
      <c r="Q584" s="16">
        <f>IF(Table1[[#This Row],[Energy]]&gt;0,Table1[[#This Row],[Energy]],0)</f>
        <v>0</v>
      </c>
      <c r="R584" s="16">
        <f>(SUM($Q$6:Q584))/1000000</f>
        <v>0.97825324686757198</v>
      </c>
      <c r="S584" s="16">
        <f>IF(Table1[[#This Row],[Energy]]&lt;0,ABS(Table1[[#This Row],[Energy]]),0)</f>
        <v>0</v>
      </c>
      <c r="T584" s="16">
        <f>(SUM($S$6:S584))/1000000</f>
        <v>0.52125373427851829</v>
      </c>
    </row>
    <row r="585" spans="2:20" x14ac:dyDescent="0.3">
      <c r="B585" s="7" t="s">
        <v>19</v>
      </c>
      <c r="C585" s="13">
        <v>579</v>
      </c>
      <c r="D585" s="13">
        <v>579</v>
      </c>
      <c r="E585" s="14">
        <v>0</v>
      </c>
      <c r="F585" s="15">
        <f t="shared" si="57"/>
        <v>0</v>
      </c>
      <c r="G585" s="15">
        <f t="shared" si="58"/>
        <v>0</v>
      </c>
      <c r="H585" s="16">
        <f t="shared" si="54"/>
        <v>1</v>
      </c>
      <c r="I585" s="16" t="str">
        <f t="shared" si="55"/>
        <v/>
      </c>
      <c r="J585" s="16">
        <f t="shared" si="56"/>
        <v>0</v>
      </c>
      <c r="K585" s="16">
        <f>(1000*1.15)*Table1[[#This Row],[WLTC class 3, version 5, acceleration]]</f>
        <v>0</v>
      </c>
      <c r="L585" s="16">
        <f t="shared" si="59"/>
        <v>112.815</v>
      </c>
      <c r="M585" s="16">
        <f>0.5*1.2*0.32*1.99*(Table1[[#This Row],[Velocity]]^2)</f>
        <v>0</v>
      </c>
      <c r="N585" s="16">
        <f>Table1[[#This Row],[Acceleration Force]]+Table1[[#This Row],[Rolling Resistance]]+Table1[[#This Row],[Aerodynamic Resistance]]</f>
        <v>112.815</v>
      </c>
      <c r="O585" s="16">
        <f>(Table1[[#This Row],[Acceleration Force]]+Table1[[#This Row],[Rolling Resistance]]+Table1[[#This Row],[Aerodynamic Resistance]])*Table1[[#This Row],[Velocity]]</f>
        <v>0</v>
      </c>
      <c r="P585" s="16">
        <f>Table1[[#This Row],[Total]]*Table1[[#This Row],[Velocity]]</f>
        <v>0</v>
      </c>
      <c r="Q585" s="16">
        <f>IF(Table1[[#This Row],[Energy]]&gt;0,Table1[[#This Row],[Energy]],0)</f>
        <v>0</v>
      </c>
      <c r="R585" s="16">
        <f>(SUM($Q$6:Q585))/1000000</f>
        <v>0.97825324686757198</v>
      </c>
      <c r="S585" s="16">
        <f>IF(Table1[[#This Row],[Energy]]&lt;0,ABS(Table1[[#This Row],[Energy]]),0)</f>
        <v>0</v>
      </c>
      <c r="T585" s="16">
        <f>(SUM($S$6:S585))/1000000</f>
        <v>0.52125373427851829</v>
      </c>
    </row>
    <row r="586" spans="2:20" x14ac:dyDescent="0.3">
      <c r="B586" s="7" t="s">
        <v>19</v>
      </c>
      <c r="C586" s="13">
        <v>580</v>
      </c>
      <c r="D586" s="13">
        <v>580</v>
      </c>
      <c r="E586" s="14">
        <v>0</v>
      </c>
      <c r="F586" s="15">
        <f t="shared" si="57"/>
        <v>0</v>
      </c>
      <c r="G586" s="15">
        <f t="shared" si="58"/>
        <v>0</v>
      </c>
      <c r="H586" s="16">
        <f t="shared" si="54"/>
        <v>1</v>
      </c>
      <c r="I586" s="16" t="str">
        <f t="shared" si="55"/>
        <v/>
      </c>
      <c r="J586" s="16">
        <f t="shared" si="56"/>
        <v>0</v>
      </c>
      <c r="K586" s="16">
        <f>(1000*1.15)*Table1[[#This Row],[WLTC class 3, version 5, acceleration]]</f>
        <v>0</v>
      </c>
      <c r="L586" s="16">
        <f t="shared" si="59"/>
        <v>112.815</v>
      </c>
      <c r="M586" s="16">
        <f>0.5*1.2*0.32*1.99*(Table1[[#This Row],[Velocity]]^2)</f>
        <v>0</v>
      </c>
      <c r="N586" s="16">
        <f>Table1[[#This Row],[Acceleration Force]]+Table1[[#This Row],[Rolling Resistance]]+Table1[[#This Row],[Aerodynamic Resistance]]</f>
        <v>112.815</v>
      </c>
      <c r="O586" s="16">
        <f>(Table1[[#This Row],[Acceleration Force]]+Table1[[#This Row],[Rolling Resistance]]+Table1[[#This Row],[Aerodynamic Resistance]])*Table1[[#This Row],[Velocity]]</f>
        <v>0</v>
      </c>
      <c r="P586" s="16">
        <f>Table1[[#This Row],[Total]]*Table1[[#This Row],[Velocity]]</f>
        <v>0</v>
      </c>
      <c r="Q586" s="16">
        <f>IF(Table1[[#This Row],[Energy]]&gt;0,Table1[[#This Row],[Energy]],0)</f>
        <v>0</v>
      </c>
      <c r="R586" s="16">
        <f>(SUM($Q$6:Q586))/1000000</f>
        <v>0.97825324686757198</v>
      </c>
      <c r="S586" s="16">
        <f>IF(Table1[[#This Row],[Energy]]&lt;0,ABS(Table1[[#This Row],[Energy]]),0)</f>
        <v>0</v>
      </c>
      <c r="T586" s="16">
        <f>(SUM($S$6:S586))/1000000</f>
        <v>0.52125373427851829</v>
      </c>
    </row>
    <row r="587" spans="2:20" x14ac:dyDescent="0.3">
      <c r="B587" s="7" t="s">
        <v>19</v>
      </c>
      <c r="C587" s="13">
        <v>581</v>
      </c>
      <c r="D587" s="13">
        <v>581</v>
      </c>
      <c r="E587" s="14">
        <v>0</v>
      </c>
      <c r="F587" s="15">
        <f t="shared" si="57"/>
        <v>0</v>
      </c>
      <c r="G587" s="15">
        <f t="shared" si="58"/>
        <v>0</v>
      </c>
      <c r="H587" s="16">
        <f t="shared" si="54"/>
        <v>1</v>
      </c>
      <c r="I587" s="16" t="str">
        <f t="shared" si="55"/>
        <v/>
      </c>
      <c r="J587" s="16">
        <f t="shared" si="56"/>
        <v>0</v>
      </c>
      <c r="K587" s="16">
        <f>(1000*1.15)*Table1[[#This Row],[WLTC class 3, version 5, acceleration]]</f>
        <v>0</v>
      </c>
      <c r="L587" s="16">
        <f t="shared" si="59"/>
        <v>112.815</v>
      </c>
      <c r="M587" s="16">
        <f>0.5*1.2*0.32*1.99*(Table1[[#This Row],[Velocity]]^2)</f>
        <v>0</v>
      </c>
      <c r="N587" s="16">
        <f>Table1[[#This Row],[Acceleration Force]]+Table1[[#This Row],[Rolling Resistance]]+Table1[[#This Row],[Aerodynamic Resistance]]</f>
        <v>112.815</v>
      </c>
      <c r="O587" s="16">
        <f>(Table1[[#This Row],[Acceleration Force]]+Table1[[#This Row],[Rolling Resistance]]+Table1[[#This Row],[Aerodynamic Resistance]])*Table1[[#This Row],[Velocity]]</f>
        <v>0</v>
      </c>
      <c r="P587" s="16">
        <f>Table1[[#This Row],[Total]]*Table1[[#This Row],[Velocity]]</f>
        <v>0</v>
      </c>
      <c r="Q587" s="16">
        <f>IF(Table1[[#This Row],[Energy]]&gt;0,Table1[[#This Row],[Energy]],0)</f>
        <v>0</v>
      </c>
      <c r="R587" s="16">
        <f>(SUM($Q$6:Q587))/1000000</f>
        <v>0.97825324686757198</v>
      </c>
      <c r="S587" s="16">
        <f>IF(Table1[[#This Row],[Energy]]&lt;0,ABS(Table1[[#This Row],[Energy]]),0)</f>
        <v>0</v>
      </c>
      <c r="T587" s="16">
        <f>(SUM($S$6:S587))/1000000</f>
        <v>0.52125373427851829</v>
      </c>
    </row>
    <row r="588" spans="2:20" x14ac:dyDescent="0.3">
      <c r="B588" s="7" t="s">
        <v>19</v>
      </c>
      <c r="C588" s="13">
        <v>582</v>
      </c>
      <c r="D588" s="13">
        <v>582</v>
      </c>
      <c r="E588" s="14">
        <v>0</v>
      </c>
      <c r="F588" s="15">
        <f t="shared" si="57"/>
        <v>0</v>
      </c>
      <c r="G588" s="15">
        <f t="shared" si="58"/>
        <v>0</v>
      </c>
      <c r="H588" s="16">
        <f t="shared" si="54"/>
        <v>1</v>
      </c>
      <c r="I588" s="16" t="str">
        <f t="shared" si="55"/>
        <v/>
      </c>
      <c r="J588" s="16">
        <f t="shared" si="56"/>
        <v>0</v>
      </c>
      <c r="K588" s="16">
        <f>(1000*1.15)*Table1[[#This Row],[WLTC class 3, version 5, acceleration]]</f>
        <v>0</v>
      </c>
      <c r="L588" s="16">
        <f t="shared" si="59"/>
        <v>112.815</v>
      </c>
      <c r="M588" s="16">
        <f>0.5*1.2*0.32*1.99*(Table1[[#This Row],[Velocity]]^2)</f>
        <v>0</v>
      </c>
      <c r="N588" s="16">
        <f>Table1[[#This Row],[Acceleration Force]]+Table1[[#This Row],[Rolling Resistance]]+Table1[[#This Row],[Aerodynamic Resistance]]</f>
        <v>112.815</v>
      </c>
      <c r="O588" s="16">
        <f>(Table1[[#This Row],[Acceleration Force]]+Table1[[#This Row],[Rolling Resistance]]+Table1[[#This Row],[Aerodynamic Resistance]])*Table1[[#This Row],[Velocity]]</f>
        <v>0</v>
      </c>
      <c r="P588" s="16">
        <f>Table1[[#This Row],[Total]]*Table1[[#This Row],[Velocity]]</f>
        <v>0</v>
      </c>
      <c r="Q588" s="16">
        <f>IF(Table1[[#This Row],[Energy]]&gt;0,Table1[[#This Row],[Energy]],0)</f>
        <v>0</v>
      </c>
      <c r="R588" s="16">
        <f>(SUM($Q$6:Q588))/1000000</f>
        <v>0.97825324686757198</v>
      </c>
      <c r="S588" s="16">
        <f>IF(Table1[[#This Row],[Energy]]&lt;0,ABS(Table1[[#This Row],[Energy]]),0)</f>
        <v>0</v>
      </c>
      <c r="T588" s="16">
        <f>(SUM($S$6:S588))/1000000</f>
        <v>0.52125373427851829</v>
      </c>
    </row>
    <row r="589" spans="2:20" x14ac:dyDescent="0.3">
      <c r="B589" s="7" t="s">
        <v>19</v>
      </c>
      <c r="C589" s="13">
        <v>583</v>
      </c>
      <c r="D589" s="13">
        <v>583</v>
      </c>
      <c r="E589" s="14">
        <v>0</v>
      </c>
      <c r="F589" s="15">
        <f t="shared" si="57"/>
        <v>0</v>
      </c>
      <c r="G589" s="15">
        <f t="shared" si="58"/>
        <v>0</v>
      </c>
      <c r="H589" s="16">
        <f t="shared" si="54"/>
        <v>1</v>
      </c>
      <c r="I589" s="16" t="str">
        <f t="shared" si="55"/>
        <v/>
      </c>
      <c r="J589" s="16">
        <f t="shared" si="56"/>
        <v>0</v>
      </c>
      <c r="K589" s="16">
        <f>(1000*1.15)*Table1[[#This Row],[WLTC class 3, version 5, acceleration]]</f>
        <v>0</v>
      </c>
      <c r="L589" s="16">
        <f t="shared" si="59"/>
        <v>112.815</v>
      </c>
      <c r="M589" s="16">
        <f>0.5*1.2*0.32*1.99*(Table1[[#This Row],[Velocity]]^2)</f>
        <v>0</v>
      </c>
      <c r="N589" s="16">
        <f>Table1[[#This Row],[Acceleration Force]]+Table1[[#This Row],[Rolling Resistance]]+Table1[[#This Row],[Aerodynamic Resistance]]</f>
        <v>112.815</v>
      </c>
      <c r="O589" s="16">
        <f>(Table1[[#This Row],[Acceleration Force]]+Table1[[#This Row],[Rolling Resistance]]+Table1[[#This Row],[Aerodynamic Resistance]])*Table1[[#This Row],[Velocity]]</f>
        <v>0</v>
      </c>
      <c r="P589" s="16">
        <f>Table1[[#This Row],[Total]]*Table1[[#This Row],[Velocity]]</f>
        <v>0</v>
      </c>
      <c r="Q589" s="16">
        <f>IF(Table1[[#This Row],[Energy]]&gt;0,Table1[[#This Row],[Energy]],0)</f>
        <v>0</v>
      </c>
      <c r="R589" s="16">
        <f>(SUM($Q$6:Q589))/1000000</f>
        <v>0.97825324686757198</v>
      </c>
      <c r="S589" s="16">
        <f>IF(Table1[[#This Row],[Energy]]&lt;0,ABS(Table1[[#This Row],[Energy]]),0)</f>
        <v>0</v>
      </c>
      <c r="T589" s="16">
        <f>(SUM($S$6:S589))/1000000</f>
        <v>0.52125373427851829</v>
      </c>
    </row>
    <row r="590" spans="2:20" x14ac:dyDescent="0.3">
      <c r="B590" s="7" t="s">
        <v>19</v>
      </c>
      <c r="C590" s="13">
        <v>584</v>
      </c>
      <c r="D590" s="13">
        <v>584</v>
      </c>
      <c r="E590" s="14">
        <v>0</v>
      </c>
      <c r="F590" s="15">
        <f t="shared" si="57"/>
        <v>0</v>
      </c>
      <c r="G590" s="15">
        <f t="shared" si="58"/>
        <v>0</v>
      </c>
      <c r="H590" s="16">
        <f t="shared" si="54"/>
        <v>1</v>
      </c>
      <c r="I590" s="16" t="str">
        <f t="shared" si="55"/>
        <v/>
      </c>
      <c r="J590" s="16">
        <f t="shared" si="56"/>
        <v>0</v>
      </c>
      <c r="K590" s="16">
        <f>(1000*1.15)*Table1[[#This Row],[WLTC class 3, version 5, acceleration]]</f>
        <v>0</v>
      </c>
      <c r="L590" s="16">
        <f t="shared" si="59"/>
        <v>112.815</v>
      </c>
      <c r="M590" s="16">
        <f>0.5*1.2*0.32*1.99*(Table1[[#This Row],[Velocity]]^2)</f>
        <v>0</v>
      </c>
      <c r="N590" s="16">
        <f>Table1[[#This Row],[Acceleration Force]]+Table1[[#This Row],[Rolling Resistance]]+Table1[[#This Row],[Aerodynamic Resistance]]</f>
        <v>112.815</v>
      </c>
      <c r="O590" s="16">
        <f>(Table1[[#This Row],[Acceleration Force]]+Table1[[#This Row],[Rolling Resistance]]+Table1[[#This Row],[Aerodynamic Resistance]])*Table1[[#This Row],[Velocity]]</f>
        <v>0</v>
      </c>
      <c r="P590" s="16">
        <f>Table1[[#This Row],[Total]]*Table1[[#This Row],[Velocity]]</f>
        <v>0</v>
      </c>
      <c r="Q590" s="16">
        <f>IF(Table1[[#This Row],[Energy]]&gt;0,Table1[[#This Row],[Energy]],0)</f>
        <v>0</v>
      </c>
      <c r="R590" s="16">
        <f>(SUM($Q$6:Q590))/1000000</f>
        <v>0.97825324686757198</v>
      </c>
      <c r="S590" s="16">
        <f>IF(Table1[[#This Row],[Energy]]&lt;0,ABS(Table1[[#This Row],[Energy]]),0)</f>
        <v>0</v>
      </c>
      <c r="T590" s="16">
        <f>(SUM($S$6:S590))/1000000</f>
        <v>0.52125373427851829</v>
      </c>
    </row>
    <row r="591" spans="2:20" x14ac:dyDescent="0.3">
      <c r="B591" s="7" t="s">
        <v>19</v>
      </c>
      <c r="C591" s="13">
        <v>585</v>
      </c>
      <c r="D591" s="13">
        <v>585</v>
      </c>
      <c r="E591" s="14">
        <v>0</v>
      </c>
      <c r="F591" s="15">
        <f t="shared" si="57"/>
        <v>0</v>
      </c>
      <c r="G591" s="15">
        <f t="shared" si="58"/>
        <v>0</v>
      </c>
      <c r="H591" s="16">
        <f t="shared" si="54"/>
        <v>1</v>
      </c>
      <c r="I591" s="16" t="str">
        <f t="shared" si="55"/>
        <v/>
      </c>
      <c r="J591" s="16">
        <f t="shared" si="56"/>
        <v>0</v>
      </c>
      <c r="K591" s="16">
        <f>(1000*1.15)*Table1[[#This Row],[WLTC class 3, version 5, acceleration]]</f>
        <v>0</v>
      </c>
      <c r="L591" s="16">
        <f t="shared" si="59"/>
        <v>112.815</v>
      </c>
      <c r="M591" s="16">
        <f>0.5*1.2*0.32*1.99*(Table1[[#This Row],[Velocity]]^2)</f>
        <v>0</v>
      </c>
      <c r="N591" s="16">
        <f>Table1[[#This Row],[Acceleration Force]]+Table1[[#This Row],[Rolling Resistance]]+Table1[[#This Row],[Aerodynamic Resistance]]</f>
        <v>112.815</v>
      </c>
      <c r="O591" s="16">
        <f>(Table1[[#This Row],[Acceleration Force]]+Table1[[#This Row],[Rolling Resistance]]+Table1[[#This Row],[Aerodynamic Resistance]])*Table1[[#This Row],[Velocity]]</f>
        <v>0</v>
      </c>
      <c r="P591" s="16">
        <f>Table1[[#This Row],[Total]]*Table1[[#This Row],[Velocity]]</f>
        <v>0</v>
      </c>
      <c r="Q591" s="16">
        <f>IF(Table1[[#This Row],[Energy]]&gt;0,Table1[[#This Row],[Energy]],0)</f>
        <v>0</v>
      </c>
      <c r="R591" s="16">
        <f>(SUM($Q$6:Q591))/1000000</f>
        <v>0.97825324686757198</v>
      </c>
      <c r="S591" s="16">
        <f>IF(Table1[[#This Row],[Energy]]&lt;0,ABS(Table1[[#This Row],[Energy]]),0)</f>
        <v>0</v>
      </c>
      <c r="T591" s="16">
        <f>(SUM($S$6:S591))/1000000</f>
        <v>0.52125373427851829</v>
      </c>
    </row>
    <row r="592" spans="2:20" x14ac:dyDescent="0.3">
      <c r="B592" s="7" t="s">
        <v>19</v>
      </c>
      <c r="C592" s="13">
        <v>586</v>
      </c>
      <c r="D592" s="13">
        <v>586</v>
      </c>
      <c r="E592" s="14">
        <v>0</v>
      </c>
      <c r="F592" s="15">
        <f t="shared" si="57"/>
        <v>0</v>
      </c>
      <c r="G592" s="15">
        <f t="shared" si="58"/>
        <v>0</v>
      </c>
      <c r="H592" s="16">
        <f t="shared" si="54"/>
        <v>1</v>
      </c>
      <c r="I592" s="16" t="str">
        <f t="shared" si="55"/>
        <v/>
      </c>
      <c r="J592" s="16">
        <f t="shared" si="56"/>
        <v>0</v>
      </c>
      <c r="K592" s="16">
        <f>(1000*1.15)*Table1[[#This Row],[WLTC class 3, version 5, acceleration]]</f>
        <v>0</v>
      </c>
      <c r="L592" s="16">
        <f t="shared" si="59"/>
        <v>112.815</v>
      </c>
      <c r="M592" s="16">
        <f>0.5*1.2*0.32*1.99*(Table1[[#This Row],[Velocity]]^2)</f>
        <v>0</v>
      </c>
      <c r="N592" s="16">
        <f>Table1[[#This Row],[Acceleration Force]]+Table1[[#This Row],[Rolling Resistance]]+Table1[[#This Row],[Aerodynamic Resistance]]</f>
        <v>112.815</v>
      </c>
      <c r="O592" s="16">
        <f>(Table1[[#This Row],[Acceleration Force]]+Table1[[#This Row],[Rolling Resistance]]+Table1[[#This Row],[Aerodynamic Resistance]])*Table1[[#This Row],[Velocity]]</f>
        <v>0</v>
      </c>
      <c r="P592" s="16">
        <f>Table1[[#This Row],[Total]]*Table1[[#This Row],[Velocity]]</f>
        <v>0</v>
      </c>
      <c r="Q592" s="16">
        <f>IF(Table1[[#This Row],[Energy]]&gt;0,Table1[[#This Row],[Energy]],0)</f>
        <v>0</v>
      </c>
      <c r="R592" s="16">
        <f>(SUM($Q$6:Q592))/1000000</f>
        <v>0.97825324686757198</v>
      </c>
      <c r="S592" s="16">
        <f>IF(Table1[[#This Row],[Energy]]&lt;0,ABS(Table1[[#This Row],[Energy]]),0)</f>
        <v>0</v>
      </c>
      <c r="T592" s="16">
        <f>(SUM($S$6:S592))/1000000</f>
        <v>0.52125373427851829</v>
      </c>
    </row>
    <row r="593" spans="2:20" x14ac:dyDescent="0.3">
      <c r="B593" s="7" t="s">
        <v>19</v>
      </c>
      <c r="C593" s="13">
        <v>587</v>
      </c>
      <c r="D593" s="13">
        <v>587</v>
      </c>
      <c r="E593" s="14">
        <v>0</v>
      </c>
      <c r="F593" s="15">
        <f t="shared" si="57"/>
        <v>0</v>
      </c>
      <c r="G593" s="15">
        <f t="shared" si="58"/>
        <v>0</v>
      </c>
      <c r="H593" s="16">
        <f t="shared" si="54"/>
        <v>1</v>
      </c>
      <c r="I593" s="16" t="str">
        <f t="shared" si="55"/>
        <v/>
      </c>
      <c r="J593" s="16">
        <f t="shared" si="56"/>
        <v>0</v>
      </c>
      <c r="K593" s="16">
        <f>(1000*1.15)*Table1[[#This Row],[WLTC class 3, version 5, acceleration]]</f>
        <v>0</v>
      </c>
      <c r="L593" s="16">
        <f t="shared" si="59"/>
        <v>112.815</v>
      </c>
      <c r="M593" s="16">
        <f>0.5*1.2*0.32*1.99*(Table1[[#This Row],[Velocity]]^2)</f>
        <v>0</v>
      </c>
      <c r="N593" s="16">
        <f>Table1[[#This Row],[Acceleration Force]]+Table1[[#This Row],[Rolling Resistance]]+Table1[[#This Row],[Aerodynamic Resistance]]</f>
        <v>112.815</v>
      </c>
      <c r="O593" s="16">
        <f>(Table1[[#This Row],[Acceleration Force]]+Table1[[#This Row],[Rolling Resistance]]+Table1[[#This Row],[Aerodynamic Resistance]])*Table1[[#This Row],[Velocity]]</f>
        <v>0</v>
      </c>
      <c r="P593" s="16">
        <f>Table1[[#This Row],[Total]]*Table1[[#This Row],[Velocity]]</f>
        <v>0</v>
      </c>
      <c r="Q593" s="16">
        <f>IF(Table1[[#This Row],[Energy]]&gt;0,Table1[[#This Row],[Energy]],0)</f>
        <v>0</v>
      </c>
      <c r="R593" s="16">
        <f>(SUM($Q$6:Q593))/1000000</f>
        <v>0.97825324686757198</v>
      </c>
      <c r="S593" s="16">
        <f>IF(Table1[[#This Row],[Energy]]&lt;0,ABS(Table1[[#This Row],[Energy]]),0)</f>
        <v>0</v>
      </c>
      <c r="T593" s="16">
        <f>(SUM($S$6:S593))/1000000</f>
        <v>0.52125373427851829</v>
      </c>
    </row>
    <row r="594" spans="2:20" x14ac:dyDescent="0.3">
      <c r="B594" s="7" t="s">
        <v>19</v>
      </c>
      <c r="C594" s="13">
        <v>588</v>
      </c>
      <c r="D594" s="13">
        <v>588</v>
      </c>
      <c r="E594" s="14">
        <v>0</v>
      </c>
      <c r="F594" s="15">
        <f t="shared" si="57"/>
        <v>0</v>
      </c>
      <c r="G594" s="15">
        <f t="shared" si="58"/>
        <v>0</v>
      </c>
      <c r="H594" s="16">
        <f t="shared" si="54"/>
        <v>1</v>
      </c>
      <c r="I594" s="16" t="str">
        <f t="shared" si="55"/>
        <v/>
      </c>
      <c r="J594" s="16">
        <f t="shared" si="56"/>
        <v>0</v>
      </c>
      <c r="K594" s="16">
        <f>(1000*1.15)*Table1[[#This Row],[WLTC class 3, version 5, acceleration]]</f>
        <v>0</v>
      </c>
      <c r="L594" s="16">
        <f t="shared" si="59"/>
        <v>112.815</v>
      </c>
      <c r="M594" s="16">
        <f>0.5*1.2*0.32*1.99*(Table1[[#This Row],[Velocity]]^2)</f>
        <v>0</v>
      </c>
      <c r="N594" s="16">
        <f>Table1[[#This Row],[Acceleration Force]]+Table1[[#This Row],[Rolling Resistance]]+Table1[[#This Row],[Aerodynamic Resistance]]</f>
        <v>112.815</v>
      </c>
      <c r="O594" s="16">
        <f>(Table1[[#This Row],[Acceleration Force]]+Table1[[#This Row],[Rolling Resistance]]+Table1[[#This Row],[Aerodynamic Resistance]])*Table1[[#This Row],[Velocity]]</f>
        <v>0</v>
      </c>
      <c r="P594" s="16">
        <f>Table1[[#This Row],[Total]]*Table1[[#This Row],[Velocity]]</f>
        <v>0</v>
      </c>
      <c r="Q594" s="16">
        <f>IF(Table1[[#This Row],[Energy]]&gt;0,Table1[[#This Row],[Energy]],0)</f>
        <v>0</v>
      </c>
      <c r="R594" s="16">
        <f>(SUM($Q$6:Q594))/1000000</f>
        <v>0.97825324686757198</v>
      </c>
      <c r="S594" s="16">
        <f>IF(Table1[[#This Row],[Energy]]&lt;0,ABS(Table1[[#This Row],[Energy]]),0)</f>
        <v>0</v>
      </c>
      <c r="T594" s="16">
        <f>(SUM($S$6:S594))/1000000</f>
        <v>0.52125373427851829</v>
      </c>
    </row>
    <row r="595" spans="2:20" x14ac:dyDescent="0.3">
      <c r="B595" s="7" t="s">
        <v>19</v>
      </c>
      <c r="C595" s="13">
        <v>589</v>
      </c>
      <c r="D595" s="13">
        <v>589</v>
      </c>
      <c r="E595" s="14">
        <v>0</v>
      </c>
      <c r="F595" s="15">
        <f t="shared" si="57"/>
        <v>0</v>
      </c>
      <c r="G595" s="15">
        <f t="shared" si="58"/>
        <v>0</v>
      </c>
      <c r="H595" s="16">
        <f t="shared" si="54"/>
        <v>1</v>
      </c>
      <c r="I595" s="16" t="str">
        <f t="shared" si="55"/>
        <v/>
      </c>
      <c r="J595" s="16">
        <f t="shared" si="56"/>
        <v>0</v>
      </c>
      <c r="K595" s="16">
        <f>(1000*1.15)*Table1[[#This Row],[WLTC class 3, version 5, acceleration]]</f>
        <v>0</v>
      </c>
      <c r="L595" s="16">
        <f t="shared" si="59"/>
        <v>112.815</v>
      </c>
      <c r="M595" s="16">
        <f>0.5*1.2*0.32*1.99*(Table1[[#This Row],[Velocity]]^2)</f>
        <v>0</v>
      </c>
      <c r="N595" s="16">
        <f>Table1[[#This Row],[Acceleration Force]]+Table1[[#This Row],[Rolling Resistance]]+Table1[[#This Row],[Aerodynamic Resistance]]</f>
        <v>112.815</v>
      </c>
      <c r="O595" s="16">
        <f>(Table1[[#This Row],[Acceleration Force]]+Table1[[#This Row],[Rolling Resistance]]+Table1[[#This Row],[Aerodynamic Resistance]])*Table1[[#This Row],[Velocity]]</f>
        <v>0</v>
      </c>
      <c r="P595" s="16">
        <f>Table1[[#This Row],[Total]]*Table1[[#This Row],[Velocity]]</f>
        <v>0</v>
      </c>
      <c r="Q595" s="16">
        <f>IF(Table1[[#This Row],[Energy]]&gt;0,Table1[[#This Row],[Energy]],0)</f>
        <v>0</v>
      </c>
      <c r="R595" s="16">
        <f>(SUM($Q$6:Q595))/1000000</f>
        <v>0.97825324686757198</v>
      </c>
      <c r="S595" s="16">
        <f>IF(Table1[[#This Row],[Energy]]&lt;0,ABS(Table1[[#This Row],[Energy]]),0)</f>
        <v>0</v>
      </c>
      <c r="T595" s="16">
        <f>(SUM($S$6:S595))/1000000</f>
        <v>0.52125373427851829</v>
      </c>
    </row>
    <row r="596" spans="2:20" x14ac:dyDescent="0.3">
      <c r="B596" s="8" t="s">
        <v>24</v>
      </c>
      <c r="C596" s="17">
        <v>590</v>
      </c>
      <c r="D596" s="17">
        <v>1</v>
      </c>
      <c r="E596" s="18">
        <v>0</v>
      </c>
      <c r="F596" s="19">
        <f t="shared" si="57"/>
        <v>0</v>
      </c>
      <c r="G596" s="19">
        <f t="shared" si="58"/>
        <v>0</v>
      </c>
      <c r="H596" s="20">
        <f t="shared" si="54"/>
        <v>1</v>
      </c>
      <c r="I596" s="20" t="str">
        <f t="shared" si="55"/>
        <v/>
      </c>
      <c r="J596" s="20">
        <f t="shared" si="56"/>
        <v>0</v>
      </c>
      <c r="K596" s="20">
        <f>(1000*1.15)*Table1[[#This Row],[WLTC class 3, version 5, acceleration]]</f>
        <v>0</v>
      </c>
      <c r="L596" s="20">
        <f t="shared" si="59"/>
        <v>112.815</v>
      </c>
      <c r="M596" s="20">
        <f>0.5*1.2*0.32*1.99*(Table1[[#This Row],[Velocity]]^2)</f>
        <v>0</v>
      </c>
      <c r="N596" s="20">
        <f>Table1[[#This Row],[Acceleration Force]]+Table1[[#This Row],[Rolling Resistance]]+Table1[[#This Row],[Aerodynamic Resistance]]</f>
        <v>112.815</v>
      </c>
      <c r="O596" s="20">
        <f>(Table1[[#This Row],[Acceleration Force]]+Table1[[#This Row],[Rolling Resistance]]+Table1[[#This Row],[Aerodynamic Resistance]])*Table1[[#This Row],[Velocity]]</f>
        <v>0</v>
      </c>
      <c r="P596" s="20">
        <f>Table1[[#This Row],[Total]]*Table1[[#This Row],[Velocity]]</f>
        <v>0</v>
      </c>
      <c r="Q596" s="20">
        <f>IF(Table1[[#This Row],[Energy]]&gt;0,Table1[[#This Row],[Energy]],0)</f>
        <v>0</v>
      </c>
      <c r="R596" s="20">
        <f>(SUM($Q$6:Q596))/1000000</f>
        <v>0.97825324686757198</v>
      </c>
      <c r="S596" s="20">
        <f>IF(Table1[[#This Row],[Energy]]&lt;0,ABS(Table1[[#This Row],[Energy]]),0)</f>
        <v>0</v>
      </c>
      <c r="T596" s="20">
        <f>(SUM($S$6:S596))/1000000</f>
        <v>0.52125373427851829</v>
      </c>
    </row>
    <row r="597" spans="2:20" x14ac:dyDescent="0.3">
      <c r="B597" s="8" t="s">
        <v>24</v>
      </c>
      <c r="C597" s="17">
        <v>591</v>
      </c>
      <c r="D597" s="17">
        <v>2</v>
      </c>
      <c r="E597" s="18">
        <v>0</v>
      </c>
      <c r="F597" s="19">
        <f t="shared" si="57"/>
        <v>0</v>
      </c>
      <c r="G597" s="19">
        <f t="shared" si="58"/>
        <v>0</v>
      </c>
      <c r="H597" s="20">
        <f t="shared" si="54"/>
        <v>1</v>
      </c>
      <c r="I597" s="20" t="str">
        <f t="shared" si="55"/>
        <v/>
      </c>
      <c r="J597" s="20">
        <f t="shared" si="56"/>
        <v>0</v>
      </c>
      <c r="K597" s="20">
        <f>(1000*1.15)*Table1[[#This Row],[WLTC class 3, version 5, acceleration]]</f>
        <v>0</v>
      </c>
      <c r="L597" s="20">
        <f t="shared" si="59"/>
        <v>112.815</v>
      </c>
      <c r="M597" s="20">
        <f>0.5*1.2*0.32*1.99*(Table1[[#This Row],[Velocity]]^2)</f>
        <v>0</v>
      </c>
      <c r="N597" s="20">
        <f>Table1[[#This Row],[Acceleration Force]]+Table1[[#This Row],[Rolling Resistance]]+Table1[[#This Row],[Aerodynamic Resistance]]</f>
        <v>112.815</v>
      </c>
      <c r="O597" s="20">
        <f>(Table1[[#This Row],[Acceleration Force]]+Table1[[#This Row],[Rolling Resistance]]+Table1[[#This Row],[Aerodynamic Resistance]])*Table1[[#This Row],[Velocity]]</f>
        <v>0</v>
      </c>
      <c r="P597" s="20">
        <f>Table1[[#This Row],[Total]]*Table1[[#This Row],[Velocity]]</f>
        <v>0</v>
      </c>
      <c r="Q597" s="20">
        <f>IF(Table1[[#This Row],[Energy]]&gt;0,Table1[[#This Row],[Energy]],0)</f>
        <v>0</v>
      </c>
      <c r="R597" s="20">
        <f>(SUM($Q$6:Q597))/1000000</f>
        <v>0.97825324686757198</v>
      </c>
      <c r="S597" s="20">
        <f>IF(Table1[[#This Row],[Energy]]&lt;0,ABS(Table1[[#This Row],[Energy]]),0)</f>
        <v>0</v>
      </c>
      <c r="T597" s="20">
        <f>(SUM($S$6:S597))/1000000</f>
        <v>0.52125373427851829</v>
      </c>
    </row>
    <row r="598" spans="2:20" x14ac:dyDescent="0.3">
      <c r="B598" s="8" t="s">
        <v>24</v>
      </c>
      <c r="C598" s="17">
        <v>592</v>
      </c>
      <c r="D598" s="17">
        <v>3</v>
      </c>
      <c r="E598" s="18">
        <v>0</v>
      </c>
      <c r="F598" s="19">
        <f t="shared" si="57"/>
        <v>0</v>
      </c>
      <c r="G598" s="19">
        <f t="shared" si="58"/>
        <v>0</v>
      </c>
      <c r="H598" s="20">
        <f t="shared" si="54"/>
        <v>1</v>
      </c>
      <c r="I598" s="20" t="str">
        <f t="shared" si="55"/>
        <v/>
      </c>
      <c r="J598" s="20">
        <f t="shared" si="56"/>
        <v>0</v>
      </c>
      <c r="K598" s="20">
        <f>(1000*1.15)*Table1[[#This Row],[WLTC class 3, version 5, acceleration]]</f>
        <v>0</v>
      </c>
      <c r="L598" s="20">
        <f t="shared" si="59"/>
        <v>112.815</v>
      </c>
      <c r="M598" s="20">
        <f>0.5*1.2*0.32*1.99*(Table1[[#This Row],[Velocity]]^2)</f>
        <v>0</v>
      </c>
      <c r="N598" s="20">
        <f>Table1[[#This Row],[Acceleration Force]]+Table1[[#This Row],[Rolling Resistance]]+Table1[[#This Row],[Aerodynamic Resistance]]</f>
        <v>112.815</v>
      </c>
      <c r="O598" s="20">
        <f>(Table1[[#This Row],[Acceleration Force]]+Table1[[#This Row],[Rolling Resistance]]+Table1[[#This Row],[Aerodynamic Resistance]])*Table1[[#This Row],[Velocity]]</f>
        <v>0</v>
      </c>
      <c r="P598" s="20">
        <f>Table1[[#This Row],[Total]]*Table1[[#This Row],[Velocity]]</f>
        <v>0</v>
      </c>
      <c r="Q598" s="20">
        <f>IF(Table1[[#This Row],[Energy]]&gt;0,Table1[[#This Row],[Energy]],0)</f>
        <v>0</v>
      </c>
      <c r="R598" s="20">
        <f>(SUM($Q$6:Q598))/1000000</f>
        <v>0.97825324686757198</v>
      </c>
      <c r="S598" s="20">
        <f>IF(Table1[[#This Row],[Energy]]&lt;0,ABS(Table1[[#This Row],[Energy]]),0)</f>
        <v>0</v>
      </c>
      <c r="T598" s="20">
        <f>(SUM($S$6:S598))/1000000</f>
        <v>0.52125373427851829</v>
      </c>
    </row>
    <row r="599" spans="2:20" x14ac:dyDescent="0.3">
      <c r="B599" s="8" t="s">
        <v>24</v>
      </c>
      <c r="C599" s="17">
        <v>593</v>
      </c>
      <c r="D599" s="17">
        <v>4</v>
      </c>
      <c r="E599" s="18">
        <v>0</v>
      </c>
      <c r="F599" s="19">
        <f t="shared" si="57"/>
        <v>0</v>
      </c>
      <c r="G599" s="19">
        <f t="shared" si="58"/>
        <v>0</v>
      </c>
      <c r="H599" s="20">
        <f t="shared" si="54"/>
        <v>1</v>
      </c>
      <c r="I599" s="20" t="str">
        <f t="shared" si="55"/>
        <v/>
      </c>
      <c r="J599" s="20">
        <f t="shared" si="56"/>
        <v>0</v>
      </c>
      <c r="K599" s="20">
        <f>(1000*1.15)*Table1[[#This Row],[WLTC class 3, version 5, acceleration]]</f>
        <v>0</v>
      </c>
      <c r="L599" s="20">
        <f t="shared" si="59"/>
        <v>112.815</v>
      </c>
      <c r="M599" s="20">
        <f>0.5*1.2*0.32*1.99*(Table1[[#This Row],[Velocity]]^2)</f>
        <v>0</v>
      </c>
      <c r="N599" s="20">
        <f>Table1[[#This Row],[Acceleration Force]]+Table1[[#This Row],[Rolling Resistance]]+Table1[[#This Row],[Aerodynamic Resistance]]</f>
        <v>112.815</v>
      </c>
      <c r="O599" s="20">
        <f>(Table1[[#This Row],[Acceleration Force]]+Table1[[#This Row],[Rolling Resistance]]+Table1[[#This Row],[Aerodynamic Resistance]])*Table1[[#This Row],[Velocity]]</f>
        <v>0</v>
      </c>
      <c r="P599" s="20">
        <f>Table1[[#This Row],[Total]]*Table1[[#This Row],[Velocity]]</f>
        <v>0</v>
      </c>
      <c r="Q599" s="20">
        <f>IF(Table1[[#This Row],[Energy]]&gt;0,Table1[[#This Row],[Energy]],0)</f>
        <v>0</v>
      </c>
      <c r="R599" s="20">
        <f>(SUM($Q$6:Q599))/1000000</f>
        <v>0.97825324686757198</v>
      </c>
      <c r="S599" s="20">
        <f>IF(Table1[[#This Row],[Energy]]&lt;0,ABS(Table1[[#This Row],[Energy]]),0)</f>
        <v>0</v>
      </c>
      <c r="T599" s="20">
        <f>(SUM($S$6:S599))/1000000</f>
        <v>0.52125373427851829</v>
      </c>
    </row>
    <row r="600" spans="2:20" x14ac:dyDescent="0.3">
      <c r="B600" s="8" t="s">
        <v>24</v>
      </c>
      <c r="C600" s="17">
        <v>594</v>
      </c>
      <c r="D600" s="17">
        <v>5</v>
      </c>
      <c r="E600" s="18">
        <v>0</v>
      </c>
      <c r="F600" s="19">
        <f t="shared" si="57"/>
        <v>0</v>
      </c>
      <c r="G600" s="19">
        <f t="shared" si="58"/>
        <v>0</v>
      </c>
      <c r="H600" s="20">
        <f t="shared" si="54"/>
        <v>1</v>
      </c>
      <c r="I600" s="20" t="str">
        <f t="shared" si="55"/>
        <v/>
      </c>
      <c r="J600" s="20">
        <f t="shared" si="56"/>
        <v>0</v>
      </c>
      <c r="K600" s="20">
        <f>(1000*1.15)*Table1[[#This Row],[WLTC class 3, version 5, acceleration]]</f>
        <v>0</v>
      </c>
      <c r="L600" s="20">
        <f t="shared" si="59"/>
        <v>112.815</v>
      </c>
      <c r="M600" s="20">
        <f>0.5*1.2*0.32*1.99*(Table1[[#This Row],[Velocity]]^2)</f>
        <v>0</v>
      </c>
      <c r="N600" s="20">
        <f>Table1[[#This Row],[Acceleration Force]]+Table1[[#This Row],[Rolling Resistance]]+Table1[[#This Row],[Aerodynamic Resistance]]</f>
        <v>112.815</v>
      </c>
      <c r="O600" s="20">
        <f>(Table1[[#This Row],[Acceleration Force]]+Table1[[#This Row],[Rolling Resistance]]+Table1[[#This Row],[Aerodynamic Resistance]])*Table1[[#This Row],[Velocity]]</f>
        <v>0</v>
      </c>
      <c r="P600" s="20">
        <f>Table1[[#This Row],[Total]]*Table1[[#This Row],[Velocity]]</f>
        <v>0</v>
      </c>
      <c r="Q600" s="20">
        <f>IF(Table1[[#This Row],[Energy]]&gt;0,Table1[[#This Row],[Energy]],0)</f>
        <v>0</v>
      </c>
      <c r="R600" s="20">
        <f>(SUM($Q$6:Q600))/1000000</f>
        <v>0.97825324686757198</v>
      </c>
      <c r="S600" s="20">
        <f>IF(Table1[[#This Row],[Energy]]&lt;0,ABS(Table1[[#This Row],[Energy]]),0)</f>
        <v>0</v>
      </c>
      <c r="T600" s="20">
        <f>(SUM($S$6:S600))/1000000</f>
        <v>0.52125373427851829</v>
      </c>
    </row>
    <row r="601" spans="2:20" x14ac:dyDescent="0.3">
      <c r="B601" s="8" t="s">
        <v>24</v>
      </c>
      <c r="C601" s="17">
        <v>595</v>
      </c>
      <c r="D601" s="17">
        <v>6</v>
      </c>
      <c r="E601" s="18">
        <v>0</v>
      </c>
      <c r="F601" s="19">
        <f t="shared" si="57"/>
        <v>0</v>
      </c>
      <c r="G601" s="19">
        <f t="shared" si="58"/>
        <v>0</v>
      </c>
      <c r="H601" s="20">
        <f t="shared" si="54"/>
        <v>1</v>
      </c>
      <c r="I601" s="20" t="str">
        <f t="shared" si="55"/>
        <v/>
      </c>
      <c r="J601" s="20">
        <f t="shared" si="56"/>
        <v>0</v>
      </c>
      <c r="K601" s="20">
        <f>(1000*1.15)*Table1[[#This Row],[WLTC class 3, version 5, acceleration]]</f>
        <v>0</v>
      </c>
      <c r="L601" s="20">
        <f t="shared" si="59"/>
        <v>112.815</v>
      </c>
      <c r="M601" s="20">
        <f>0.5*1.2*0.32*1.99*(Table1[[#This Row],[Velocity]]^2)</f>
        <v>0</v>
      </c>
      <c r="N601" s="20">
        <f>Table1[[#This Row],[Acceleration Force]]+Table1[[#This Row],[Rolling Resistance]]+Table1[[#This Row],[Aerodynamic Resistance]]</f>
        <v>112.815</v>
      </c>
      <c r="O601" s="20">
        <f>(Table1[[#This Row],[Acceleration Force]]+Table1[[#This Row],[Rolling Resistance]]+Table1[[#This Row],[Aerodynamic Resistance]])*Table1[[#This Row],[Velocity]]</f>
        <v>0</v>
      </c>
      <c r="P601" s="20">
        <f>Table1[[#This Row],[Total]]*Table1[[#This Row],[Velocity]]</f>
        <v>0</v>
      </c>
      <c r="Q601" s="20">
        <f>IF(Table1[[#This Row],[Energy]]&gt;0,Table1[[#This Row],[Energy]],0)</f>
        <v>0</v>
      </c>
      <c r="R601" s="20">
        <f>(SUM($Q$6:Q601))/1000000</f>
        <v>0.97825324686757198</v>
      </c>
      <c r="S601" s="20">
        <f>IF(Table1[[#This Row],[Energy]]&lt;0,ABS(Table1[[#This Row],[Energy]]),0)</f>
        <v>0</v>
      </c>
      <c r="T601" s="20">
        <f>(SUM($S$6:S601))/1000000</f>
        <v>0.52125373427851829</v>
      </c>
    </row>
    <row r="602" spans="2:20" x14ac:dyDescent="0.3">
      <c r="B602" s="8" t="s">
        <v>24</v>
      </c>
      <c r="C602" s="17">
        <v>596</v>
      </c>
      <c r="D602" s="17">
        <v>7</v>
      </c>
      <c r="E602" s="18">
        <v>0</v>
      </c>
      <c r="F602" s="19">
        <f t="shared" si="57"/>
        <v>0</v>
      </c>
      <c r="G602" s="19">
        <f t="shared" si="58"/>
        <v>0</v>
      </c>
      <c r="H602" s="20">
        <f t="shared" si="54"/>
        <v>1</v>
      </c>
      <c r="I602" s="20" t="str">
        <f t="shared" si="55"/>
        <v/>
      </c>
      <c r="J602" s="20">
        <f t="shared" si="56"/>
        <v>0</v>
      </c>
      <c r="K602" s="20">
        <f>(1000*1.15)*Table1[[#This Row],[WLTC class 3, version 5, acceleration]]</f>
        <v>0</v>
      </c>
      <c r="L602" s="20">
        <f t="shared" si="59"/>
        <v>112.815</v>
      </c>
      <c r="M602" s="20">
        <f>0.5*1.2*0.32*1.99*(Table1[[#This Row],[Velocity]]^2)</f>
        <v>0</v>
      </c>
      <c r="N602" s="20">
        <f>Table1[[#This Row],[Acceleration Force]]+Table1[[#This Row],[Rolling Resistance]]+Table1[[#This Row],[Aerodynamic Resistance]]</f>
        <v>112.815</v>
      </c>
      <c r="O602" s="20">
        <f>(Table1[[#This Row],[Acceleration Force]]+Table1[[#This Row],[Rolling Resistance]]+Table1[[#This Row],[Aerodynamic Resistance]])*Table1[[#This Row],[Velocity]]</f>
        <v>0</v>
      </c>
      <c r="P602" s="20">
        <f>Table1[[#This Row],[Total]]*Table1[[#This Row],[Velocity]]</f>
        <v>0</v>
      </c>
      <c r="Q602" s="20">
        <f>IF(Table1[[#This Row],[Energy]]&gt;0,Table1[[#This Row],[Energy]],0)</f>
        <v>0</v>
      </c>
      <c r="R602" s="20">
        <f>(SUM($Q$6:Q602))/1000000</f>
        <v>0.97825324686757198</v>
      </c>
      <c r="S602" s="20">
        <f>IF(Table1[[#This Row],[Energy]]&lt;0,ABS(Table1[[#This Row],[Energy]]),0)</f>
        <v>0</v>
      </c>
      <c r="T602" s="20">
        <f>(SUM($S$6:S602))/1000000</f>
        <v>0.52125373427851829</v>
      </c>
    </row>
    <row r="603" spans="2:20" x14ac:dyDescent="0.3">
      <c r="B603" s="8" t="s">
        <v>24</v>
      </c>
      <c r="C603" s="17">
        <v>597</v>
      </c>
      <c r="D603" s="17">
        <v>8</v>
      </c>
      <c r="E603" s="18">
        <v>0</v>
      </c>
      <c r="F603" s="19">
        <f t="shared" si="57"/>
        <v>0</v>
      </c>
      <c r="G603" s="19">
        <f t="shared" si="58"/>
        <v>0</v>
      </c>
      <c r="H603" s="20">
        <f t="shared" si="54"/>
        <v>1</v>
      </c>
      <c r="I603" s="20" t="str">
        <f t="shared" si="55"/>
        <v/>
      </c>
      <c r="J603" s="20">
        <f t="shared" si="56"/>
        <v>0</v>
      </c>
      <c r="K603" s="20">
        <f>(1000*1.15)*Table1[[#This Row],[WLTC class 3, version 5, acceleration]]</f>
        <v>0</v>
      </c>
      <c r="L603" s="20">
        <f t="shared" si="59"/>
        <v>112.815</v>
      </c>
      <c r="M603" s="20">
        <f>0.5*1.2*0.32*1.99*(Table1[[#This Row],[Velocity]]^2)</f>
        <v>0</v>
      </c>
      <c r="N603" s="20">
        <f>Table1[[#This Row],[Acceleration Force]]+Table1[[#This Row],[Rolling Resistance]]+Table1[[#This Row],[Aerodynamic Resistance]]</f>
        <v>112.815</v>
      </c>
      <c r="O603" s="20">
        <f>(Table1[[#This Row],[Acceleration Force]]+Table1[[#This Row],[Rolling Resistance]]+Table1[[#This Row],[Aerodynamic Resistance]])*Table1[[#This Row],[Velocity]]</f>
        <v>0</v>
      </c>
      <c r="P603" s="20">
        <f>Table1[[#This Row],[Total]]*Table1[[#This Row],[Velocity]]</f>
        <v>0</v>
      </c>
      <c r="Q603" s="20">
        <f>IF(Table1[[#This Row],[Energy]]&gt;0,Table1[[#This Row],[Energy]],0)</f>
        <v>0</v>
      </c>
      <c r="R603" s="20">
        <f>(SUM($Q$6:Q603))/1000000</f>
        <v>0.97825324686757198</v>
      </c>
      <c r="S603" s="20">
        <f>IF(Table1[[#This Row],[Energy]]&lt;0,ABS(Table1[[#This Row],[Energy]]),0)</f>
        <v>0</v>
      </c>
      <c r="T603" s="20">
        <f>(SUM($S$6:S603))/1000000</f>
        <v>0.52125373427851829</v>
      </c>
    </row>
    <row r="604" spans="2:20" x14ac:dyDescent="0.3">
      <c r="B604" s="8" t="s">
        <v>24</v>
      </c>
      <c r="C604" s="17">
        <v>598</v>
      </c>
      <c r="D604" s="17">
        <v>9</v>
      </c>
      <c r="E604" s="18">
        <v>0</v>
      </c>
      <c r="F604" s="19">
        <f t="shared" si="57"/>
        <v>0</v>
      </c>
      <c r="G604" s="19">
        <f t="shared" si="58"/>
        <v>0</v>
      </c>
      <c r="H604" s="20">
        <f t="shared" si="54"/>
        <v>1</v>
      </c>
      <c r="I604" s="20" t="str">
        <f t="shared" si="55"/>
        <v/>
      </c>
      <c r="J604" s="20">
        <f t="shared" si="56"/>
        <v>0</v>
      </c>
      <c r="K604" s="20">
        <f>(1000*1.15)*Table1[[#This Row],[WLTC class 3, version 5, acceleration]]</f>
        <v>0</v>
      </c>
      <c r="L604" s="20">
        <f t="shared" si="59"/>
        <v>112.815</v>
      </c>
      <c r="M604" s="20">
        <f>0.5*1.2*0.32*1.99*(Table1[[#This Row],[Velocity]]^2)</f>
        <v>0</v>
      </c>
      <c r="N604" s="20">
        <f>Table1[[#This Row],[Acceleration Force]]+Table1[[#This Row],[Rolling Resistance]]+Table1[[#This Row],[Aerodynamic Resistance]]</f>
        <v>112.815</v>
      </c>
      <c r="O604" s="20">
        <f>(Table1[[#This Row],[Acceleration Force]]+Table1[[#This Row],[Rolling Resistance]]+Table1[[#This Row],[Aerodynamic Resistance]])*Table1[[#This Row],[Velocity]]</f>
        <v>0</v>
      </c>
      <c r="P604" s="20">
        <f>Table1[[#This Row],[Total]]*Table1[[#This Row],[Velocity]]</f>
        <v>0</v>
      </c>
      <c r="Q604" s="20">
        <f>IF(Table1[[#This Row],[Energy]]&gt;0,Table1[[#This Row],[Energy]],0)</f>
        <v>0</v>
      </c>
      <c r="R604" s="20">
        <f>(SUM($Q$6:Q604))/1000000</f>
        <v>0.97825324686757198</v>
      </c>
      <c r="S604" s="20">
        <f>IF(Table1[[#This Row],[Energy]]&lt;0,ABS(Table1[[#This Row],[Energy]]),0)</f>
        <v>0</v>
      </c>
      <c r="T604" s="20">
        <f>(SUM($S$6:S604))/1000000</f>
        <v>0.52125373427851829</v>
      </c>
    </row>
    <row r="605" spans="2:20" x14ac:dyDescent="0.3">
      <c r="B605" s="8" t="s">
        <v>24</v>
      </c>
      <c r="C605" s="17">
        <v>599</v>
      </c>
      <c r="D605" s="17">
        <v>10</v>
      </c>
      <c r="E605" s="18">
        <v>0</v>
      </c>
      <c r="F605" s="19">
        <f t="shared" si="57"/>
        <v>0</v>
      </c>
      <c r="G605" s="19">
        <f t="shared" si="58"/>
        <v>0</v>
      </c>
      <c r="H605" s="20">
        <f t="shared" si="54"/>
        <v>1</v>
      </c>
      <c r="I605" s="20" t="str">
        <f t="shared" si="55"/>
        <v/>
      </c>
      <c r="J605" s="20">
        <f t="shared" si="56"/>
        <v>0</v>
      </c>
      <c r="K605" s="20">
        <f>(1000*1.15)*Table1[[#This Row],[WLTC class 3, version 5, acceleration]]</f>
        <v>0</v>
      </c>
      <c r="L605" s="20">
        <f t="shared" si="59"/>
        <v>112.815</v>
      </c>
      <c r="M605" s="20">
        <f>0.5*1.2*0.32*1.99*(Table1[[#This Row],[Velocity]]^2)</f>
        <v>0</v>
      </c>
      <c r="N605" s="20">
        <f>Table1[[#This Row],[Acceleration Force]]+Table1[[#This Row],[Rolling Resistance]]+Table1[[#This Row],[Aerodynamic Resistance]]</f>
        <v>112.815</v>
      </c>
      <c r="O605" s="20">
        <f>(Table1[[#This Row],[Acceleration Force]]+Table1[[#This Row],[Rolling Resistance]]+Table1[[#This Row],[Aerodynamic Resistance]])*Table1[[#This Row],[Velocity]]</f>
        <v>0</v>
      </c>
      <c r="P605" s="20">
        <f>Table1[[#This Row],[Total]]*Table1[[#This Row],[Velocity]]</f>
        <v>0</v>
      </c>
      <c r="Q605" s="20">
        <f>IF(Table1[[#This Row],[Energy]]&gt;0,Table1[[#This Row],[Energy]],0)</f>
        <v>0</v>
      </c>
      <c r="R605" s="20">
        <f>(SUM($Q$6:Q605))/1000000</f>
        <v>0.97825324686757198</v>
      </c>
      <c r="S605" s="20">
        <f>IF(Table1[[#This Row],[Energy]]&lt;0,ABS(Table1[[#This Row],[Energy]]),0)</f>
        <v>0</v>
      </c>
      <c r="T605" s="20">
        <f>(SUM($S$6:S605))/1000000</f>
        <v>0.52125373427851829</v>
      </c>
    </row>
    <row r="606" spans="2:20" x14ac:dyDescent="0.3">
      <c r="B606" s="8" t="s">
        <v>24</v>
      </c>
      <c r="C606" s="17">
        <v>600</v>
      </c>
      <c r="D606" s="17">
        <v>11</v>
      </c>
      <c r="E606" s="18">
        <v>0</v>
      </c>
      <c r="F606" s="19">
        <f t="shared" si="57"/>
        <v>0.1388888888888889</v>
      </c>
      <c r="G606" s="19">
        <f t="shared" si="58"/>
        <v>0.5</v>
      </c>
      <c r="H606" s="20">
        <f t="shared" si="54"/>
        <v>1</v>
      </c>
      <c r="I606" s="20" t="str">
        <f t="shared" si="55"/>
        <v/>
      </c>
      <c r="J606" s="20">
        <f t="shared" si="56"/>
        <v>0</v>
      </c>
      <c r="K606" s="20">
        <f>(1000*1.15)*Table1[[#This Row],[WLTC class 3, version 5, acceleration]]</f>
        <v>159.72222222222223</v>
      </c>
      <c r="L606" s="20">
        <f t="shared" si="59"/>
        <v>112.815</v>
      </c>
      <c r="M606" s="20">
        <f>0.5*1.2*0.32*1.99*(Table1[[#This Row],[Velocity]]^2)</f>
        <v>0</v>
      </c>
      <c r="N606" s="20">
        <f>Table1[[#This Row],[Acceleration Force]]+Table1[[#This Row],[Rolling Resistance]]+Table1[[#This Row],[Aerodynamic Resistance]]</f>
        <v>272.53722222222223</v>
      </c>
      <c r="O606" s="20">
        <f>(Table1[[#This Row],[Acceleration Force]]+Table1[[#This Row],[Rolling Resistance]]+Table1[[#This Row],[Aerodynamic Resistance]])*Table1[[#This Row],[Velocity]]</f>
        <v>0</v>
      </c>
      <c r="P606" s="20">
        <f>Table1[[#This Row],[Total]]*Table1[[#This Row],[Velocity]]</f>
        <v>0</v>
      </c>
      <c r="Q606" s="20">
        <f>IF(Table1[[#This Row],[Energy]]&gt;0,Table1[[#This Row],[Energy]],0)</f>
        <v>0</v>
      </c>
      <c r="R606" s="20">
        <f>(SUM($Q$6:Q606))/1000000</f>
        <v>0.97825324686757198</v>
      </c>
      <c r="S606" s="20">
        <f>IF(Table1[[#This Row],[Energy]]&lt;0,ABS(Table1[[#This Row],[Energy]]),0)</f>
        <v>0</v>
      </c>
      <c r="T606" s="20">
        <f>(SUM($S$6:S606))/1000000</f>
        <v>0.52125373427851829</v>
      </c>
    </row>
    <row r="607" spans="2:20" x14ac:dyDescent="0.3">
      <c r="B607" s="8" t="s">
        <v>24</v>
      </c>
      <c r="C607" s="17">
        <v>601</v>
      </c>
      <c r="D607" s="17">
        <v>12</v>
      </c>
      <c r="E607" s="18">
        <v>1</v>
      </c>
      <c r="F607" s="19">
        <f t="shared" si="57"/>
        <v>0.29166666666666669</v>
      </c>
      <c r="G607" s="19">
        <f t="shared" si="58"/>
        <v>1.05</v>
      </c>
      <c r="H607" s="20">
        <f t="shared" si="54"/>
        <v>0</v>
      </c>
      <c r="I607" s="20">
        <f t="shared" si="55"/>
        <v>1</v>
      </c>
      <c r="J607" s="20">
        <f t="shared" si="56"/>
        <v>0.27777777777777779</v>
      </c>
      <c r="K607" s="20">
        <f>(1000*1.15)*Table1[[#This Row],[WLTC class 3, version 5, acceleration]]</f>
        <v>335.41666666666669</v>
      </c>
      <c r="L607" s="20">
        <f t="shared" si="59"/>
        <v>112.815</v>
      </c>
      <c r="M607" s="20">
        <f>0.5*1.2*0.32*1.99*(Table1[[#This Row],[Velocity]]^2)</f>
        <v>2.9481481481481487E-2</v>
      </c>
      <c r="N607" s="20">
        <f>Table1[[#This Row],[Acceleration Force]]+Table1[[#This Row],[Rolling Resistance]]+Table1[[#This Row],[Aerodynamic Resistance]]</f>
        <v>448.26114814814815</v>
      </c>
      <c r="O607" s="20">
        <f>(Table1[[#This Row],[Acceleration Force]]+Table1[[#This Row],[Rolling Resistance]]+Table1[[#This Row],[Aerodynamic Resistance]])*Table1[[#This Row],[Velocity]]</f>
        <v>124.51698559670783</v>
      </c>
      <c r="P607" s="20">
        <f>Table1[[#This Row],[Total]]*Table1[[#This Row],[Velocity]]</f>
        <v>124.51698559670783</v>
      </c>
      <c r="Q607" s="20">
        <f>IF(Table1[[#This Row],[Energy]]&gt;0,Table1[[#This Row],[Energy]],0)</f>
        <v>124.51698559670783</v>
      </c>
      <c r="R607" s="20">
        <f>(SUM($Q$6:Q607))/1000000</f>
        <v>0.97837776385316866</v>
      </c>
      <c r="S607" s="20">
        <f>IF(Table1[[#This Row],[Energy]]&lt;0,ABS(Table1[[#This Row],[Energy]]),0)</f>
        <v>0</v>
      </c>
      <c r="T607" s="20">
        <f>(SUM($S$6:S607))/1000000</f>
        <v>0.52125373427851829</v>
      </c>
    </row>
    <row r="608" spans="2:20" x14ac:dyDescent="0.3">
      <c r="B608" s="8" t="s">
        <v>24</v>
      </c>
      <c r="C608" s="17">
        <v>602</v>
      </c>
      <c r="D608" s="17">
        <v>13</v>
      </c>
      <c r="E608" s="18">
        <v>2.1</v>
      </c>
      <c r="F608" s="19">
        <f t="shared" si="57"/>
        <v>0.52777777777777779</v>
      </c>
      <c r="G608" s="19">
        <f t="shared" si="58"/>
        <v>1.9</v>
      </c>
      <c r="H608" s="20">
        <f t="shared" si="54"/>
        <v>0</v>
      </c>
      <c r="I608" s="20">
        <f t="shared" si="55"/>
        <v>2.1</v>
      </c>
      <c r="J608" s="20">
        <f t="shared" si="56"/>
        <v>0.58333333333333337</v>
      </c>
      <c r="K608" s="20">
        <f>(1000*1.15)*Table1[[#This Row],[WLTC class 3, version 5, acceleration]]</f>
        <v>606.94444444444446</v>
      </c>
      <c r="L608" s="20">
        <f t="shared" si="59"/>
        <v>112.815</v>
      </c>
      <c r="M608" s="20">
        <f>0.5*1.2*0.32*1.99*(Table1[[#This Row],[Velocity]]^2)</f>
        <v>0.13001333333333337</v>
      </c>
      <c r="N608" s="20">
        <f>Table1[[#This Row],[Acceleration Force]]+Table1[[#This Row],[Rolling Resistance]]+Table1[[#This Row],[Aerodynamic Resistance]]</f>
        <v>719.88945777777769</v>
      </c>
      <c r="O608" s="20">
        <f>(Table1[[#This Row],[Acceleration Force]]+Table1[[#This Row],[Rolling Resistance]]+Table1[[#This Row],[Aerodynamic Resistance]])*Table1[[#This Row],[Velocity]]</f>
        <v>419.93551703703702</v>
      </c>
      <c r="P608" s="20">
        <f>Table1[[#This Row],[Total]]*Table1[[#This Row],[Velocity]]</f>
        <v>419.93551703703702</v>
      </c>
      <c r="Q608" s="20">
        <f>IF(Table1[[#This Row],[Energy]]&gt;0,Table1[[#This Row],[Energy]],0)</f>
        <v>419.93551703703702</v>
      </c>
      <c r="R608" s="20">
        <f>(SUM($Q$6:Q608))/1000000</f>
        <v>0.97879769937020578</v>
      </c>
      <c r="S608" s="20">
        <f>IF(Table1[[#This Row],[Energy]]&lt;0,ABS(Table1[[#This Row],[Energy]]),0)</f>
        <v>0</v>
      </c>
      <c r="T608" s="20">
        <f>(SUM($S$6:S608))/1000000</f>
        <v>0.52125373427851829</v>
      </c>
    </row>
    <row r="609" spans="2:20" x14ac:dyDescent="0.3">
      <c r="B609" s="8" t="s">
        <v>24</v>
      </c>
      <c r="C609" s="17">
        <v>603</v>
      </c>
      <c r="D609" s="17">
        <v>14</v>
      </c>
      <c r="E609" s="18">
        <v>4.8</v>
      </c>
      <c r="F609" s="19">
        <f t="shared" si="57"/>
        <v>0.97222222222222221</v>
      </c>
      <c r="G609" s="19">
        <f t="shared" si="58"/>
        <v>3.5</v>
      </c>
      <c r="H609" s="20">
        <f t="shared" si="54"/>
        <v>0</v>
      </c>
      <c r="I609" s="20">
        <f t="shared" si="55"/>
        <v>4.8</v>
      </c>
      <c r="J609" s="20">
        <f t="shared" si="56"/>
        <v>1.3333333333333333</v>
      </c>
      <c r="K609" s="20">
        <f>(1000*1.15)*Table1[[#This Row],[WLTC class 3, version 5, acceleration]]</f>
        <v>1118.0555555555554</v>
      </c>
      <c r="L609" s="20">
        <f t="shared" si="59"/>
        <v>112.815</v>
      </c>
      <c r="M609" s="20">
        <f>0.5*1.2*0.32*1.99*(Table1[[#This Row],[Velocity]]^2)</f>
        <v>0.67925333333333338</v>
      </c>
      <c r="N609" s="20">
        <f>Table1[[#This Row],[Acceleration Force]]+Table1[[#This Row],[Rolling Resistance]]+Table1[[#This Row],[Aerodynamic Resistance]]</f>
        <v>1231.5498088888887</v>
      </c>
      <c r="O609" s="20">
        <f>(Table1[[#This Row],[Acceleration Force]]+Table1[[#This Row],[Rolling Resistance]]+Table1[[#This Row],[Aerodynamic Resistance]])*Table1[[#This Row],[Velocity]]</f>
        <v>1642.0664118518516</v>
      </c>
      <c r="P609" s="20">
        <f>Table1[[#This Row],[Total]]*Table1[[#This Row],[Velocity]]</f>
        <v>1642.0664118518516</v>
      </c>
      <c r="Q609" s="20">
        <f>IF(Table1[[#This Row],[Energy]]&gt;0,Table1[[#This Row],[Energy]],0)</f>
        <v>1642.0664118518516</v>
      </c>
      <c r="R609" s="20">
        <f>(SUM($Q$6:Q609))/1000000</f>
        <v>0.9804397657820576</v>
      </c>
      <c r="S609" s="20">
        <f>IF(Table1[[#This Row],[Energy]]&lt;0,ABS(Table1[[#This Row],[Energy]]),0)</f>
        <v>0</v>
      </c>
      <c r="T609" s="20">
        <f>(SUM($S$6:S609))/1000000</f>
        <v>0.52125373427851829</v>
      </c>
    </row>
    <row r="610" spans="2:20" x14ac:dyDescent="0.3">
      <c r="B610" s="8" t="s">
        <v>24</v>
      </c>
      <c r="C610" s="17">
        <v>604</v>
      </c>
      <c r="D610" s="17">
        <v>15</v>
      </c>
      <c r="E610" s="18">
        <v>9.1</v>
      </c>
      <c r="F610" s="19">
        <f t="shared" si="57"/>
        <v>1.3055555555555554</v>
      </c>
      <c r="G610" s="19">
        <f t="shared" si="58"/>
        <v>4.6999999999999993</v>
      </c>
      <c r="H610" s="20">
        <f t="shared" si="54"/>
        <v>0</v>
      </c>
      <c r="I610" s="20">
        <f t="shared" si="55"/>
        <v>9.1</v>
      </c>
      <c r="J610" s="20">
        <f t="shared" si="56"/>
        <v>2.5277777777777777</v>
      </c>
      <c r="K610" s="20">
        <f>(1000*1.15)*Table1[[#This Row],[WLTC class 3, version 5, acceleration]]</f>
        <v>1501.3888888888887</v>
      </c>
      <c r="L610" s="20">
        <f t="shared" si="59"/>
        <v>112.815</v>
      </c>
      <c r="M610" s="20">
        <f>0.5*1.2*0.32*1.99*(Table1[[#This Row],[Velocity]]^2)</f>
        <v>2.4413614814814815</v>
      </c>
      <c r="N610" s="20">
        <f>Table1[[#This Row],[Acceleration Force]]+Table1[[#This Row],[Rolling Resistance]]+Table1[[#This Row],[Aerodynamic Resistance]]</f>
        <v>1616.6452503703701</v>
      </c>
      <c r="O610" s="20">
        <f>(Table1[[#This Row],[Acceleration Force]]+Table1[[#This Row],[Rolling Resistance]]+Table1[[#This Row],[Aerodynamic Resistance]])*Table1[[#This Row],[Velocity]]</f>
        <v>4086.5199384362131</v>
      </c>
      <c r="P610" s="20">
        <f>Table1[[#This Row],[Total]]*Table1[[#This Row],[Velocity]]</f>
        <v>4086.5199384362131</v>
      </c>
      <c r="Q610" s="20">
        <f>IF(Table1[[#This Row],[Energy]]&gt;0,Table1[[#This Row],[Energy]],0)</f>
        <v>4086.5199384362131</v>
      </c>
      <c r="R610" s="20">
        <f>(SUM($Q$6:Q610))/1000000</f>
        <v>0.98452628572049383</v>
      </c>
      <c r="S610" s="20">
        <f>IF(Table1[[#This Row],[Energy]]&lt;0,ABS(Table1[[#This Row],[Energy]]),0)</f>
        <v>0</v>
      </c>
      <c r="T610" s="20">
        <f>(SUM($S$6:S610))/1000000</f>
        <v>0.52125373427851829</v>
      </c>
    </row>
    <row r="611" spans="2:20" x14ac:dyDescent="0.3">
      <c r="B611" s="8" t="s">
        <v>24</v>
      </c>
      <c r="C611" s="17">
        <v>605</v>
      </c>
      <c r="D611" s="17">
        <v>16</v>
      </c>
      <c r="E611" s="18">
        <v>14.2</v>
      </c>
      <c r="F611" s="19">
        <f t="shared" si="57"/>
        <v>1.4861111111111112</v>
      </c>
      <c r="G611" s="19">
        <f t="shared" si="58"/>
        <v>5.3500000000000005</v>
      </c>
      <c r="H611" s="20">
        <f t="shared" si="54"/>
        <v>0</v>
      </c>
      <c r="I611" s="20">
        <f t="shared" si="55"/>
        <v>14.2</v>
      </c>
      <c r="J611" s="20">
        <f t="shared" si="56"/>
        <v>3.9444444444444442</v>
      </c>
      <c r="K611" s="20">
        <f>(1000*1.15)*Table1[[#This Row],[WLTC class 3, version 5, acceleration]]</f>
        <v>1709.0277777777778</v>
      </c>
      <c r="L611" s="20">
        <f t="shared" si="59"/>
        <v>112.815</v>
      </c>
      <c r="M611" s="20">
        <f>0.5*1.2*0.32*1.99*(Table1[[#This Row],[Velocity]]^2)</f>
        <v>5.9446459259259257</v>
      </c>
      <c r="N611" s="20">
        <f>Table1[[#This Row],[Acceleration Force]]+Table1[[#This Row],[Rolling Resistance]]+Table1[[#This Row],[Aerodynamic Resistance]]</f>
        <v>1827.7874237037038</v>
      </c>
      <c r="O611" s="20">
        <f>(Table1[[#This Row],[Acceleration Force]]+Table1[[#This Row],[Rolling Resistance]]+Table1[[#This Row],[Aerodynamic Resistance]])*Table1[[#This Row],[Velocity]]</f>
        <v>7209.6059490534981</v>
      </c>
      <c r="P611" s="20">
        <f>Table1[[#This Row],[Total]]*Table1[[#This Row],[Velocity]]</f>
        <v>7209.6059490534981</v>
      </c>
      <c r="Q611" s="20">
        <f>IF(Table1[[#This Row],[Energy]]&gt;0,Table1[[#This Row],[Energy]],0)</f>
        <v>7209.6059490534981</v>
      </c>
      <c r="R611" s="20">
        <f>(SUM($Q$6:Q611))/1000000</f>
        <v>0.99173589166954745</v>
      </c>
      <c r="S611" s="20">
        <f>IF(Table1[[#This Row],[Energy]]&lt;0,ABS(Table1[[#This Row],[Energy]]),0)</f>
        <v>0</v>
      </c>
      <c r="T611" s="20">
        <f>(SUM($S$6:S611))/1000000</f>
        <v>0.52125373427851829</v>
      </c>
    </row>
    <row r="612" spans="2:20" x14ac:dyDescent="0.3">
      <c r="B612" s="8" t="s">
        <v>24</v>
      </c>
      <c r="C612" s="17">
        <v>606</v>
      </c>
      <c r="D612" s="17">
        <v>17</v>
      </c>
      <c r="E612" s="18">
        <v>19.8</v>
      </c>
      <c r="F612" s="19">
        <f t="shared" si="57"/>
        <v>1.5694444444444444</v>
      </c>
      <c r="G612" s="19">
        <f t="shared" si="58"/>
        <v>5.65</v>
      </c>
      <c r="H612" s="20">
        <f t="shared" si="54"/>
        <v>0</v>
      </c>
      <c r="I612" s="20">
        <f t="shared" si="55"/>
        <v>19.8</v>
      </c>
      <c r="J612" s="20">
        <f t="shared" si="56"/>
        <v>5.5</v>
      </c>
      <c r="K612" s="20">
        <f>(1000*1.15)*Table1[[#This Row],[WLTC class 3, version 5, acceleration]]</f>
        <v>1804.8611111111111</v>
      </c>
      <c r="L612" s="20">
        <f t="shared" si="59"/>
        <v>112.815</v>
      </c>
      <c r="M612" s="20">
        <f>0.5*1.2*0.32*1.99*(Table1[[#This Row],[Velocity]]^2)</f>
        <v>11.557920000000001</v>
      </c>
      <c r="N612" s="20">
        <f>Table1[[#This Row],[Acceleration Force]]+Table1[[#This Row],[Rolling Resistance]]+Table1[[#This Row],[Aerodynamic Resistance]]</f>
        <v>1929.2340311111111</v>
      </c>
      <c r="O612" s="20">
        <f>(Table1[[#This Row],[Acceleration Force]]+Table1[[#This Row],[Rolling Resistance]]+Table1[[#This Row],[Aerodynamic Resistance]])*Table1[[#This Row],[Velocity]]</f>
        <v>10610.787171111111</v>
      </c>
      <c r="P612" s="20">
        <f>Table1[[#This Row],[Total]]*Table1[[#This Row],[Velocity]]</f>
        <v>10610.787171111111</v>
      </c>
      <c r="Q612" s="20">
        <f>IF(Table1[[#This Row],[Energy]]&gt;0,Table1[[#This Row],[Energy]],0)</f>
        <v>10610.787171111111</v>
      </c>
      <c r="R612" s="20">
        <f>(SUM($Q$6:Q612))/1000000</f>
        <v>1.0023466788406585</v>
      </c>
      <c r="S612" s="20">
        <f>IF(Table1[[#This Row],[Energy]]&lt;0,ABS(Table1[[#This Row],[Energy]]),0)</f>
        <v>0</v>
      </c>
      <c r="T612" s="20">
        <f>(SUM($S$6:S612))/1000000</f>
        <v>0.52125373427851829</v>
      </c>
    </row>
    <row r="613" spans="2:20" x14ac:dyDescent="0.3">
      <c r="B613" s="8" t="s">
        <v>24</v>
      </c>
      <c r="C613" s="17">
        <v>607</v>
      </c>
      <c r="D613" s="17">
        <v>18</v>
      </c>
      <c r="E613" s="18">
        <v>25.5</v>
      </c>
      <c r="F613" s="19">
        <f t="shared" si="57"/>
        <v>1.4861111111111109</v>
      </c>
      <c r="G613" s="19">
        <f t="shared" si="58"/>
        <v>5.35</v>
      </c>
      <c r="H613" s="20">
        <f t="shared" si="54"/>
        <v>0</v>
      </c>
      <c r="I613" s="20">
        <f t="shared" si="55"/>
        <v>25.5</v>
      </c>
      <c r="J613" s="20">
        <f t="shared" si="56"/>
        <v>7.083333333333333</v>
      </c>
      <c r="K613" s="20">
        <f>(1000*1.15)*Table1[[#This Row],[WLTC class 3, version 5, acceleration]]</f>
        <v>1709.0277777777776</v>
      </c>
      <c r="L613" s="20">
        <f t="shared" si="59"/>
        <v>112.815</v>
      </c>
      <c r="M613" s="20">
        <f>0.5*1.2*0.32*1.99*(Table1[[#This Row],[Velocity]]^2)</f>
        <v>19.170333333333332</v>
      </c>
      <c r="N613" s="20">
        <f>Table1[[#This Row],[Acceleration Force]]+Table1[[#This Row],[Rolling Resistance]]+Table1[[#This Row],[Aerodynamic Resistance]]</f>
        <v>1841.0131111111109</v>
      </c>
      <c r="O613" s="20">
        <f>(Table1[[#This Row],[Acceleration Force]]+Table1[[#This Row],[Rolling Resistance]]+Table1[[#This Row],[Aerodynamic Resistance]])*Table1[[#This Row],[Velocity]]</f>
        <v>13040.509537037035</v>
      </c>
      <c r="P613" s="20">
        <f>Table1[[#This Row],[Total]]*Table1[[#This Row],[Velocity]]</f>
        <v>13040.509537037035</v>
      </c>
      <c r="Q613" s="20">
        <f>IF(Table1[[#This Row],[Energy]]&gt;0,Table1[[#This Row],[Energy]],0)</f>
        <v>13040.509537037035</v>
      </c>
      <c r="R613" s="20">
        <f>(SUM($Q$6:Q613))/1000000</f>
        <v>1.0153871883776955</v>
      </c>
      <c r="S613" s="20">
        <f>IF(Table1[[#This Row],[Energy]]&lt;0,ABS(Table1[[#This Row],[Energy]]),0)</f>
        <v>0</v>
      </c>
      <c r="T613" s="20">
        <f>(SUM($S$6:S613))/1000000</f>
        <v>0.52125373427851829</v>
      </c>
    </row>
    <row r="614" spans="2:20" x14ac:dyDescent="0.3">
      <c r="B614" s="8" t="s">
        <v>24</v>
      </c>
      <c r="C614" s="17">
        <v>608</v>
      </c>
      <c r="D614" s="17">
        <v>19</v>
      </c>
      <c r="E614" s="18">
        <v>30.5</v>
      </c>
      <c r="F614" s="19">
        <f t="shared" si="57"/>
        <v>1.2916666666666663</v>
      </c>
      <c r="G614" s="19">
        <f t="shared" si="58"/>
        <v>4.6499999999999986</v>
      </c>
      <c r="H614" s="20">
        <f t="shared" si="54"/>
        <v>0</v>
      </c>
      <c r="I614" s="20">
        <f t="shared" si="55"/>
        <v>30.5</v>
      </c>
      <c r="J614" s="20">
        <f t="shared" si="56"/>
        <v>8.4722222222222214</v>
      </c>
      <c r="K614" s="20">
        <f>(1000*1.15)*Table1[[#This Row],[WLTC class 3, version 5, acceleration]]</f>
        <v>1485.4166666666663</v>
      </c>
      <c r="L614" s="20">
        <f t="shared" si="59"/>
        <v>112.815</v>
      </c>
      <c r="M614" s="20">
        <f>0.5*1.2*0.32*1.99*(Table1[[#This Row],[Velocity]]^2)</f>
        <v>27.425148148148146</v>
      </c>
      <c r="N614" s="20">
        <f>Table1[[#This Row],[Acceleration Force]]+Table1[[#This Row],[Rolling Resistance]]+Table1[[#This Row],[Aerodynamic Resistance]]</f>
        <v>1625.6568148148144</v>
      </c>
      <c r="O614" s="20">
        <f>(Table1[[#This Row],[Acceleration Force]]+Table1[[#This Row],[Rolling Resistance]]+Table1[[#This Row],[Aerodynamic Resistance]])*Table1[[#This Row],[Velocity]]</f>
        <v>13772.925792181066</v>
      </c>
      <c r="P614" s="20">
        <f>Table1[[#This Row],[Total]]*Table1[[#This Row],[Velocity]]</f>
        <v>13772.925792181066</v>
      </c>
      <c r="Q614" s="20">
        <f>IF(Table1[[#This Row],[Energy]]&gt;0,Table1[[#This Row],[Energy]],0)</f>
        <v>13772.925792181066</v>
      </c>
      <c r="R614" s="20">
        <f>(SUM($Q$6:Q614))/1000000</f>
        <v>1.0291601141698765</v>
      </c>
      <c r="S614" s="20">
        <f>IF(Table1[[#This Row],[Energy]]&lt;0,ABS(Table1[[#This Row],[Energy]]),0)</f>
        <v>0</v>
      </c>
      <c r="T614" s="20">
        <f>(SUM($S$6:S614))/1000000</f>
        <v>0.52125373427851829</v>
      </c>
    </row>
    <row r="615" spans="2:20" x14ac:dyDescent="0.3">
      <c r="B615" s="8" t="s">
        <v>24</v>
      </c>
      <c r="C615" s="17">
        <v>609</v>
      </c>
      <c r="D615" s="17">
        <v>20</v>
      </c>
      <c r="E615" s="18">
        <v>34.799999999999997</v>
      </c>
      <c r="F615" s="19">
        <f t="shared" si="57"/>
        <v>1.1527777777777775</v>
      </c>
      <c r="G615" s="19">
        <f t="shared" si="58"/>
        <v>4.1499999999999986</v>
      </c>
      <c r="H615" s="20">
        <f t="shared" si="54"/>
        <v>0</v>
      </c>
      <c r="I615" s="20">
        <f t="shared" si="55"/>
        <v>34.799999999999997</v>
      </c>
      <c r="J615" s="20">
        <f t="shared" si="56"/>
        <v>9.6666666666666661</v>
      </c>
      <c r="K615" s="20">
        <f>(1000*1.15)*Table1[[#This Row],[WLTC class 3, version 5, acceleration]]</f>
        <v>1325.6944444444441</v>
      </c>
      <c r="L615" s="20">
        <f t="shared" si="59"/>
        <v>112.815</v>
      </c>
      <c r="M615" s="20">
        <f>0.5*1.2*0.32*1.99*(Table1[[#This Row],[Velocity]]^2)</f>
        <v>35.703253333333329</v>
      </c>
      <c r="N615" s="20">
        <f>Table1[[#This Row],[Acceleration Force]]+Table1[[#This Row],[Rolling Resistance]]+Table1[[#This Row],[Aerodynamic Resistance]]</f>
        <v>1474.2126977777775</v>
      </c>
      <c r="O615" s="20">
        <f>(Table1[[#This Row],[Acceleration Force]]+Table1[[#This Row],[Rolling Resistance]]+Table1[[#This Row],[Aerodynamic Resistance]])*Table1[[#This Row],[Velocity]]</f>
        <v>14250.722745185181</v>
      </c>
      <c r="P615" s="20">
        <f>Table1[[#This Row],[Total]]*Table1[[#This Row],[Velocity]]</f>
        <v>14250.722745185181</v>
      </c>
      <c r="Q615" s="20">
        <f>IF(Table1[[#This Row],[Energy]]&gt;0,Table1[[#This Row],[Energy]],0)</f>
        <v>14250.722745185181</v>
      </c>
      <c r="R615" s="20">
        <f>(SUM($Q$6:Q615))/1000000</f>
        <v>1.0434108369150616</v>
      </c>
      <c r="S615" s="20">
        <f>IF(Table1[[#This Row],[Energy]]&lt;0,ABS(Table1[[#This Row],[Energy]]),0)</f>
        <v>0</v>
      </c>
      <c r="T615" s="20">
        <f>(SUM($S$6:S615))/1000000</f>
        <v>0.52125373427851829</v>
      </c>
    </row>
    <row r="616" spans="2:20" x14ac:dyDescent="0.3">
      <c r="B616" s="8" t="s">
        <v>24</v>
      </c>
      <c r="C616" s="17">
        <v>610</v>
      </c>
      <c r="D616" s="17">
        <v>21</v>
      </c>
      <c r="E616" s="18">
        <v>38.799999999999997</v>
      </c>
      <c r="F616" s="19">
        <f t="shared" si="57"/>
        <v>1.1250000000000002</v>
      </c>
      <c r="G616" s="19">
        <f t="shared" si="58"/>
        <v>4.0500000000000007</v>
      </c>
      <c r="H616" s="20">
        <f t="shared" si="54"/>
        <v>0</v>
      </c>
      <c r="I616" s="20">
        <f t="shared" si="55"/>
        <v>38.799999999999997</v>
      </c>
      <c r="J616" s="20">
        <f t="shared" si="56"/>
        <v>10.777777777777777</v>
      </c>
      <c r="K616" s="20">
        <f>(1000*1.15)*Table1[[#This Row],[WLTC class 3, version 5, acceleration]]</f>
        <v>1293.7500000000002</v>
      </c>
      <c r="L616" s="20">
        <f t="shared" si="59"/>
        <v>112.815</v>
      </c>
      <c r="M616" s="20">
        <f>0.5*1.2*0.32*1.99*(Table1[[#This Row],[Velocity]]^2)</f>
        <v>44.38260148148148</v>
      </c>
      <c r="N616" s="20">
        <f>Table1[[#This Row],[Acceleration Force]]+Table1[[#This Row],[Rolling Resistance]]+Table1[[#This Row],[Aerodynamic Resistance]]</f>
        <v>1450.9476014814818</v>
      </c>
      <c r="O616" s="20">
        <f>(Table1[[#This Row],[Acceleration Force]]+Table1[[#This Row],[Rolling Resistance]]+Table1[[#This Row],[Aerodynamic Resistance]])*Table1[[#This Row],[Velocity]]</f>
        <v>15637.990815967079</v>
      </c>
      <c r="P616" s="20">
        <f>Table1[[#This Row],[Total]]*Table1[[#This Row],[Velocity]]</f>
        <v>15637.990815967079</v>
      </c>
      <c r="Q616" s="20">
        <f>IF(Table1[[#This Row],[Energy]]&gt;0,Table1[[#This Row],[Energy]],0)</f>
        <v>15637.990815967079</v>
      </c>
      <c r="R616" s="20">
        <f>(SUM($Q$6:Q616))/1000000</f>
        <v>1.0590488277310286</v>
      </c>
      <c r="S616" s="20">
        <f>IF(Table1[[#This Row],[Energy]]&lt;0,ABS(Table1[[#This Row],[Energy]]),0)</f>
        <v>0</v>
      </c>
      <c r="T616" s="20">
        <f>(SUM($S$6:S616))/1000000</f>
        <v>0.52125373427851829</v>
      </c>
    </row>
    <row r="617" spans="2:20" x14ac:dyDescent="0.3">
      <c r="B617" s="8" t="s">
        <v>24</v>
      </c>
      <c r="C617" s="17">
        <v>611</v>
      </c>
      <c r="D617" s="17">
        <v>22</v>
      </c>
      <c r="E617" s="18">
        <v>42.9</v>
      </c>
      <c r="F617" s="19">
        <f t="shared" si="57"/>
        <v>1.0555555555555558</v>
      </c>
      <c r="G617" s="19">
        <f t="shared" si="58"/>
        <v>3.8000000000000007</v>
      </c>
      <c r="H617" s="20">
        <f t="shared" si="54"/>
        <v>0</v>
      </c>
      <c r="I617" s="20">
        <f t="shared" si="55"/>
        <v>42.9</v>
      </c>
      <c r="J617" s="20">
        <f t="shared" si="56"/>
        <v>11.916666666666666</v>
      </c>
      <c r="K617" s="20">
        <f>(1000*1.15)*Table1[[#This Row],[WLTC class 3, version 5, acceleration]]</f>
        <v>1213.8888888888891</v>
      </c>
      <c r="L617" s="20">
        <f t="shared" si="59"/>
        <v>112.815</v>
      </c>
      <c r="M617" s="20">
        <f>0.5*1.2*0.32*1.99*(Table1[[#This Row],[Velocity]]^2)</f>
        <v>54.258013333333331</v>
      </c>
      <c r="N617" s="20">
        <f>Table1[[#This Row],[Acceleration Force]]+Table1[[#This Row],[Rolling Resistance]]+Table1[[#This Row],[Aerodynamic Resistance]]</f>
        <v>1380.9619022222225</v>
      </c>
      <c r="O617" s="20">
        <f>(Table1[[#This Row],[Acceleration Force]]+Table1[[#This Row],[Rolling Resistance]]+Table1[[#This Row],[Aerodynamic Resistance]])*Table1[[#This Row],[Velocity]]</f>
        <v>16456.46266814815</v>
      </c>
      <c r="P617" s="20">
        <f>Table1[[#This Row],[Total]]*Table1[[#This Row],[Velocity]]</f>
        <v>16456.46266814815</v>
      </c>
      <c r="Q617" s="20">
        <f>IF(Table1[[#This Row],[Energy]]&gt;0,Table1[[#This Row],[Energy]],0)</f>
        <v>16456.46266814815</v>
      </c>
      <c r="R617" s="20">
        <f>(SUM($Q$6:Q617))/1000000</f>
        <v>1.0755052903991769</v>
      </c>
      <c r="S617" s="20">
        <f>IF(Table1[[#This Row],[Energy]]&lt;0,ABS(Table1[[#This Row],[Energy]]),0)</f>
        <v>0</v>
      </c>
      <c r="T617" s="20">
        <f>(SUM($S$6:S617))/1000000</f>
        <v>0.52125373427851829</v>
      </c>
    </row>
    <row r="618" spans="2:20" x14ac:dyDescent="0.3">
      <c r="B618" s="8" t="s">
        <v>24</v>
      </c>
      <c r="C618" s="17">
        <v>612</v>
      </c>
      <c r="D618" s="17">
        <v>23</v>
      </c>
      <c r="E618" s="18">
        <v>46.4</v>
      </c>
      <c r="F618" s="19">
        <f t="shared" si="57"/>
        <v>0.74999999999999978</v>
      </c>
      <c r="G618" s="19">
        <f t="shared" si="58"/>
        <v>2.6999999999999993</v>
      </c>
      <c r="H618" s="20">
        <f t="shared" si="54"/>
        <v>0</v>
      </c>
      <c r="I618" s="20">
        <f t="shared" si="55"/>
        <v>46.4</v>
      </c>
      <c r="J618" s="20">
        <f t="shared" si="56"/>
        <v>12.888888888888888</v>
      </c>
      <c r="K618" s="20">
        <f>(1000*1.15)*Table1[[#This Row],[WLTC class 3, version 5, acceleration]]</f>
        <v>862.49999999999977</v>
      </c>
      <c r="L618" s="20">
        <f t="shared" si="59"/>
        <v>112.815</v>
      </c>
      <c r="M618" s="20">
        <f>0.5*1.2*0.32*1.99*(Table1[[#This Row],[Velocity]]^2)</f>
        <v>63.47245037037036</v>
      </c>
      <c r="N618" s="20">
        <f>Table1[[#This Row],[Acceleration Force]]+Table1[[#This Row],[Rolling Resistance]]+Table1[[#This Row],[Aerodynamic Resistance]]</f>
        <v>1038.7874503703702</v>
      </c>
      <c r="O618" s="20">
        <f>(Table1[[#This Row],[Acceleration Force]]+Table1[[#This Row],[Rolling Resistance]]+Table1[[#This Row],[Aerodynamic Resistance]])*Table1[[#This Row],[Velocity]]</f>
        <v>13388.816026995881</v>
      </c>
      <c r="P618" s="20">
        <f>Table1[[#This Row],[Total]]*Table1[[#This Row],[Velocity]]</f>
        <v>13388.816026995881</v>
      </c>
      <c r="Q618" s="20">
        <f>IF(Table1[[#This Row],[Energy]]&gt;0,Table1[[#This Row],[Energy]],0)</f>
        <v>13388.816026995881</v>
      </c>
      <c r="R618" s="20">
        <f>(SUM($Q$6:Q618))/1000000</f>
        <v>1.0888941064261726</v>
      </c>
      <c r="S618" s="20">
        <f>IF(Table1[[#This Row],[Energy]]&lt;0,ABS(Table1[[#This Row],[Energy]]),0)</f>
        <v>0</v>
      </c>
      <c r="T618" s="20">
        <f>(SUM($S$6:S618))/1000000</f>
        <v>0.52125373427851829</v>
      </c>
    </row>
    <row r="619" spans="2:20" x14ac:dyDescent="0.3">
      <c r="B619" s="8" t="s">
        <v>24</v>
      </c>
      <c r="C619" s="17">
        <v>613</v>
      </c>
      <c r="D619" s="17">
        <v>24</v>
      </c>
      <c r="E619" s="18">
        <v>48.3</v>
      </c>
      <c r="F619" s="19">
        <f t="shared" si="57"/>
        <v>0.31944444444444503</v>
      </c>
      <c r="G619" s="19">
        <f t="shared" si="58"/>
        <v>1.1500000000000021</v>
      </c>
      <c r="H619" s="20">
        <f t="shared" si="54"/>
        <v>0</v>
      </c>
      <c r="I619" s="20">
        <f t="shared" si="55"/>
        <v>48.3</v>
      </c>
      <c r="J619" s="20">
        <f t="shared" si="56"/>
        <v>13.416666666666666</v>
      </c>
      <c r="K619" s="20">
        <f>(1000*1.15)*Table1[[#This Row],[WLTC class 3, version 5, acceleration]]</f>
        <v>367.36111111111177</v>
      </c>
      <c r="L619" s="20">
        <f t="shared" si="59"/>
        <v>112.815</v>
      </c>
      <c r="M619" s="20">
        <f>0.5*1.2*0.32*1.99*(Table1[[#This Row],[Velocity]]^2)</f>
        <v>68.777053333333328</v>
      </c>
      <c r="N619" s="20">
        <f>Table1[[#This Row],[Acceleration Force]]+Table1[[#This Row],[Rolling Resistance]]+Table1[[#This Row],[Aerodynamic Resistance]]</f>
        <v>548.95316444444506</v>
      </c>
      <c r="O619" s="20">
        <f>(Table1[[#This Row],[Acceleration Force]]+Table1[[#This Row],[Rolling Resistance]]+Table1[[#This Row],[Aerodynamic Resistance]])*Table1[[#This Row],[Velocity]]</f>
        <v>7365.1216229629708</v>
      </c>
      <c r="P619" s="20">
        <f>Table1[[#This Row],[Total]]*Table1[[#This Row],[Velocity]]</f>
        <v>7365.1216229629708</v>
      </c>
      <c r="Q619" s="20">
        <f>IF(Table1[[#This Row],[Energy]]&gt;0,Table1[[#This Row],[Energy]],0)</f>
        <v>7365.1216229629708</v>
      </c>
      <c r="R619" s="20">
        <f>(SUM($Q$6:Q619))/1000000</f>
        <v>1.0962592280491354</v>
      </c>
      <c r="S619" s="20">
        <f>IF(Table1[[#This Row],[Energy]]&lt;0,ABS(Table1[[#This Row],[Energy]]),0)</f>
        <v>0</v>
      </c>
      <c r="T619" s="20">
        <f>(SUM($S$6:S619))/1000000</f>
        <v>0.52125373427851829</v>
      </c>
    </row>
    <row r="620" spans="2:20" x14ac:dyDescent="0.3">
      <c r="B620" s="8" t="s">
        <v>24</v>
      </c>
      <c r="C620" s="17">
        <v>614</v>
      </c>
      <c r="D620" s="17">
        <v>25</v>
      </c>
      <c r="E620" s="18">
        <v>48.7</v>
      </c>
      <c r="F620" s="19">
        <f t="shared" si="57"/>
        <v>2.7777777777778172E-2</v>
      </c>
      <c r="G620" s="19">
        <f t="shared" si="58"/>
        <v>0.10000000000000142</v>
      </c>
      <c r="H620" s="20">
        <f t="shared" si="54"/>
        <v>0</v>
      </c>
      <c r="I620" s="20">
        <f t="shared" si="55"/>
        <v>48.7</v>
      </c>
      <c r="J620" s="20">
        <f t="shared" si="56"/>
        <v>13.527777777777779</v>
      </c>
      <c r="K620" s="20">
        <f>(1000*1.15)*Table1[[#This Row],[WLTC class 3, version 5, acceleration]]</f>
        <v>31.944444444444898</v>
      </c>
      <c r="L620" s="20">
        <f t="shared" si="59"/>
        <v>112.815</v>
      </c>
      <c r="M620" s="20">
        <f>0.5*1.2*0.32*1.99*(Table1[[#This Row],[Velocity]]^2)</f>
        <v>69.920934814814828</v>
      </c>
      <c r="N620" s="20">
        <f>Table1[[#This Row],[Acceleration Force]]+Table1[[#This Row],[Rolling Resistance]]+Table1[[#This Row],[Aerodynamic Resistance]]</f>
        <v>214.68037925925972</v>
      </c>
      <c r="O620" s="20">
        <f>(Table1[[#This Row],[Acceleration Force]]+Table1[[#This Row],[Rolling Resistance]]+Table1[[#This Row],[Aerodynamic Resistance]])*Table1[[#This Row],[Velocity]]</f>
        <v>2904.1484638683191</v>
      </c>
      <c r="P620" s="20">
        <f>Table1[[#This Row],[Total]]*Table1[[#This Row],[Velocity]]</f>
        <v>2904.1484638683191</v>
      </c>
      <c r="Q620" s="20">
        <f>IF(Table1[[#This Row],[Energy]]&gt;0,Table1[[#This Row],[Energy]],0)</f>
        <v>2904.1484638683191</v>
      </c>
      <c r="R620" s="20">
        <f>(SUM($Q$6:Q620))/1000000</f>
        <v>1.0991633765130038</v>
      </c>
      <c r="S620" s="20">
        <f>IF(Table1[[#This Row],[Energy]]&lt;0,ABS(Table1[[#This Row],[Energy]]),0)</f>
        <v>0</v>
      </c>
      <c r="T620" s="20">
        <f>(SUM($S$6:S620))/1000000</f>
        <v>0.52125373427851829</v>
      </c>
    </row>
    <row r="621" spans="2:20" x14ac:dyDescent="0.3">
      <c r="B621" s="8" t="s">
        <v>24</v>
      </c>
      <c r="C621" s="17">
        <v>615</v>
      </c>
      <c r="D621" s="17">
        <v>26</v>
      </c>
      <c r="E621" s="18">
        <v>48.5</v>
      </c>
      <c r="F621" s="19">
        <f t="shared" si="57"/>
        <v>-4.1666666666667261E-2</v>
      </c>
      <c r="G621" s="19">
        <f t="shared" si="58"/>
        <v>-0.15000000000000213</v>
      </c>
      <c r="H621" s="20">
        <f t="shared" si="54"/>
        <v>0</v>
      </c>
      <c r="I621" s="20">
        <f t="shared" si="55"/>
        <v>48.5</v>
      </c>
      <c r="J621" s="20">
        <f t="shared" si="56"/>
        <v>13.472222222222221</v>
      </c>
      <c r="K621" s="20">
        <f>(1000*1.15)*Table1[[#This Row],[WLTC class 3, version 5, acceleration]]</f>
        <v>-47.916666666667354</v>
      </c>
      <c r="L621" s="20">
        <f t="shared" si="59"/>
        <v>112.815</v>
      </c>
      <c r="M621" s="20">
        <f>0.5*1.2*0.32*1.99*(Table1[[#This Row],[Velocity]]^2)</f>
        <v>69.347814814814811</v>
      </c>
      <c r="N621" s="20">
        <f>Table1[[#This Row],[Acceleration Force]]+Table1[[#This Row],[Rolling Resistance]]+Table1[[#This Row],[Aerodynamic Resistance]]</f>
        <v>134.24614814814746</v>
      </c>
      <c r="O621" s="20">
        <f>(Table1[[#This Row],[Acceleration Force]]+Table1[[#This Row],[Rolling Resistance]]+Table1[[#This Row],[Aerodynamic Resistance]])*Table1[[#This Row],[Velocity]]</f>
        <v>1808.5939403292086</v>
      </c>
      <c r="P621" s="20">
        <f>Table1[[#This Row],[Total]]*Table1[[#This Row],[Velocity]]</f>
        <v>1808.5939403292086</v>
      </c>
      <c r="Q621" s="20">
        <f>IF(Table1[[#This Row],[Energy]]&gt;0,Table1[[#This Row],[Energy]],0)</f>
        <v>1808.5939403292086</v>
      </c>
      <c r="R621" s="20">
        <f>(SUM($Q$6:Q621))/1000000</f>
        <v>1.1009719704533332</v>
      </c>
      <c r="S621" s="20">
        <f>IF(Table1[[#This Row],[Energy]]&lt;0,ABS(Table1[[#This Row],[Energy]]),0)</f>
        <v>0</v>
      </c>
      <c r="T621" s="20">
        <f>(SUM($S$6:S621))/1000000</f>
        <v>0.52125373427851829</v>
      </c>
    </row>
    <row r="622" spans="2:20" x14ac:dyDescent="0.3">
      <c r="B622" s="8" t="s">
        <v>24</v>
      </c>
      <c r="C622" s="17">
        <v>616</v>
      </c>
      <c r="D622" s="17">
        <v>27</v>
      </c>
      <c r="E622" s="18">
        <v>48.4</v>
      </c>
      <c r="F622" s="19">
        <f t="shared" si="57"/>
        <v>-4.1666666666666269E-2</v>
      </c>
      <c r="G622" s="19">
        <f t="shared" si="58"/>
        <v>-0.14999999999999858</v>
      </c>
      <c r="H622" s="20">
        <f t="shared" si="54"/>
        <v>0</v>
      </c>
      <c r="I622" s="20">
        <f t="shared" si="55"/>
        <v>48.4</v>
      </c>
      <c r="J622" s="20">
        <f t="shared" si="56"/>
        <v>13.444444444444443</v>
      </c>
      <c r="K622" s="20">
        <f>(1000*1.15)*Table1[[#This Row],[WLTC class 3, version 5, acceleration]]</f>
        <v>-47.91666666666621</v>
      </c>
      <c r="L622" s="20">
        <f t="shared" si="59"/>
        <v>112.815</v>
      </c>
      <c r="M622" s="20">
        <f>0.5*1.2*0.32*1.99*(Table1[[#This Row],[Velocity]]^2)</f>
        <v>69.06213925925924</v>
      </c>
      <c r="N622" s="20">
        <f>Table1[[#This Row],[Acceleration Force]]+Table1[[#This Row],[Rolling Resistance]]+Table1[[#This Row],[Aerodynamic Resistance]]</f>
        <v>133.96047259259302</v>
      </c>
      <c r="O622" s="20">
        <f>(Table1[[#This Row],[Acceleration Force]]+Table1[[#This Row],[Rolling Resistance]]+Table1[[#This Row],[Aerodynamic Resistance]])*Table1[[#This Row],[Velocity]]</f>
        <v>1801.0241315226392</v>
      </c>
      <c r="P622" s="20">
        <f>Table1[[#This Row],[Total]]*Table1[[#This Row],[Velocity]]</f>
        <v>1801.0241315226392</v>
      </c>
      <c r="Q622" s="20">
        <f>IF(Table1[[#This Row],[Energy]]&gt;0,Table1[[#This Row],[Energy]],0)</f>
        <v>1801.0241315226392</v>
      </c>
      <c r="R622" s="20">
        <f>(SUM($Q$6:Q622))/1000000</f>
        <v>1.1027729945848559</v>
      </c>
      <c r="S622" s="20">
        <f>IF(Table1[[#This Row],[Energy]]&lt;0,ABS(Table1[[#This Row],[Energy]]),0)</f>
        <v>0</v>
      </c>
      <c r="T622" s="20">
        <f>(SUM($S$6:S622))/1000000</f>
        <v>0.52125373427851829</v>
      </c>
    </row>
    <row r="623" spans="2:20" x14ac:dyDescent="0.3">
      <c r="B623" s="8" t="s">
        <v>24</v>
      </c>
      <c r="C623" s="17">
        <v>617</v>
      </c>
      <c r="D623" s="17">
        <v>28</v>
      </c>
      <c r="E623" s="18">
        <v>48.2</v>
      </c>
      <c r="F623" s="19">
        <f t="shared" si="57"/>
        <v>-8.3333333333333523E-2</v>
      </c>
      <c r="G623" s="19">
        <f t="shared" si="58"/>
        <v>-0.30000000000000071</v>
      </c>
      <c r="H623" s="20">
        <f t="shared" si="54"/>
        <v>0</v>
      </c>
      <c r="I623" s="20">
        <f t="shared" si="55"/>
        <v>48.2</v>
      </c>
      <c r="J623" s="20">
        <f t="shared" si="56"/>
        <v>13.388888888888889</v>
      </c>
      <c r="K623" s="20">
        <f>(1000*1.15)*Table1[[#This Row],[WLTC class 3, version 5, acceleration]]</f>
        <v>-95.833333333333556</v>
      </c>
      <c r="L623" s="20">
        <f t="shared" si="59"/>
        <v>112.815</v>
      </c>
      <c r="M623" s="20">
        <f>0.5*1.2*0.32*1.99*(Table1[[#This Row],[Velocity]]^2)</f>
        <v>68.492557037037045</v>
      </c>
      <c r="N623" s="20">
        <f>Table1[[#This Row],[Acceleration Force]]+Table1[[#This Row],[Rolling Resistance]]+Table1[[#This Row],[Aerodynamic Resistance]]</f>
        <v>85.474223703703487</v>
      </c>
      <c r="O623" s="20">
        <f>(Table1[[#This Row],[Acceleration Force]]+Table1[[#This Row],[Rolling Resistance]]+Table1[[#This Row],[Aerodynamic Resistance]])*Table1[[#This Row],[Velocity]]</f>
        <v>1144.404884032919</v>
      </c>
      <c r="P623" s="20">
        <f>Table1[[#This Row],[Total]]*Table1[[#This Row],[Velocity]]</f>
        <v>1144.404884032919</v>
      </c>
      <c r="Q623" s="20">
        <f>IF(Table1[[#This Row],[Energy]]&gt;0,Table1[[#This Row],[Energy]],0)</f>
        <v>1144.404884032919</v>
      </c>
      <c r="R623" s="20">
        <f>(SUM($Q$6:Q623))/1000000</f>
        <v>1.1039173994688887</v>
      </c>
      <c r="S623" s="20">
        <f>IF(Table1[[#This Row],[Energy]]&lt;0,ABS(Table1[[#This Row],[Energy]]),0)</f>
        <v>0</v>
      </c>
      <c r="T623" s="20">
        <f>(SUM($S$6:S623))/1000000</f>
        <v>0.52125373427851829</v>
      </c>
    </row>
    <row r="624" spans="2:20" x14ac:dyDescent="0.3">
      <c r="B624" s="8" t="s">
        <v>24</v>
      </c>
      <c r="C624" s="17">
        <v>618</v>
      </c>
      <c r="D624" s="17">
        <v>29</v>
      </c>
      <c r="E624" s="18">
        <v>47.8</v>
      </c>
      <c r="F624" s="19">
        <f t="shared" si="57"/>
        <v>-0.16666666666666705</v>
      </c>
      <c r="G624" s="19">
        <f t="shared" si="58"/>
        <v>-0.60000000000000142</v>
      </c>
      <c r="H624" s="20">
        <f t="shared" si="54"/>
        <v>0</v>
      </c>
      <c r="I624" s="20">
        <f t="shared" si="55"/>
        <v>47.8</v>
      </c>
      <c r="J624" s="20">
        <f t="shared" si="56"/>
        <v>13.277777777777777</v>
      </c>
      <c r="K624" s="20">
        <f>(1000*1.15)*Table1[[#This Row],[WLTC class 3, version 5, acceleration]]</f>
        <v>-191.66666666666711</v>
      </c>
      <c r="L624" s="20">
        <f t="shared" si="59"/>
        <v>112.815</v>
      </c>
      <c r="M624" s="20">
        <f>0.5*1.2*0.32*1.99*(Table1[[#This Row],[Velocity]]^2)</f>
        <v>67.360468148148144</v>
      </c>
      <c r="N624" s="20">
        <f>Table1[[#This Row],[Acceleration Force]]+Table1[[#This Row],[Rolling Resistance]]+Table1[[#This Row],[Aerodynamic Resistance]]</f>
        <v>-11.491198518518971</v>
      </c>
      <c r="O624" s="20">
        <f>(Table1[[#This Row],[Acceleration Force]]+Table1[[#This Row],[Rolling Resistance]]+Table1[[#This Row],[Aerodynamic Resistance]])*Table1[[#This Row],[Velocity]]</f>
        <v>-152.57758032922411</v>
      </c>
      <c r="P624" s="20">
        <f>Table1[[#This Row],[Total]]*Table1[[#This Row],[Velocity]]</f>
        <v>-152.57758032922411</v>
      </c>
      <c r="Q624" s="20">
        <f>IF(Table1[[#This Row],[Energy]]&gt;0,Table1[[#This Row],[Energy]],0)</f>
        <v>0</v>
      </c>
      <c r="R624" s="20">
        <f>(SUM($Q$6:Q624))/1000000</f>
        <v>1.1039173994688887</v>
      </c>
      <c r="S624" s="20">
        <f>IF(Table1[[#This Row],[Energy]]&lt;0,ABS(Table1[[#This Row],[Energy]]),0)</f>
        <v>152.57758032922411</v>
      </c>
      <c r="T624" s="20">
        <f>(SUM($S$6:S624))/1000000</f>
        <v>0.52140631185884756</v>
      </c>
    </row>
    <row r="625" spans="2:20" x14ac:dyDescent="0.3">
      <c r="B625" s="8" t="s">
        <v>24</v>
      </c>
      <c r="C625" s="17">
        <v>619</v>
      </c>
      <c r="D625" s="17">
        <v>30</v>
      </c>
      <c r="E625" s="18">
        <v>47</v>
      </c>
      <c r="F625" s="19">
        <f t="shared" si="57"/>
        <v>-0.26388888888888867</v>
      </c>
      <c r="G625" s="19">
        <f t="shared" si="58"/>
        <v>-0.94999999999999929</v>
      </c>
      <c r="H625" s="20">
        <f t="shared" si="54"/>
        <v>0</v>
      </c>
      <c r="I625" s="20">
        <f t="shared" si="55"/>
        <v>47</v>
      </c>
      <c r="J625" s="20">
        <f t="shared" si="56"/>
        <v>13.055555555555555</v>
      </c>
      <c r="K625" s="20">
        <f>(1000*1.15)*Table1[[#This Row],[WLTC class 3, version 5, acceleration]]</f>
        <v>-303.472222222222</v>
      </c>
      <c r="L625" s="20">
        <f t="shared" si="59"/>
        <v>112.815</v>
      </c>
      <c r="M625" s="20">
        <f>0.5*1.2*0.32*1.99*(Table1[[#This Row],[Velocity]]^2)</f>
        <v>65.124592592592592</v>
      </c>
      <c r="N625" s="20">
        <f>Table1[[#This Row],[Acceleration Force]]+Table1[[#This Row],[Rolling Resistance]]+Table1[[#This Row],[Aerodynamic Resistance]]</f>
        <v>-125.53262962962941</v>
      </c>
      <c r="O625" s="20">
        <f>(Table1[[#This Row],[Acceleration Force]]+Table1[[#This Row],[Rolling Resistance]]+Table1[[#This Row],[Aerodynamic Resistance]])*Table1[[#This Row],[Velocity]]</f>
        <v>-1638.8982201646061</v>
      </c>
      <c r="P625" s="20">
        <f>Table1[[#This Row],[Total]]*Table1[[#This Row],[Velocity]]</f>
        <v>-1638.8982201646061</v>
      </c>
      <c r="Q625" s="20">
        <f>IF(Table1[[#This Row],[Energy]]&gt;0,Table1[[#This Row],[Energy]],0)</f>
        <v>0</v>
      </c>
      <c r="R625" s="20">
        <f>(SUM($Q$6:Q625))/1000000</f>
        <v>1.1039173994688887</v>
      </c>
      <c r="S625" s="20">
        <f>IF(Table1[[#This Row],[Energy]]&lt;0,ABS(Table1[[#This Row],[Energy]]),0)</f>
        <v>1638.8982201646061</v>
      </c>
      <c r="T625" s="20">
        <f>(SUM($S$6:S625))/1000000</f>
        <v>0.52304521007901206</v>
      </c>
    </row>
    <row r="626" spans="2:20" x14ac:dyDescent="0.3">
      <c r="B626" s="8" t="s">
        <v>24</v>
      </c>
      <c r="C626" s="17">
        <v>620</v>
      </c>
      <c r="D626" s="17">
        <v>31</v>
      </c>
      <c r="E626" s="18">
        <v>45.9</v>
      </c>
      <c r="F626" s="19">
        <f t="shared" si="57"/>
        <v>-0.29166666666666685</v>
      </c>
      <c r="G626" s="19">
        <f t="shared" si="58"/>
        <v>-1.0500000000000007</v>
      </c>
      <c r="H626" s="20">
        <f t="shared" si="54"/>
        <v>0</v>
      </c>
      <c r="I626" s="20">
        <f t="shared" si="55"/>
        <v>45.9</v>
      </c>
      <c r="J626" s="20">
        <f t="shared" si="56"/>
        <v>12.75</v>
      </c>
      <c r="K626" s="20">
        <f>(1000*1.15)*Table1[[#This Row],[WLTC class 3, version 5, acceleration]]</f>
        <v>-335.41666666666686</v>
      </c>
      <c r="L626" s="20">
        <f t="shared" si="59"/>
        <v>112.815</v>
      </c>
      <c r="M626" s="20">
        <f>0.5*1.2*0.32*1.99*(Table1[[#This Row],[Velocity]]^2)</f>
        <v>62.111880000000006</v>
      </c>
      <c r="N626" s="20">
        <f>Table1[[#This Row],[Acceleration Force]]+Table1[[#This Row],[Rolling Resistance]]+Table1[[#This Row],[Aerodynamic Resistance]]</f>
        <v>-160.48978666666684</v>
      </c>
      <c r="O626" s="20">
        <f>(Table1[[#This Row],[Acceleration Force]]+Table1[[#This Row],[Rolling Resistance]]+Table1[[#This Row],[Aerodynamic Resistance]])*Table1[[#This Row],[Velocity]]</f>
        <v>-2046.2447800000023</v>
      </c>
      <c r="P626" s="20">
        <f>Table1[[#This Row],[Total]]*Table1[[#This Row],[Velocity]]</f>
        <v>-2046.2447800000023</v>
      </c>
      <c r="Q626" s="20">
        <f>IF(Table1[[#This Row],[Energy]]&gt;0,Table1[[#This Row],[Energy]],0)</f>
        <v>0</v>
      </c>
      <c r="R626" s="20">
        <f>(SUM($Q$6:Q626))/1000000</f>
        <v>1.1039173994688887</v>
      </c>
      <c r="S626" s="20">
        <f>IF(Table1[[#This Row],[Energy]]&lt;0,ABS(Table1[[#This Row],[Energy]]),0)</f>
        <v>2046.2447800000023</v>
      </c>
      <c r="T626" s="20">
        <f>(SUM($S$6:S626))/1000000</f>
        <v>0.52509145485901199</v>
      </c>
    </row>
    <row r="627" spans="2:20" x14ac:dyDescent="0.3">
      <c r="B627" s="8" t="s">
        <v>24</v>
      </c>
      <c r="C627" s="17">
        <v>621</v>
      </c>
      <c r="D627" s="17">
        <v>32</v>
      </c>
      <c r="E627" s="18">
        <v>44.9</v>
      </c>
      <c r="F627" s="19">
        <f t="shared" si="57"/>
        <v>-0.20833333333333331</v>
      </c>
      <c r="G627" s="19">
        <f t="shared" si="58"/>
        <v>-0.75</v>
      </c>
      <c r="H627" s="20">
        <f t="shared" si="54"/>
        <v>0</v>
      </c>
      <c r="I627" s="20">
        <f t="shared" si="55"/>
        <v>44.9</v>
      </c>
      <c r="J627" s="20">
        <f t="shared" si="56"/>
        <v>12.472222222222221</v>
      </c>
      <c r="K627" s="20">
        <f>(1000*1.15)*Table1[[#This Row],[WLTC class 3, version 5, acceleration]]</f>
        <v>-239.58333333333331</v>
      </c>
      <c r="L627" s="20">
        <f t="shared" si="59"/>
        <v>112.815</v>
      </c>
      <c r="M627" s="20">
        <f>0.5*1.2*0.32*1.99*(Table1[[#This Row],[Velocity]]^2)</f>
        <v>59.434961481481473</v>
      </c>
      <c r="N627" s="20">
        <f>Table1[[#This Row],[Acceleration Force]]+Table1[[#This Row],[Rolling Resistance]]+Table1[[#This Row],[Aerodynamic Resistance]]</f>
        <v>-67.333371851851837</v>
      </c>
      <c r="O627" s="20">
        <f>(Table1[[#This Row],[Acceleration Force]]+Table1[[#This Row],[Rolling Resistance]]+Table1[[#This Row],[Aerodynamic Resistance]])*Table1[[#This Row],[Velocity]]</f>
        <v>-839.79677670781871</v>
      </c>
      <c r="P627" s="20">
        <f>Table1[[#This Row],[Total]]*Table1[[#This Row],[Velocity]]</f>
        <v>-839.79677670781871</v>
      </c>
      <c r="Q627" s="20">
        <f>IF(Table1[[#This Row],[Energy]]&gt;0,Table1[[#This Row],[Energy]],0)</f>
        <v>0</v>
      </c>
      <c r="R627" s="20">
        <f>(SUM($Q$6:Q627))/1000000</f>
        <v>1.1039173994688887</v>
      </c>
      <c r="S627" s="20">
        <f>IF(Table1[[#This Row],[Energy]]&lt;0,ABS(Table1[[#This Row],[Energy]]),0)</f>
        <v>839.79677670781871</v>
      </c>
      <c r="T627" s="20">
        <f>(SUM($S$6:S627))/1000000</f>
        <v>0.52593125163571985</v>
      </c>
    </row>
    <row r="628" spans="2:20" x14ac:dyDescent="0.3">
      <c r="B628" s="8" t="s">
        <v>24</v>
      </c>
      <c r="C628" s="17">
        <v>622</v>
      </c>
      <c r="D628" s="17">
        <v>33</v>
      </c>
      <c r="E628" s="18">
        <v>44.4</v>
      </c>
      <c r="F628" s="19">
        <f t="shared" si="57"/>
        <v>-8.3333333333333523E-2</v>
      </c>
      <c r="G628" s="19">
        <f t="shared" si="58"/>
        <v>-0.30000000000000071</v>
      </c>
      <c r="H628" s="20">
        <f t="shared" si="54"/>
        <v>0</v>
      </c>
      <c r="I628" s="20">
        <f t="shared" si="55"/>
        <v>44.4</v>
      </c>
      <c r="J628" s="20">
        <f t="shared" si="56"/>
        <v>12.333333333333332</v>
      </c>
      <c r="K628" s="20">
        <f>(1000*1.15)*Table1[[#This Row],[WLTC class 3, version 5, acceleration]]</f>
        <v>-95.833333333333556</v>
      </c>
      <c r="L628" s="20">
        <f t="shared" si="59"/>
        <v>112.815</v>
      </c>
      <c r="M628" s="20">
        <f>0.5*1.2*0.32*1.99*(Table1[[#This Row],[Velocity]]^2)</f>
        <v>58.118613333333329</v>
      </c>
      <c r="N628" s="20">
        <f>Table1[[#This Row],[Acceleration Force]]+Table1[[#This Row],[Rolling Resistance]]+Table1[[#This Row],[Aerodynamic Resistance]]</f>
        <v>75.100279999999771</v>
      </c>
      <c r="O628" s="20">
        <f>(Table1[[#This Row],[Acceleration Force]]+Table1[[#This Row],[Rolling Resistance]]+Table1[[#This Row],[Aerodynamic Resistance]])*Table1[[#This Row],[Velocity]]</f>
        <v>926.23678666666376</v>
      </c>
      <c r="P628" s="20">
        <f>Table1[[#This Row],[Total]]*Table1[[#This Row],[Velocity]]</f>
        <v>926.23678666666376</v>
      </c>
      <c r="Q628" s="20">
        <f>IF(Table1[[#This Row],[Energy]]&gt;0,Table1[[#This Row],[Energy]],0)</f>
        <v>926.23678666666376</v>
      </c>
      <c r="R628" s="20">
        <f>(SUM($Q$6:Q628))/1000000</f>
        <v>1.1048436362555554</v>
      </c>
      <c r="S628" s="20">
        <f>IF(Table1[[#This Row],[Energy]]&lt;0,ABS(Table1[[#This Row],[Energy]]),0)</f>
        <v>0</v>
      </c>
      <c r="T628" s="20">
        <f>(SUM($S$6:S628))/1000000</f>
        <v>0.52593125163571985</v>
      </c>
    </row>
    <row r="629" spans="2:20" x14ac:dyDescent="0.3">
      <c r="B629" s="8" t="s">
        <v>24</v>
      </c>
      <c r="C629" s="17">
        <v>623</v>
      </c>
      <c r="D629" s="17">
        <v>34</v>
      </c>
      <c r="E629" s="18">
        <v>44.3</v>
      </c>
      <c r="F629" s="19">
        <f t="shared" si="57"/>
        <v>1.3888888888889086E-2</v>
      </c>
      <c r="G629" s="19">
        <f t="shared" si="58"/>
        <v>5.0000000000000711E-2</v>
      </c>
      <c r="H629" s="20">
        <f t="shared" si="54"/>
        <v>0</v>
      </c>
      <c r="I629" s="20">
        <f t="shared" si="55"/>
        <v>44.3</v>
      </c>
      <c r="J629" s="20">
        <f t="shared" si="56"/>
        <v>12.305555555555554</v>
      </c>
      <c r="K629" s="20">
        <f>(1000*1.15)*Table1[[#This Row],[WLTC class 3, version 5, acceleration]]</f>
        <v>15.972222222222449</v>
      </c>
      <c r="L629" s="20">
        <f t="shared" si="59"/>
        <v>112.815</v>
      </c>
      <c r="M629" s="20">
        <f>0.5*1.2*0.32*1.99*(Table1[[#This Row],[Velocity]]^2)</f>
        <v>57.857112592592578</v>
      </c>
      <c r="N629" s="20">
        <f>Table1[[#This Row],[Acceleration Force]]+Table1[[#This Row],[Rolling Resistance]]+Table1[[#This Row],[Aerodynamic Resistance]]</f>
        <v>186.64433481481504</v>
      </c>
      <c r="O629" s="20">
        <f>(Table1[[#This Row],[Acceleration Force]]+Table1[[#This Row],[Rolling Resistance]]+Table1[[#This Row],[Aerodynamic Resistance]])*Table1[[#This Row],[Velocity]]</f>
        <v>2296.7622311934178</v>
      </c>
      <c r="P629" s="20">
        <f>Table1[[#This Row],[Total]]*Table1[[#This Row],[Velocity]]</f>
        <v>2296.7622311934178</v>
      </c>
      <c r="Q629" s="20">
        <f>IF(Table1[[#This Row],[Energy]]&gt;0,Table1[[#This Row],[Energy]],0)</f>
        <v>2296.7622311934178</v>
      </c>
      <c r="R629" s="20">
        <f>(SUM($Q$6:Q629))/1000000</f>
        <v>1.1071403984867487</v>
      </c>
      <c r="S629" s="20">
        <f>IF(Table1[[#This Row],[Energy]]&lt;0,ABS(Table1[[#This Row],[Energy]]),0)</f>
        <v>0</v>
      </c>
      <c r="T629" s="20">
        <f>(SUM($S$6:S629))/1000000</f>
        <v>0.52593125163571985</v>
      </c>
    </row>
    <row r="630" spans="2:20" x14ac:dyDescent="0.3">
      <c r="B630" s="8" t="s">
        <v>24</v>
      </c>
      <c r="C630" s="17">
        <v>624</v>
      </c>
      <c r="D630" s="17">
        <v>35</v>
      </c>
      <c r="E630" s="18">
        <v>44.5</v>
      </c>
      <c r="F630" s="19">
        <f t="shared" si="57"/>
        <v>0.1111111111111117</v>
      </c>
      <c r="G630" s="19">
        <f t="shared" si="58"/>
        <v>0.40000000000000213</v>
      </c>
      <c r="H630" s="20">
        <f t="shared" si="54"/>
        <v>0</v>
      </c>
      <c r="I630" s="20">
        <f t="shared" si="55"/>
        <v>44.5</v>
      </c>
      <c r="J630" s="20">
        <f t="shared" si="56"/>
        <v>12.361111111111111</v>
      </c>
      <c r="K630" s="20">
        <f>(1000*1.15)*Table1[[#This Row],[WLTC class 3, version 5, acceleration]]</f>
        <v>127.77777777777845</v>
      </c>
      <c r="L630" s="20">
        <f t="shared" si="59"/>
        <v>112.815</v>
      </c>
      <c r="M630" s="20">
        <f>0.5*1.2*0.32*1.99*(Table1[[#This Row],[Velocity]]^2)</f>
        <v>58.380703703703702</v>
      </c>
      <c r="N630" s="20">
        <f>Table1[[#This Row],[Acceleration Force]]+Table1[[#This Row],[Rolling Resistance]]+Table1[[#This Row],[Aerodynamic Resistance]]</f>
        <v>298.97348148148217</v>
      </c>
      <c r="O630" s="20">
        <f>(Table1[[#This Row],[Acceleration Force]]+Table1[[#This Row],[Rolling Resistance]]+Table1[[#This Row],[Aerodynamic Resistance]])*Table1[[#This Row],[Velocity]]</f>
        <v>3695.6444238683212</v>
      </c>
      <c r="P630" s="20">
        <f>Table1[[#This Row],[Total]]*Table1[[#This Row],[Velocity]]</f>
        <v>3695.6444238683212</v>
      </c>
      <c r="Q630" s="20">
        <f>IF(Table1[[#This Row],[Energy]]&gt;0,Table1[[#This Row],[Energy]],0)</f>
        <v>3695.6444238683212</v>
      </c>
      <c r="R630" s="20">
        <f>(SUM($Q$6:Q630))/1000000</f>
        <v>1.110836042910617</v>
      </c>
      <c r="S630" s="20">
        <f>IF(Table1[[#This Row],[Energy]]&lt;0,ABS(Table1[[#This Row],[Energy]]),0)</f>
        <v>0</v>
      </c>
      <c r="T630" s="20">
        <f>(SUM($S$6:S630))/1000000</f>
        <v>0.52593125163571985</v>
      </c>
    </row>
    <row r="631" spans="2:20" x14ac:dyDescent="0.3">
      <c r="B631" s="8" t="s">
        <v>24</v>
      </c>
      <c r="C631" s="17">
        <v>625</v>
      </c>
      <c r="D631" s="17">
        <v>36</v>
      </c>
      <c r="E631" s="18">
        <v>45.1</v>
      </c>
      <c r="F631" s="19">
        <f t="shared" si="57"/>
        <v>0.16666666666666705</v>
      </c>
      <c r="G631" s="19">
        <f t="shared" si="58"/>
        <v>0.60000000000000142</v>
      </c>
      <c r="H631" s="20">
        <f t="shared" si="54"/>
        <v>0</v>
      </c>
      <c r="I631" s="20">
        <f t="shared" si="55"/>
        <v>45.1</v>
      </c>
      <c r="J631" s="20">
        <f t="shared" si="56"/>
        <v>12.527777777777779</v>
      </c>
      <c r="K631" s="20">
        <f>(1000*1.15)*Table1[[#This Row],[WLTC class 3, version 5, acceleration]]</f>
        <v>191.66666666666711</v>
      </c>
      <c r="L631" s="20">
        <f t="shared" si="59"/>
        <v>112.815</v>
      </c>
      <c r="M631" s="20">
        <f>0.5*1.2*0.32*1.99*(Table1[[#This Row],[Velocity]]^2)</f>
        <v>59.965628148148163</v>
      </c>
      <c r="N631" s="20">
        <f>Table1[[#This Row],[Acceleration Force]]+Table1[[#This Row],[Rolling Resistance]]+Table1[[#This Row],[Aerodynamic Resistance]]</f>
        <v>364.44729481481528</v>
      </c>
      <c r="O631" s="20">
        <f>(Table1[[#This Row],[Acceleration Force]]+Table1[[#This Row],[Rolling Resistance]]+Table1[[#This Row],[Aerodynamic Resistance]])*Table1[[#This Row],[Velocity]]</f>
        <v>4565.7147211522697</v>
      </c>
      <c r="P631" s="20">
        <f>Table1[[#This Row],[Total]]*Table1[[#This Row],[Velocity]]</f>
        <v>4565.7147211522697</v>
      </c>
      <c r="Q631" s="20">
        <f>IF(Table1[[#This Row],[Energy]]&gt;0,Table1[[#This Row],[Energy]],0)</f>
        <v>4565.7147211522697</v>
      </c>
      <c r="R631" s="20">
        <f>(SUM($Q$6:Q631))/1000000</f>
        <v>1.1154017576317694</v>
      </c>
      <c r="S631" s="20">
        <f>IF(Table1[[#This Row],[Energy]]&lt;0,ABS(Table1[[#This Row],[Energy]]),0)</f>
        <v>0</v>
      </c>
      <c r="T631" s="20">
        <f>(SUM($S$6:S631))/1000000</f>
        <v>0.52593125163571985</v>
      </c>
    </row>
    <row r="632" spans="2:20" x14ac:dyDescent="0.3">
      <c r="B632" s="8" t="s">
        <v>24</v>
      </c>
      <c r="C632" s="17">
        <v>626</v>
      </c>
      <c r="D632" s="17">
        <v>37</v>
      </c>
      <c r="E632" s="18">
        <v>45.7</v>
      </c>
      <c r="F632" s="19">
        <f t="shared" si="57"/>
        <v>0.12499999999999981</v>
      </c>
      <c r="G632" s="19">
        <f t="shared" si="58"/>
        <v>0.44999999999999929</v>
      </c>
      <c r="H632" s="20">
        <f t="shared" si="54"/>
        <v>0</v>
      </c>
      <c r="I632" s="20">
        <f t="shared" si="55"/>
        <v>45.7</v>
      </c>
      <c r="J632" s="20">
        <f t="shared" si="56"/>
        <v>12.694444444444445</v>
      </c>
      <c r="K632" s="20">
        <f>(1000*1.15)*Table1[[#This Row],[WLTC class 3, version 5, acceleration]]</f>
        <v>143.74999999999977</v>
      </c>
      <c r="L632" s="20">
        <f t="shared" si="59"/>
        <v>112.815</v>
      </c>
      <c r="M632" s="20">
        <f>0.5*1.2*0.32*1.99*(Table1[[#This Row],[Velocity]]^2)</f>
        <v>61.571779259259266</v>
      </c>
      <c r="N632" s="20">
        <f>Table1[[#This Row],[Acceleration Force]]+Table1[[#This Row],[Rolling Resistance]]+Table1[[#This Row],[Aerodynamic Resistance]]</f>
        <v>318.13677925925901</v>
      </c>
      <c r="O632" s="20">
        <f>(Table1[[#This Row],[Acceleration Force]]+Table1[[#This Row],[Rolling Resistance]]+Table1[[#This Row],[Aerodynamic Resistance]])*Table1[[#This Row],[Velocity]]</f>
        <v>4038.569670041149</v>
      </c>
      <c r="P632" s="20">
        <f>Table1[[#This Row],[Total]]*Table1[[#This Row],[Velocity]]</f>
        <v>4038.569670041149</v>
      </c>
      <c r="Q632" s="20">
        <f>IF(Table1[[#This Row],[Energy]]&gt;0,Table1[[#This Row],[Energy]],0)</f>
        <v>4038.569670041149</v>
      </c>
      <c r="R632" s="20">
        <f>(SUM($Q$6:Q632))/1000000</f>
        <v>1.1194403273018105</v>
      </c>
      <c r="S632" s="20">
        <f>IF(Table1[[#This Row],[Energy]]&lt;0,ABS(Table1[[#This Row],[Energy]]),0)</f>
        <v>0</v>
      </c>
      <c r="T632" s="20">
        <f>(SUM($S$6:S632))/1000000</f>
        <v>0.52593125163571985</v>
      </c>
    </row>
    <row r="633" spans="2:20" x14ac:dyDescent="0.3">
      <c r="B633" s="8" t="s">
        <v>24</v>
      </c>
      <c r="C633" s="17">
        <v>627</v>
      </c>
      <c r="D633" s="17">
        <v>38</v>
      </c>
      <c r="E633" s="18">
        <v>46</v>
      </c>
      <c r="F633" s="19">
        <f t="shared" si="57"/>
        <v>4.1666666666666269E-2</v>
      </c>
      <c r="G633" s="19">
        <f t="shared" si="58"/>
        <v>0.14999999999999858</v>
      </c>
      <c r="H633" s="20">
        <f t="shared" si="54"/>
        <v>0</v>
      </c>
      <c r="I633" s="20">
        <f t="shared" si="55"/>
        <v>46</v>
      </c>
      <c r="J633" s="20">
        <f t="shared" si="56"/>
        <v>12.777777777777777</v>
      </c>
      <c r="K633" s="20">
        <f>(1000*1.15)*Table1[[#This Row],[WLTC class 3, version 5, acceleration]]</f>
        <v>47.91666666666621</v>
      </c>
      <c r="L633" s="20">
        <f t="shared" si="59"/>
        <v>112.815</v>
      </c>
      <c r="M633" s="20">
        <f>0.5*1.2*0.32*1.99*(Table1[[#This Row],[Velocity]]^2)</f>
        <v>62.382814814814814</v>
      </c>
      <c r="N633" s="20">
        <f>Table1[[#This Row],[Acceleration Force]]+Table1[[#This Row],[Rolling Resistance]]+Table1[[#This Row],[Aerodynamic Resistance]]</f>
        <v>223.11448148148102</v>
      </c>
      <c r="O633" s="20">
        <f>(Table1[[#This Row],[Acceleration Force]]+Table1[[#This Row],[Rolling Resistance]]+Table1[[#This Row],[Aerodynamic Resistance]])*Table1[[#This Row],[Velocity]]</f>
        <v>2850.9072633744795</v>
      </c>
      <c r="P633" s="20">
        <f>Table1[[#This Row],[Total]]*Table1[[#This Row],[Velocity]]</f>
        <v>2850.9072633744795</v>
      </c>
      <c r="Q633" s="20">
        <f>IF(Table1[[#This Row],[Energy]]&gt;0,Table1[[#This Row],[Energy]],0)</f>
        <v>2850.9072633744795</v>
      </c>
      <c r="R633" s="20">
        <f>(SUM($Q$6:Q633))/1000000</f>
        <v>1.122291234565185</v>
      </c>
      <c r="S633" s="20">
        <f>IF(Table1[[#This Row],[Energy]]&lt;0,ABS(Table1[[#This Row],[Energy]]),0)</f>
        <v>0</v>
      </c>
      <c r="T633" s="20">
        <f>(SUM($S$6:S633))/1000000</f>
        <v>0.52593125163571985</v>
      </c>
    </row>
    <row r="634" spans="2:20" x14ac:dyDescent="0.3">
      <c r="B634" s="8" t="s">
        <v>24</v>
      </c>
      <c r="C634" s="17">
        <v>628</v>
      </c>
      <c r="D634" s="17">
        <v>39</v>
      </c>
      <c r="E634" s="18">
        <v>46</v>
      </c>
      <c r="F634" s="19">
        <f t="shared" si="57"/>
        <v>0</v>
      </c>
      <c r="G634" s="19">
        <f t="shared" si="58"/>
        <v>0</v>
      </c>
      <c r="H634" s="20">
        <f t="shared" si="54"/>
        <v>0</v>
      </c>
      <c r="I634" s="20">
        <f t="shared" si="55"/>
        <v>46</v>
      </c>
      <c r="J634" s="20">
        <f t="shared" si="56"/>
        <v>12.777777777777777</v>
      </c>
      <c r="K634" s="20">
        <f>(1000*1.15)*Table1[[#This Row],[WLTC class 3, version 5, acceleration]]</f>
        <v>0</v>
      </c>
      <c r="L634" s="20">
        <f t="shared" si="59"/>
        <v>112.815</v>
      </c>
      <c r="M634" s="20">
        <f>0.5*1.2*0.32*1.99*(Table1[[#This Row],[Velocity]]^2)</f>
        <v>62.382814814814814</v>
      </c>
      <c r="N634" s="20">
        <f>Table1[[#This Row],[Acceleration Force]]+Table1[[#This Row],[Rolling Resistance]]+Table1[[#This Row],[Aerodynamic Resistance]]</f>
        <v>175.19781481481482</v>
      </c>
      <c r="O634" s="20">
        <f>(Table1[[#This Row],[Acceleration Force]]+Table1[[#This Row],[Rolling Resistance]]+Table1[[#This Row],[Aerodynamic Resistance]])*Table1[[#This Row],[Velocity]]</f>
        <v>2238.6387448559672</v>
      </c>
      <c r="P634" s="20">
        <f>Table1[[#This Row],[Total]]*Table1[[#This Row],[Velocity]]</f>
        <v>2238.6387448559672</v>
      </c>
      <c r="Q634" s="20">
        <f>IF(Table1[[#This Row],[Energy]]&gt;0,Table1[[#This Row],[Energy]],0)</f>
        <v>2238.6387448559672</v>
      </c>
      <c r="R634" s="20">
        <f>(SUM($Q$6:Q634))/1000000</f>
        <v>1.1245298733100408</v>
      </c>
      <c r="S634" s="20">
        <f>IF(Table1[[#This Row],[Energy]]&lt;0,ABS(Table1[[#This Row],[Energy]]),0)</f>
        <v>0</v>
      </c>
      <c r="T634" s="20">
        <f>(SUM($S$6:S634))/1000000</f>
        <v>0.52593125163571985</v>
      </c>
    </row>
    <row r="635" spans="2:20" x14ac:dyDescent="0.3">
      <c r="B635" s="8" t="s">
        <v>24</v>
      </c>
      <c r="C635" s="17">
        <v>629</v>
      </c>
      <c r="D635" s="17">
        <v>40</v>
      </c>
      <c r="E635" s="18">
        <v>46</v>
      </c>
      <c r="F635" s="19">
        <f t="shared" si="57"/>
        <v>1.3888888888889086E-2</v>
      </c>
      <c r="G635" s="19">
        <f t="shared" si="58"/>
        <v>5.0000000000000711E-2</v>
      </c>
      <c r="H635" s="20">
        <f t="shared" si="54"/>
        <v>0</v>
      </c>
      <c r="I635" s="20">
        <f t="shared" si="55"/>
        <v>46</v>
      </c>
      <c r="J635" s="20">
        <f t="shared" si="56"/>
        <v>12.777777777777777</v>
      </c>
      <c r="K635" s="20">
        <f>(1000*1.15)*Table1[[#This Row],[WLTC class 3, version 5, acceleration]]</f>
        <v>15.972222222222449</v>
      </c>
      <c r="L635" s="20">
        <f t="shared" si="59"/>
        <v>112.815</v>
      </c>
      <c r="M635" s="20">
        <f>0.5*1.2*0.32*1.99*(Table1[[#This Row],[Velocity]]^2)</f>
        <v>62.382814814814814</v>
      </c>
      <c r="N635" s="20">
        <f>Table1[[#This Row],[Acceleration Force]]+Table1[[#This Row],[Rolling Resistance]]+Table1[[#This Row],[Aerodynamic Resistance]]</f>
        <v>191.17003703703728</v>
      </c>
      <c r="O635" s="20">
        <f>(Table1[[#This Row],[Acceleration Force]]+Table1[[#This Row],[Rolling Resistance]]+Table1[[#This Row],[Aerodynamic Resistance]])*Table1[[#This Row],[Velocity]]</f>
        <v>2442.7282510288096</v>
      </c>
      <c r="P635" s="20">
        <f>Table1[[#This Row],[Total]]*Table1[[#This Row],[Velocity]]</f>
        <v>2442.7282510288096</v>
      </c>
      <c r="Q635" s="20">
        <f>IF(Table1[[#This Row],[Energy]]&gt;0,Table1[[#This Row],[Energy]],0)</f>
        <v>2442.7282510288096</v>
      </c>
      <c r="R635" s="20">
        <f>(SUM($Q$6:Q635))/1000000</f>
        <v>1.1269726015610697</v>
      </c>
      <c r="S635" s="20">
        <f>IF(Table1[[#This Row],[Energy]]&lt;0,ABS(Table1[[#This Row],[Energy]]),0)</f>
        <v>0</v>
      </c>
      <c r="T635" s="20">
        <f>(SUM($S$6:S635))/1000000</f>
        <v>0.52593125163571985</v>
      </c>
    </row>
    <row r="636" spans="2:20" x14ac:dyDescent="0.3">
      <c r="B636" s="8" t="s">
        <v>24</v>
      </c>
      <c r="C636" s="17">
        <v>630</v>
      </c>
      <c r="D636" s="17">
        <v>41</v>
      </c>
      <c r="E636" s="18">
        <v>46.1</v>
      </c>
      <c r="F636" s="19">
        <f t="shared" si="57"/>
        <v>9.7222222222222612E-2</v>
      </c>
      <c r="G636" s="19">
        <f t="shared" si="58"/>
        <v>0.35000000000000142</v>
      </c>
      <c r="H636" s="20">
        <f t="shared" si="54"/>
        <v>0</v>
      </c>
      <c r="I636" s="20">
        <f t="shared" si="55"/>
        <v>46.1</v>
      </c>
      <c r="J636" s="20">
        <f t="shared" si="56"/>
        <v>12.805555555555555</v>
      </c>
      <c r="K636" s="20">
        <f>(1000*1.15)*Table1[[#This Row],[WLTC class 3, version 5, acceleration]]</f>
        <v>111.805555555556</v>
      </c>
      <c r="L636" s="20">
        <f t="shared" si="59"/>
        <v>112.815</v>
      </c>
      <c r="M636" s="20">
        <f>0.5*1.2*0.32*1.99*(Table1[[#This Row],[Velocity]]^2)</f>
        <v>62.65433925925926</v>
      </c>
      <c r="N636" s="20">
        <f>Table1[[#This Row],[Acceleration Force]]+Table1[[#This Row],[Rolling Resistance]]+Table1[[#This Row],[Aerodynamic Resistance]]</f>
        <v>287.27489481481524</v>
      </c>
      <c r="O636" s="20">
        <f>(Table1[[#This Row],[Acceleration Force]]+Table1[[#This Row],[Rolling Resistance]]+Table1[[#This Row],[Aerodynamic Resistance]])*Table1[[#This Row],[Velocity]]</f>
        <v>3678.7146252674952</v>
      </c>
      <c r="P636" s="20">
        <f>Table1[[#This Row],[Total]]*Table1[[#This Row],[Velocity]]</f>
        <v>3678.7146252674952</v>
      </c>
      <c r="Q636" s="20">
        <f>IF(Table1[[#This Row],[Energy]]&gt;0,Table1[[#This Row],[Energy]],0)</f>
        <v>3678.7146252674952</v>
      </c>
      <c r="R636" s="20">
        <f>(SUM($Q$6:Q636))/1000000</f>
        <v>1.1306513161863372</v>
      </c>
      <c r="S636" s="20">
        <f>IF(Table1[[#This Row],[Energy]]&lt;0,ABS(Table1[[#This Row],[Energy]]),0)</f>
        <v>0</v>
      </c>
      <c r="T636" s="20">
        <f>(SUM($S$6:S636))/1000000</f>
        <v>0.52593125163571985</v>
      </c>
    </row>
    <row r="637" spans="2:20" x14ac:dyDescent="0.3">
      <c r="B637" s="8" t="s">
        <v>24</v>
      </c>
      <c r="C637" s="17">
        <v>631</v>
      </c>
      <c r="D637" s="17">
        <v>42</v>
      </c>
      <c r="E637" s="18">
        <v>46.7</v>
      </c>
      <c r="F637" s="19">
        <f t="shared" si="57"/>
        <v>0.2222222222222224</v>
      </c>
      <c r="G637" s="19">
        <f t="shared" si="58"/>
        <v>0.80000000000000071</v>
      </c>
      <c r="H637" s="20">
        <f t="shared" si="54"/>
        <v>0</v>
      </c>
      <c r="I637" s="20">
        <f t="shared" si="55"/>
        <v>46.7</v>
      </c>
      <c r="J637" s="20">
        <f t="shared" si="56"/>
        <v>12.972222222222223</v>
      </c>
      <c r="K637" s="20">
        <f>(1000*1.15)*Table1[[#This Row],[WLTC class 3, version 5, acceleration]]</f>
        <v>255.55555555555577</v>
      </c>
      <c r="L637" s="20">
        <f t="shared" si="59"/>
        <v>112.815</v>
      </c>
      <c r="M637" s="20">
        <f>0.5*1.2*0.32*1.99*(Table1[[#This Row],[Velocity]]^2)</f>
        <v>64.295868148148159</v>
      </c>
      <c r="N637" s="20">
        <f>Table1[[#This Row],[Acceleration Force]]+Table1[[#This Row],[Rolling Resistance]]+Table1[[#This Row],[Aerodynamic Resistance]]</f>
        <v>432.66642370370391</v>
      </c>
      <c r="O637" s="20">
        <f>(Table1[[#This Row],[Acceleration Force]]+Table1[[#This Row],[Rolling Resistance]]+Table1[[#This Row],[Aerodynamic Resistance]])*Table1[[#This Row],[Velocity]]</f>
        <v>5612.6449963786035</v>
      </c>
      <c r="P637" s="20">
        <f>Table1[[#This Row],[Total]]*Table1[[#This Row],[Velocity]]</f>
        <v>5612.6449963786035</v>
      </c>
      <c r="Q637" s="20">
        <f>IF(Table1[[#This Row],[Energy]]&gt;0,Table1[[#This Row],[Energy]],0)</f>
        <v>5612.6449963786035</v>
      </c>
      <c r="R637" s="20">
        <f>(SUM($Q$6:Q637))/1000000</f>
        <v>1.1362639611827159</v>
      </c>
      <c r="S637" s="20">
        <f>IF(Table1[[#This Row],[Energy]]&lt;0,ABS(Table1[[#This Row],[Energy]]),0)</f>
        <v>0</v>
      </c>
      <c r="T637" s="20">
        <f>(SUM($S$6:S637))/1000000</f>
        <v>0.52593125163571985</v>
      </c>
    </row>
    <row r="638" spans="2:20" x14ac:dyDescent="0.3">
      <c r="B638" s="8" t="s">
        <v>24</v>
      </c>
      <c r="C638" s="17">
        <v>632</v>
      </c>
      <c r="D638" s="17">
        <v>43</v>
      </c>
      <c r="E638" s="18">
        <v>47.7</v>
      </c>
      <c r="F638" s="19">
        <f t="shared" si="57"/>
        <v>0.30555555555555497</v>
      </c>
      <c r="G638" s="19">
        <f t="shared" si="58"/>
        <v>1.0999999999999979</v>
      </c>
      <c r="H638" s="20">
        <f t="shared" si="54"/>
        <v>0</v>
      </c>
      <c r="I638" s="20">
        <f t="shared" si="55"/>
        <v>47.7</v>
      </c>
      <c r="J638" s="20">
        <f t="shared" si="56"/>
        <v>13.25</v>
      </c>
      <c r="K638" s="20">
        <f>(1000*1.15)*Table1[[#This Row],[WLTC class 3, version 5, acceleration]]</f>
        <v>351.38888888888823</v>
      </c>
      <c r="L638" s="20">
        <f t="shared" si="59"/>
        <v>112.815</v>
      </c>
      <c r="M638" s="20">
        <f>0.5*1.2*0.32*1.99*(Table1[[#This Row],[Velocity]]^2)</f>
        <v>67.078920000000011</v>
      </c>
      <c r="N638" s="20">
        <f>Table1[[#This Row],[Acceleration Force]]+Table1[[#This Row],[Rolling Resistance]]+Table1[[#This Row],[Aerodynamic Resistance]]</f>
        <v>531.28280888888821</v>
      </c>
      <c r="O638" s="20">
        <f>(Table1[[#This Row],[Acceleration Force]]+Table1[[#This Row],[Rolling Resistance]]+Table1[[#This Row],[Aerodynamic Resistance]])*Table1[[#This Row],[Velocity]]</f>
        <v>7039.497217777769</v>
      </c>
      <c r="P638" s="20">
        <f>Table1[[#This Row],[Total]]*Table1[[#This Row],[Velocity]]</f>
        <v>7039.497217777769</v>
      </c>
      <c r="Q638" s="20">
        <f>IF(Table1[[#This Row],[Energy]]&gt;0,Table1[[#This Row],[Energy]],0)</f>
        <v>7039.497217777769</v>
      </c>
      <c r="R638" s="20">
        <f>(SUM($Q$6:Q638))/1000000</f>
        <v>1.1433034584004937</v>
      </c>
      <c r="S638" s="20">
        <f>IF(Table1[[#This Row],[Energy]]&lt;0,ABS(Table1[[#This Row],[Energy]]),0)</f>
        <v>0</v>
      </c>
      <c r="T638" s="20">
        <f>(SUM($S$6:S638))/1000000</f>
        <v>0.52593125163571985</v>
      </c>
    </row>
    <row r="639" spans="2:20" x14ac:dyDescent="0.3">
      <c r="B639" s="8" t="s">
        <v>24</v>
      </c>
      <c r="C639" s="17">
        <v>633</v>
      </c>
      <c r="D639" s="17">
        <v>44</v>
      </c>
      <c r="E639" s="18">
        <v>48.9</v>
      </c>
      <c r="F639" s="19">
        <f t="shared" si="57"/>
        <v>0.36111111111111033</v>
      </c>
      <c r="G639" s="19">
        <f t="shared" si="58"/>
        <v>1.2999999999999972</v>
      </c>
      <c r="H639" s="20">
        <f t="shared" si="54"/>
        <v>0</v>
      </c>
      <c r="I639" s="20">
        <f t="shared" si="55"/>
        <v>48.9</v>
      </c>
      <c r="J639" s="20">
        <f t="shared" si="56"/>
        <v>13.583333333333332</v>
      </c>
      <c r="K639" s="20">
        <f>(1000*1.15)*Table1[[#This Row],[WLTC class 3, version 5, acceleration]]</f>
        <v>415.27777777777686</v>
      </c>
      <c r="L639" s="20">
        <f t="shared" si="59"/>
        <v>112.815</v>
      </c>
      <c r="M639" s="20">
        <f>0.5*1.2*0.32*1.99*(Table1[[#This Row],[Velocity]]^2)</f>
        <v>70.496413333333322</v>
      </c>
      <c r="N639" s="20">
        <f>Table1[[#This Row],[Acceleration Force]]+Table1[[#This Row],[Rolling Resistance]]+Table1[[#This Row],[Aerodynamic Resistance]]</f>
        <v>598.58919111111015</v>
      </c>
      <c r="O639" s="20">
        <f>(Table1[[#This Row],[Acceleration Force]]+Table1[[#This Row],[Rolling Resistance]]+Table1[[#This Row],[Aerodynamic Resistance]])*Table1[[#This Row],[Velocity]]</f>
        <v>8130.8365125925793</v>
      </c>
      <c r="P639" s="20">
        <f>Table1[[#This Row],[Total]]*Table1[[#This Row],[Velocity]]</f>
        <v>8130.8365125925793</v>
      </c>
      <c r="Q639" s="20">
        <f>IF(Table1[[#This Row],[Energy]]&gt;0,Table1[[#This Row],[Energy]],0)</f>
        <v>8130.8365125925793</v>
      </c>
      <c r="R639" s="20">
        <f>(SUM($Q$6:Q639))/1000000</f>
        <v>1.1514342949130862</v>
      </c>
      <c r="S639" s="20">
        <f>IF(Table1[[#This Row],[Energy]]&lt;0,ABS(Table1[[#This Row],[Energy]]),0)</f>
        <v>0</v>
      </c>
      <c r="T639" s="20">
        <f>(SUM($S$6:S639))/1000000</f>
        <v>0.52593125163571985</v>
      </c>
    </row>
    <row r="640" spans="2:20" x14ac:dyDescent="0.3">
      <c r="B640" s="8" t="s">
        <v>24</v>
      </c>
      <c r="C640" s="17">
        <v>634</v>
      </c>
      <c r="D640" s="17">
        <v>45</v>
      </c>
      <c r="E640" s="18">
        <v>50.3</v>
      </c>
      <c r="F640" s="19">
        <f t="shared" si="57"/>
        <v>0.37500000000000039</v>
      </c>
      <c r="G640" s="19">
        <f t="shared" si="58"/>
        <v>1.3500000000000014</v>
      </c>
      <c r="H640" s="20">
        <f t="shared" si="54"/>
        <v>0</v>
      </c>
      <c r="I640" s="20">
        <f t="shared" si="55"/>
        <v>50.3</v>
      </c>
      <c r="J640" s="20">
        <f t="shared" si="56"/>
        <v>13.972222222222221</v>
      </c>
      <c r="K640" s="20">
        <f>(1000*1.15)*Table1[[#This Row],[WLTC class 3, version 5, acceleration]]</f>
        <v>431.25000000000045</v>
      </c>
      <c r="L640" s="20">
        <f t="shared" si="59"/>
        <v>112.815</v>
      </c>
      <c r="M640" s="20">
        <f>0.5*1.2*0.32*1.99*(Table1[[#This Row],[Velocity]]^2)</f>
        <v>74.590801481481478</v>
      </c>
      <c r="N640" s="20">
        <f>Table1[[#This Row],[Acceleration Force]]+Table1[[#This Row],[Rolling Resistance]]+Table1[[#This Row],[Aerodynamic Resistance]]</f>
        <v>618.65580148148194</v>
      </c>
      <c r="O640" s="20">
        <f>(Table1[[#This Row],[Acceleration Force]]+Table1[[#This Row],[Rolling Resistance]]+Table1[[#This Row],[Aerodynamic Resistance]])*Table1[[#This Row],[Velocity]]</f>
        <v>8643.9963373662613</v>
      </c>
      <c r="P640" s="20">
        <f>Table1[[#This Row],[Total]]*Table1[[#This Row],[Velocity]]</f>
        <v>8643.9963373662613</v>
      </c>
      <c r="Q640" s="20">
        <f>IF(Table1[[#This Row],[Energy]]&gt;0,Table1[[#This Row],[Energy]],0)</f>
        <v>8643.9963373662613</v>
      </c>
      <c r="R640" s="20">
        <f>(SUM($Q$6:Q640))/1000000</f>
        <v>1.1600782912504526</v>
      </c>
      <c r="S640" s="20">
        <f>IF(Table1[[#This Row],[Energy]]&lt;0,ABS(Table1[[#This Row],[Energy]]),0)</f>
        <v>0</v>
      </c>
      <c r="T640" s="20">
        <f>(SUM($S$6:S640))/1000000</f>
        <v>0.52593125163571985</v>
      </c>
    </row>
    <row r="641" spans="2:20" x14ac:dyDescent="0.3">
      <c r="B641" s="8" t="s">
        <v>24</v>
      </c>
      <c r="C641" s="17">
        <v>635</v>
      </c>
      <c r="D641" s="17">
        <v>46</v>
      </c>
      <c r="E641" s="18">
        <v>51.6</v>
      </c>
      <c r="F641" s="19">
        <f t="shared" si="57"/>
        <v>0.31944444444444503</v>
      </c>
      <c r="G641" s="19">
        <f t="shared" si="58"/>
        <v>1.1500000000000021</v>
      </c>
      <c r="H641" s="20">
        <f t="shared" si="54"/>
        <v>0</v>
      </c>
      <c r="I641" s="20">
        <f t="shared" si="55"/>
        <v>51.6</v>
      </c>
      <c r="J641" s="20">
        <f t="shared" si="56"/>
        <v>14.333333333333334</v>
      </c>
      <c r="K641" s="20">
        <f>(1000*1.15)*Table1[[#This Row],[WLTC class 3, version 5, acceleration]]</f>
        <v>367.36111111111177</v>
      </c>
      <c r="L641" s="20">
        <f t="shared" si="59"/>
        <v>112.815</v>
      </c>
      <c r="M641" s="20">
        <f>0.5*1.2*0.32*1.99*(Table1[[#This Row],[Velocity]]^2)</f>
        <v>78.496213333333344</v>
      </c>
      <c r="N641" s="20">
        <f>Table1[[#This Row],[Acceleration Force]]+Table1[[#This Row],[Rolling Resistance]]+Table1[[#This Row],[Aerodynamic Resistance]]</f>
        <v>558.67232444444517</v>
      </c>
      <c r="O641" s="20">
        <f>(Table1[[#This Row],[Acceleration Force]]+Table1[[#This Row],[Rolling Resistance]]+Table1[[#This Row],[Aerodynamic Resistance]])*Table1[[#This Row],[Velocity]]</f>
        <v>8007.6366503703812</v>
      </c>
      <c r="P641" s="20">
        <f>Table1[[#This Row],[Total]]*Table1[[#This Row],[Velocity]]</f>
        <v>8007.6366503703812</v>
      </c>
      <c r="Q641" s="20">
        <f>IF(Table1[[#This Row],[Energy]]&gt;0,Table1[[#This Row],[Energy]],0)</f>
        <v>8007.6366503703812</v>
      </c>
      <c r="R641" s="20">
        <f>(SUM($Q$6:Q641))/1000000</f>
        <v>1.1680859279008231</v>
      </c>
      <c r="S641" s="20">
        <f>IF(Table1[[#This Row],[Energy]]&lt;0,ABS(Table1[[#This Row],[Energy]]),0)</f>
        <v>0</v>
      </c>
      <c r="T641" s="20">
        <f>(SUM($S$6:S641))/1000000</f>
        <v>0.52593125163571985</v>
      </c>
    </row>
    <row r="642" spans="2:20" x14ac:dyDescent="0.3">
      <c r="B642" s="8" t="s">
        <v>24</v>
      </c>
      <c r="C642" s="17">
        <v>636</v>
      </c>
      <c r="D642" s="17">
        <v>47</v>
      </c>
      <c r="E642" s="18">
        <v>52.6</v>
      </c>
      <c r="F642" s="19">
        <f t="shared" si="57"/>
        <v>0.19444444444444425</v>
      </c>
      <c r="G642" s="19">
        <f t="shared" si="58"/>
        <v>0.69999999999999929</v>
      </c>
      <c r="H642" s="20">
        <f t="shared" si="54"/>
        <v>0</v>
      </c>
      <c r="I642" s="20">
        <f t="shared" si="55"/>
        <v>52.6</v>
      </c>
      <c r="J642" s="20">
        <f t="shared" si="56"/>
        <v>14.611111111111111</v>
      </c>
      <c r="K642" s="20">
        <f>(1000*1.15)*Table1[[#This Row],[WLTC class 3, version 5, acceleration]]</f>
        <v>223.61111111111089</v>
      </c>
      <c r="L642" s="20">
        <f t="shared" si="59"/>
        <v>112.815</v>
      </c>
      <c r="M642" s="20">
        <f>0.5*1.2*0.32*1.99*(Table1[[#This Row],[Velocity]]^2)</f>
        <v>81.56818370370371</v>
      </c>
      <c r="N642" s="20">
        <f>Table1[[#This Row],[Acceleration Force]]+Table1[[#This Row],[Rolling Resistance]]+Table1[[#This Row],[Aerodynamic Resistance]]</f>
        <v>417.99429481481462</v>
      </c>
      <c r="O642" s="20">
        <f>(Table1[[#This Row],[Acceleration Force]]+Table1[[#This Row],[Rolling Resistance]]+Table1[[#This Row],[Aerodynamic Resistance]])*Table1[[#This Row],[Velocity]]</f>
        <v>6107.3610853497912</v>
      </c>
      <c r="P642" s="20">
        <f>Table1[[#This Row],[Total]]*Table1[[#This Row],[Velocity]]</f>
        <v>6107.3610853497912</v>
      </c>
      <c r="Q642" s="20">
        <f>IF(Table1[[#This Row],[Energy]]&gt;0,Table1[[#This Row],[Energy]],0)</f>
        <v>6107.3610853497912</v>
      </c>
      <c r="R642" s="20">
        <f>(SUM($Q$6:Q642))/1000000</f>
        <v>1.1741932889861728</v>
      </c>
      <c r="S642" s="20">
        <f>IF(Table1[[#This Row],[Energy]]&lt;0,ABS(Table1[[#This Row],[Energy]]),0)</f>
        <v>0</v>
      </c>
      <c r="T642" s="20">
        <f>(SUM($S$6:S642))/1000000</f>
        <v>0.52593125163571985</v>
      </c>
    </row>
    <row r="643" spans="2:20" x14ac:dyDescent="0.3">
      <c r="B643" s="8" t="s">
        <v>24</v>
      </c>
      <c r="C643" s="17">
        <v>637</v>
      </c>
      <c r="D643" s="17">
        <v>48</v>
      </c>
      <c r="E643" s="18">
        <v>53</v>
      </c>
      <c r="F643" s="19">
        <f t="shared" si="57"/>
        <v>5.5555555555555358E-2</v>
      </c>
      <c r="G643" s="19">
        <f t="shared" si="58"/>
        <v>0.19999999999999929</v>
      </c>
      <c r="H643" s="20">
        <f t="shared" si="54"/>
        <v>0</v>
      </c>
      <c r="I643" s="20">
        <f t="shared" si="55"/>
        <v>53</v>
      </c>
      <c r="J643" s="20">
        <f t="shared" si="56"/>
        <v>14.722222222222221</v>
      </c>
      <c r="K643" s="20">
        <f>(1000*1.15)*Table1[[#This Row],[WLTC class 3, version 5, acceleration]]</f>
        <v>63.888888888888658</v>
      </c>
      <c r="L643" s="20">
        <f t="shared" si="59"/>
        <v>112.815</v>
      </c>
      <c r="M643" s="20">
        <f>0.5*1.2*0.32*1.99*(Table1[[#This Row],[Velocity]]^2)</f>
        <v>82.813481481481475</v>
      </c>
      <c r="N643" s="20">
        <f>Table1[[#This Row],[Acceleration Force]]+Table1[[#This Row],[Rolling Resistance]]+Table1[[#This Row],[Aerodynamic Resistance]]</f>
        <v>259.51737037037014</v>
      </c>
      <c r="O643" s="20">
        <f>(Table1[[#This Row],[Acceleration Force]]+Table1[[#This Row],[Rolling Resistance]]+Table1[[#This Row],[Aerodynamic Resistance]])*Table1[[#This Row],[Velocity]]</f>
        <v>3820.6723971193383</v>
      </c>
      <c r="P643" s="20">
        <f>Table1[[#This Row],[Total]]*Table1[[#This Row],[Velocity]]</f>
        <v>3820.6723971193383</v>
      </c>
      <c r="Q643" s="20">
        <f>IF(Table1[[#This Row],[Energy]]&gt;0,Table1[[#This Row],[Energy]],0)</f>
        <v>3820.6723971193383</v>
      </c>
      <c r="R643" s="20">
        <f>(SUM($Q$6:Q643))/1000000</f>
        <v>1.1780139613832921</v>
      </c>
      <c r="S643" s="20">
        <f>IF(Table1[[#This Row],[Energy]]&lt;0,ABS(Table1[[#This Row],[Energy]]),0)</f>
        <v>0</v>
      </c>
      <c r="T643" s="20">
        <f>(SUM($S$6:S643))/1000000</f>
        <v>0.52593125163571985</v>
      </c>
    </row>
    <row r="644" spans="2:20" x14ac:dyDescent="0.3">
      <c r="B644" s="8" t="s">
        <v>24</v>
      </c>
      <c r="C644" s="17">
        <v>638</v>
      </c>
      <c r="D644" s="17">
        <v>49</v>
      </c>
      <c r="E644" s="18">
        <v>53</v>
      </c>
      <c r="F644" s="19">
        <f t="shared" si="57"/>
        <v>-1.3888888888889086E-2</v>
      </c>
      <c r="G644" s="19">
        <f t="shared" si="58"/>
        <v>-5.0000000000000711E-2</v>
      </c>
      <c r="H644" s="20">
        <f t="shared" si="54"/>
        <v>0</v>
      </c>
      <c r="I644" s="20">
        <f t="shared" si="55"/>
        <v>53</v>
      </c>
      <c r="J644" s="20">
        <f t="shared" si="56"/>
        <v>14.722222222222221</v>
      </c>
      <c r="K644" s="20">
        <f>(1000*1.15)*Table1[[#This Row],[WLTC class 3, version 5, acceleration]]</f>
        <v>-15.972222222222449</v>
      </c>
      <c r="L644" s="20">
        <f t="shared" si="59"/>
        <v>112.815</v>
      </c>
      <c r="M644" s="20">
        <f>0.5*1.2*0.32*1.99*(Table1[[#This Row],[Velocity]]^2)</f>
        <v>82.813481481481475</v>
      </c>
      <c r="N644" s="20">
        <f>Table1[[#This Row],[Acceleration Force]]+Table1[[#This Row],[Rolling Resistance]]+Table1[[#This Row],[Aerodynamic Resistance]]</f>
        <v>179.656259259259</v>
      </c>
      <c r="O644" s="20">
        <f>(Table1[[#This Row],[Acceleration Force]]+Table1[[#This Row],[Rolling Resistance]]+Table1[[#This Row],[Aerodynamic Resistance]])*Table1[[#This Row],[Velocity]]</f>
        <v>2644.9393724279798</v>
      </c>
      <c r="P644" s="20">
        <f>Table1[[#This Row],[Total]]*Table1[[#This Row],[Velocity]]</f>
        <v>2644.9393724279798</v>
      </c>
      <c r="Q644" s="20">
        <f>IF(Table1[[#This Row],[Energy]]&gt;0,Table1[[#This Row],[Energy]],0)</f>
        <v>2644.9393724279798</v>
      </c>
      <c r="R644" s="20">
        <f>(SUM($Q$6:Q644))/1000000</f>
        <v>1.18065890075572</v>
      </c>
      <c r="S644" s="20">
        <f>IF(Table1[[#This Row],[Energy]]&lt;0,ABS(Table1[[#This Row],[Energy]]),0)</f>
        <v>0</v>
      </c>
      <c r="T644" s="20">
        <f>(SUM($S$6:S644))/1000000</f>
        <v>0.52593125163571985</v>
      </c>
    </row>
    <row r="645" spans="2:20" x14ac:dyDescent="0.3">
      <c r="B645" s="8" t="s">
        <v>24</v>
      </c>
      <c r="C645" s="17">
        <v>639</v>
      </c>
      <c r="D645" s="17">
        <v>50</v>
      </c>
      <c r="E645" s="18">
        <v>52.9</v>
      </c>
      <c r="F645" s="19">
        <f t="shared" si="57"/>
        <v>-4.1666666666666269E-2</v>
      </c>
      <c r="G645" s="19">
        <f t="shared" si="58"/>
        <v>-0.14999999999999858</v>
      </c>
      <c r="H645" s="20">
        <f t="shared" si="54"/>
        <v>0</v>
      </c>
      <c r="I645" s="20">
        <f t="shared" si="55"/>
        <v>52.9</v>
      </c>
      <c r="J645" s="20">
        <f t="shared" si="56"/>
        <v>14.694444444444443</v>
      </c>
      <c r="K645" s="20">
        <f>(1000*1.15)*Table1[[#This Row],[WLTC class 3, version 5, acceleration]]</f>
        <v>-47.91666666666621</v>
      </c>
      <c r="L645" s="20">
        <f t="shared" si="59"/>
        <v>112.815</v>
      </c>
      <c r="M645" s="20">
        <f>0.5*1.2*0.32*1.99*(Table1[[#This Row],[Velocity]]^2)</f>
        <v>82.501272592592585</v>
      </c>
      <c r="N645" s="20">
        <f>Table1[[#This Row],[Acceleration Force]]+Table1[[#This Row],[Rolling Resistance]]+Table1[[#This Row],[Aerodynamic Resistance]]</f>
        <v>147.39960592592638</v>
      </c>
      <c r="O645" s="20">
        <f>(Table1[[#This Row],[Acceleration Force]]+Table1[[#This Row],[Rolling Resistance]]+Table1[[#This Row],[Aerodynamic Resistance]])*Table1[[#This Row],[Velocity]]</f>
        <v>2165.9553204115291</v>
      </c>
      <c r="P645" s="20">
        <f>Table1[[#This Row],[Total]]*Table1[[#This Row],[Velocity]]</f>
        <v>2165.9553204115291</v>
      </c>
      <c r="Q645" s="20">
        <f>IF(Table1[[#This Row],[Energy]]&gt;0,Table1[[#This Row],[Energy]],0)</f>
        <v>2165.9553204115291</v>
      </c>
      <c r="R645" s="20">
        <f>(SUM($Q$6:Q645))/1000000</f>
        <v>1.1828248560761316</v>
      </c>
      <c r="S645" s="20">
        <f>IF(Table1[[#This Row],[Energy]]&lt;0,ABS(Table1[[#This Row],[Energy]]),0)</f>
        <v>0</v>
      </c>
      <c r="T645" s="20">
        <f>(SUM($S$6:S645))/1000000</f>
        <v>0.52593125163571985</v>
      </c>
    </row>
    <row r="646" spans="2:20" x14ac:dyDescent="0.3">
      <c r="B646" s="8" t="s">
        <v>24</v>
      </c>
      <c r="C646" s="17">
        <v>640</v>
      </c>
      <c r="D646" s="17">
        <v>51</v>
      </c>
      <c r="E646" s="18">
        <v>52.7</v>
      </c>
      <c r="F646" s="19">
        <f t="shared" si="57"/>
        <v>-4.1666666666666269E-2</v>
      </c>
      <c r="G646" s="19">
        <f t="shared" si="58"/>
        <v>-0.14999999999999858</v>
      </c>
      <c r="H646" s="20">
        <f t="shared" ref="H646:H709" si="60">IF(E646&lt;1,1,0)</f>
        <v>0</v>
      </c>
      <c r="I646" s="20">
        <f t="shared" ref="I646:I709" si="61">IF(H646=1,"",E646)</f>
        <v>52.7</v>
      </c>
      <c r="J646" s="20">
        <f t="shared" ref="J646:J709" si="62">E646/3.6</f>
        <v>14.638888888888889</v>
      </c>
      <c r="K646" s="20">
        <f>(1000*1.15)*Table1[[#This Row],[WLTC class 3, version 5, acceleration]]</f>
        <v>-47.91666666666621</v>
      </c>
      <c r="L646" s="20">
        <f t="shared" si="59"/>
        <v>112.815</v>
      </c>
      <c r="M646" s="20">
        <f>0.5*1.2*0.32*1.99*(Table1[[#This Row],[Velocity]]^2)</f>
        <v>81.87862370370371</v>
      </c>
      <c r="N646" s="20">
        <f>Table1[[#This Row],[Acceleration Force]]+Table1[[#This Row],[Rolling Resistance]]+Table1[[#This Row],[Aerodynamic Resistance]]</f>
        <v>146.7769570370375</v>
      </c>
      <c r="O646" s="20">
        <f>(Table1[[#This Row],[Acceleration Force]]+Table1[[#This Row],[Rolling Resistance]]+Table1[[#This Row],[Aerodynamic Resistance]])*Table1[[#This Row],[Velocity]]</f>
        <v>2148.6515655144103</v>
      </c>
      <c r="P646" s="20">
        <f>Table1[[#This Row],[Total]]*Table1[[#This Row],[Velocity]]</f>
        <v>2148.6515655144103</v>
      </c>
      <c r="Q646" s="20">
        <f>IF(Table1[[#This Row],[Energy]]&gt;0,Table1[[#This Row],[Energy]],0)</f>
        <v>2148.6515655144103</v>
      </c>
      <c r="R646" s="20">
        <f>(SUM($Q$6:Q646))/1000000</f>
        <v>1.1849735076416461</v>
      </c>
      <c r="S646" s="20">
        <f>IF(Table1[[#This Row],[Energy]]&lt;0,ABS(Table1[[#This Row],[Energy]]),0)</f>
        <v>0</v>
      </c>
      <c r="T646" s="20">
        <f>(SUM($S$6:S646))/1000000</f>
        <v>0.52593125163571985</v>
      </c>
    </row>
    <row r="647" spans="2:20" x14ac:dyDescent="0.3">
      <c r="B647" s="8" t="s">
        <v>24</v>
      </c>
      <c r="C647" s="17">
        <v>641</v>
      </c>
      <c r="D647" s="17">
        <v>52</v>
      </c>
      <c r="E647" s="18">
        <v>52.6</v>
      </c>
      <c r="F647" s="19">
        <f t="shared" ref="F647:F710" si="63">($E648-$E646)/2/3.6</f>
        <v>5.5555555555555358E-2</v>
      </c>
      <c r="G647" s="19">
        <f t="shared" ref="G647:G710" si="64">($E648-$E646)/2</f>
        <v>0.19999999999999929</v>
      </c>
      <c r="H647" s="20">
        <f t="shared" si="60"/>
        <v>0</v>
      </c>
      <c r="I647" s="20">
        <f t="shared" si="61"/>
        <v>52.6</v>
      </c>
      <c r="J647" s="20">
        <f t="shared" si="62"/>
        <v>14.611111111111111</v>
      </c>
      <c r="K647" s="20">
        <f>(1000*1.15)*Table1[[#This Row],[WLTC class 3, version 5, acceleration]]</f>
        <v>63.888888888888658</v>
      </c>
      <c r="L647" s="20">
        <f t="shared" ref="L647:L710" si="65">1150*9.81*0.01</f>
        <v>112.815</v>
      </c>
      <c r="M647" s="20">
        <f>0.5*1.2*0.32*1.99*(Table1[[#This Row],[Velocity]]^2)</f>
        <v>81.56818370370371</v>
      </c>
      <c r="N647" s="20">
        <f>Table1[[#This Row],[Acceleration Force]]+Table1[[#This Row],[Rolling Resistance]]+Table1[[#This Row],[Aerodynamic Resistance]]</f>
        <v>258.27207259259239</v>
      </c>
      <c r="O647" s="20">
        <f>(Table1[[#This Row],[Acceleration Force]]+Table1[[#This Row],[Rolling Resistance]]+Table1[[#This Row],[Aerodynamic Resistance]])*Table1[[#This Row],[Velocity]]</f>
        <v>3773.6419495473219</v>
      </c>
      <c r="P647" s="20">
        <f>Table1[[#This Row],[Total]]*Table1[[#This Row],[Velocity]]</f>
        <v>3773.6419495473219</v>
      </c>
      <c r="Q647" s="20">
        <f>IF(Table1[[#This Row],[Energy]]&gt;0,Table1[[#This Row],[Energy]],0)</f>
        <v>3773.6419495473219</v>
      </c>
      <c r="R647" s="20">
        <f>(SUM($Q$6:Q647))/1000000</f>
        <v>1.1887471495911932</v>
      </c>
      <c r="S647" s="20">
        <f>IF(Table1[[#This Row],[Energy]]&lt;0,ABS(Table1[[#This Row],[Energy]]),0)</f>
        <v>0</v>
      </c>
      <c r="T647" s="20">
        <f>(SUM($S$6:S647))/1000000</f>
        <v>0.52593125163571985</v>
      </c>
    </row>
    <row r="648" spans="2:20" x14ac:dyDescent="0.3">
      <c r="B648" s="8" t="s">
        <v>24</v>
      </c>
      <c r="C648" s="17">
        <v>642</v>
      </c>
      <c r="D648" s="17">
        <v>53</v>
      </c>
      <c r="E648" s="18">
        <v>53.1</v>
      </c>
      <c r="F648" s="19">
        <f t="shared" si="63"/>
        <v>0.23611111111111052</v>
      </c>
      <c r="G648" s="19">
        <f t="shared" si="64"/>
        <v>0.84999999999999787</v>
      </c>
      <c r="H648" s="20">
        <f t="shared" si="60"/>
        <v>0</v>
      </c>
      <c r="I648" s="20">
        <f t="shared" si="61"/>
        <v>53.1</v>
      </c>
      <c r="J648" s="20">
        <f t="shared" si="62"/>
        <v>14.75</v>
      </c>
      <c r="K648" s="20">
        <f>(1000*1.15)*Table1[[#This Row],[WLTC class 3, version 5, acceleration]]</f>
        <v>271.52777777777709</v>
      </c>
      <c r="L648" s="20">
        <f t="shared" si="65"/>
        <v>112.815</v>
      </c>
      <c r="M648" s="20">
        <f>0.5*1.2*0.32*1.99*(Table1[[#This Row],[Velocity]]^2)</f>
        <v>83.126280000000008</v>
      </c>
      <c r="N648" s="20">
        <f>Table1[[#This Row],[Acceleration Force]]+Table1[[#This Row],[Rolling Resistance]]+Table1[[#This Row],[Aerodynamic Resistance]]</f>
        <v>467.4690577777771</v>
      </c>
      <c r="O648" s="20">
        <f>(Table1[[#This Row],[Acceleration Force]]+Table1[[#This Row],[Rolling Resistance]]+Table1[[#This Row],[Aerodynamic Resistance]])*Table1[[#This Row],[Velocity]]</f>
        <v>6895.168602222212</v>
      </c>
      <c r="P648" s="20">
        <f>Table1[[#This Row],[Total]]*Table1[[#This Row],[Velocity]]</f>
        <v>6895.168602222212</v>
      </c>
      <c r="Q648" s="20">
        <f>IF(Table1[[#This Row],[Energy]]&gt;0,Table1[[#This Row],[Energy]],0)</f>
        <v>6895.168602222212</v>
      </c>
      <c r="R648" s="20">
        <f>(SUM($Q$6:Q648))/1000000</f>
        <v>1.1956423181934155</v>
      </c>
      <c r="S648" s="20">
        <f>IF(Table1[[#This Row],[Energy]]&lt;0,ABS(Table1[[#This Row],[Energy]]),0)</f>
        <v>0</v>
      </c>
      <c r="T648" s="20">
        <f>(SUM($S$6:S648))/1000000</f>
        <v>0.52593125163571985</v>
      </c>
    </row>
    <row r="649" spans="2:20" x14ac:dyDescent="0.3">
      <c r="B649" s="8" t="s">
        <v>24</v>
      </c>
      <c r="C649" s="17">
        <v>643</v>
      </c>
      <c r="D649" s="17">
        <v>54</v>
      </c>
      <c r="E649" s="18">
        <v>54.3</v>
      </c>
      <c r="F649" s="19">
        <f t="shared" si="63"/>
        <v>0.29166666666666685</v>
      </c>
      <c r="G649" s="19">
        <f t="shared" si="64"/>
        <v>1.0500000000000007</v>
      </c>
      <c r="H649" s="20">
        <f t="shared" si="60"/>
        <v>0</v>
      </c>
      <c r="I649" s="20">
        <f t="shared" si="61"/>
        <v>54.3</v>
      </c>
      <c r="J649" s="20">
        <f t="shared" si="62"/>
        <v>15.083333333333332</v>
      </c>
      <c r="K649" s="20">
        <f>(1000*1.15)*Table1[[#This Row],[WLTC class 3, version 5, acceleration]]</f>
        <v>335.41666666666686</v>
      </c>
      <c r="L649" s="20">
        <f t="shared" si="65"/>
        <v>112.815</v>
      </c>
      <c r="M649" s="20">
        <f>0.5*1.2*0.32*1.99*(Table1[[#This Row],[Velocity]]^2)</f>
        <v>86.925853333333322</v>
      </c>
      <c r="N649" s="20">
        <f>Table1[[#This Row],[Acceleration Force]]+Table1[[#This Row],[Rolling Resistance]]+Table1[[#This Row],[Aerodynamic Resistance]]</f>
        <v>535.1575200000002</v>
      </c>
      <c r="O649" s="20">
        <f>(Table1[[#This Row],[Acceleration Force]]+Table1[[#This Row],[Rolling Resistance]]+Table1[[#This Row],[Aerodynamic Resistance]])*Table1[[#This Row],[Velocity]]</f>
        <v>8071.9592600000024</v>
      </c>
      <c r="P649" s="20">
        <f>Table1[[#This Row],[Total]]*Table1[[#This Row],[Velocity]]</f>
        <v>8071.9592600000024</v>
      </c>
      <c r="Q649" s="20">
        <f>IF(Table1[[#This Row],[Energy]]&gt;0,Table1[[#This Row],[Energy]],0)</f>
        <v>8071.9592600000024</v>
      </c>
      <c r="R649" s="20">
        <f>(SUM($Q$6:Q649))/1000000</f>
        <v>1.2037142774534153</v>
      </c>
      <c r="S649" s="20">
        <f>IF(Table1[[#This Row],[Energy]]&lt;0,ABS(Table1[[#This Row],[Energy]]),0)</f>
        <v>0</v>
      </c>
      <c r="T649" s="20">
        <f>(SUM($S$6:S649))/1000000</f>
        <v>0.52593125163571985</v>
      </c>
    </row>
    <row r="650" spans="2:20" x14ac:dyDescent="0.3">
      <c r="B650" s="8" t="s">
        <v>24</v>
      </c>
      <c r="C650" s="17">
        <v>644</v>
      </c>
      <c r="D650" s="17">
        <v>55</v>
      </c>
      <c r="E650" s="18">
        <v>55.2</v>
      </c>
      <c r="F650" s="19">
        <f t="shared" si="63"/>
        <v>0.16666666666666705</v>
      </c>
      <c r="G650" s="19">
        <f t="shared" si="64"/>
        <v>0.60000000000000142</v>
      </c>
      <c r="H650" s="20">
        <f t="shared" si="60"/>
        <v>0</v>
      </c>
      <c r="I650" s="20">
        <f t="shared" si="61"/>
        <v>55.2</v>
      </c>
      <c r="J650" s="20">
        <f t="shared" si="62"/>
        <v>15.333333333333334</v>
      </c>
      <c r="K650" s="20">
        <f>(1000*1.15)*Table1[[#This Row],[WLTC class 3, version 5, acceleration]]</f>
        <v>191.66666666666711</v>
      </c>
      <c r="L650" s="20">
        <f t="shared" si="65"/>
        <v>112.815</v>
      </c>
      <c r="M650" s="20">
        <f>0.5*1.2*0.32*1.99*(Table1[[#This Row],[Velocity]]^2)</f>
        <v>89.83125333333335</v>
      </c>
      <c r="N650" s="20">
        <f>Table1[[#This Row],[Acceleration Force]]+Table1[[#This Row],[Rolling Resistance]]+Table1[[#This Row],[Aerodynamic Resistance]]</f>
        <v>394.31292000000047</v>
      </c>
      <c r="O650" s="20">
        <f>(Table1[[#This Row],[Acceleration Force]]+Table1[[#This Row],[Rolling Resistance]]+Table1[[#This Row],[Aerodynamic Resistance]])*Table1[[#This Row],[Velocity]]</f>
        <v>6046.1314400000074</v>
      </c>
      <c r="P650" s="20">
        <f>Table1[[#This Row],[Total]]*Table1[[#This Row],[Velocity]]</f>
        <v>6046.1314400000074</v>
      </c>
      <c r="Q650" s="20">
        <f>IF(Table1[[#This Row],[Energy]]&gt;0,Table1[[#This Row],[Energy]],0)</f>
        <v>6046.1314400000074</v>
      </c>
      <c r="R650" s="20">
        <f>(SUM($Q$6:Q650))/1000000</f>
        <v>1.2097604088934153</v>
      </c>
      <c r="S650" s="20">
        <f>IF(Table1[[#This Row],[Energy]]&lt;0,ABS(Table1[[#This Row],[Energy]]),0)</f>
        <v>0</v>
      </c>
      <c r="T650" s="20">
        <f>(SUM($S$6:S650))/1000000</f>
        <v>0.52593125163571985</v>
      </c>
    </row>
    <row r="651" spans="2:20" x14ac:dyDescent="0.3">
      <c r="B651" s="8" t="s">
        <v>24</v>
      </c>
      <c r="C651" s="17">
        <v>645</v>
      </c>
      <c r="D651" s="17">
        <v>56</v>
      </c>
      <c r="E651" s="18">
        <v>55.5</v>
      </c>
      <c r="F651" s="19">
        <f t="shared" si="63"/>
        <v>9.7222222222221627E-2</v>
      </c>
      <c r="G651" s="19">
        <f t="shared" si="64"/>
        <v>0.34999999999999787</v>
      </c>
      <c r="H651" s="20">
        <f t="shared" si="60"/>
        <v>0</v>
      </c>
      <c r="I651" s="20">
        <f t="shared" si="61"/>
        <v>55.5</v>
      </c>
      <c r="J651" s="20">
        <f t="shared" si="62"/>
        <v>15.416666666666666</v>
      </c>
      <c r="K651" s="20">
        <f>(1000*1.15)*Table1[[#This Row],[WLTC class 3, version 5, acceleration]]</f>
        <v>111.80555555555488</v>
      </c>
      <c r="L651" s="20">
        <f t="shared" si="65"/>
        <v>112.815</v>
      </c>
      <c r="M651" s="20">
        <f>0.5*1.2*0.32*1.99*(Table1[[#This Row],[Velocity]]^2)</f>
        <v>90.810333333333332</v>
      </c>
      <c r="N651" s="20">
        <f>Table1[[#This Row],[Acceleration Force]]+Table1[[#This Row],[Rolling Resistance]]+Table1[[#This Row],[Aerodynamic Resistance]]</f>
        <v>315.43088888888821</v>
      </c>
      <c r="O651" s="20">
        <f>(Table1[[#This Row],[Acceleration Force]]+Table1[[#This Row],[Rolling Resistance]]+Table1[[#This Row],[Aerodynamic Resistance]])*Table1[[#This Row],[Velocity]]</f>
        <v>4862.8928703703596</v>
      </c>
      <c r="P651" s="20">
        <f>Table1[[#This Row],[Total]]*Table1[[#This Row],[Velocity]]</f>
        <v>4862.8928703703596</v>
      </c>
      <c r="Q651" s="20">
        <f>IF(Table1[[#This Row],[Energy]]&gt;0,Table1[[#This Row],[Energy]],0)</f>
        <v>4862.8928703703596</v>
      </c>
      <c r="R651" s="20">
        <f>(SUM($Q$6:Q651))/1000000</f>
        <v>1.2146233017637855</v>
      </c>
      <c r="S651" s="20">
        <f>IF(Table1[[#This Row],[Energy]]&lt;0,ABS(Table1[[#This Row],[Energy]]),0)</f>
        <v>0</v>
      </c>
      <c r="T651" s="20">
        <f>(SUM($S$6:S651))/1000000</f>
        <v>0.52593125163571985</v>
      </c>
    </row>
    <row r="652" spans="2:20" x14ac:dyDescent="0.3">
      <c r="B652" s="8" t="s">
        <v>24</v>
      </c>
      <c r="C652" s="17">
        <v>646</v>
      </c>
      <c r="D652" s="17">
        <v>57</v>
      </c>
      <c r="E652" s="18">
        <v>55.9</v>
      </c>
      <c r="F652" s="19">
        <f t="shared" si="63"/>
        <v>0.11111111111111072</v>
      </c>
      <c r="G652" s="19">
        <f t="shared" si="64"/>
        <v>0.39999999999999858</v>
      </c>
      <c r="H652" s="20">
        <f t="shared" si="60"/>
        <v>0</v>
      </c>
      <c r="I652" s="20">
        <f t="shared" si="61"/>
        <v>55.9</v>
      </c>
      <c r="J652" s="20">
        <f t="shared" si="62"/>
        <v>15.527777777777777</v>
      </c>
      <c r="K652" s="20">
        <f>(1000*1.15)*Table1[[#This Row],[WLTC class 3, version 5, acceleration]]</f>
        <v>127.77777777777732</v>
      </c>
      <c r="L652" s="20">
        <f t="shared" si="65"/>
        <v>112.815</v>
      </c>
      <c r="M652" s="20">
        <f>0.5*1.2*0.32*1.99*(Table1[[#This Row],[Velocity]]^2)</f>
        <v>92.124028148148142</v>
      </c>
      <c r="N652" s="20">
        <f>Table1[[#This Row],[Acceleration Force]]+Table1[[#This Row],[Rolling Resistance]]+Table1[[#This Row],[Aerodynamic Resistance]]</f>
        <v>332.71680592592543</v>
      </c>
      <c r="O652" s="20">
        <f>(Table1[[#This Row],[Acceleration Force]]+Table1[[#This Row],[Rolling Resistance]]+Table1[[#This Row],[Aerodynamic Resistance]])*Table1[[#This Row],[Velocity]]</f>
        <v>5166.3526253497857</v>
      </c>
      <c r="P652" s="20">
        <f>Table1[[#This Row],[Total]]*Table1[[#This Row],[Velocity]]</f>
        <v>5166.3526253497857</v>
      </c>
      <c r="Q652" s="20">
        <f>IF(Table1[[#This Row],[Energy]]&gt;0,Table1[[#This Row],[Energy]],0)</f>
        <v>5166.3526253497857</v>
      </c>
      <c r="R652" s="20">
        <f>(SUM($Q$6:Q652))/1000000</f>
        <v>1.2197896543891353</v>
      </c>
      <c r="S652" s="20">
        <f>IF(Table1[[#This Row],[Energy]]&lt;0,ABS(Table1[[#This Row],[Energy]]),0)</f>
        <v>0</v>
      </c>
      <c r="T652" s="20">
        <f>(SUM($S$6:S652))/1000000</f>
        <v>0.52593125163571985</v>
      </c>
    </row>
    <row r="653" spans="2:20" x14ac:dyDescent="0.3">
      <c r="B653" s="8" t="s">
        <v>24</v>
      </c>
      <c r="C653" s="17">
        <v>647</v>
      </c>
      <c r="D653" s="17">
        <v>58</v>
      </c>
      <c r="E653" s="18">
        <v>56.3</v>
      </c>
      <c r="F653" s="19">
        <f t="shared" si="63"/>
        <v>0.1111111111111117</v>
      </c>
      <c r="G653" s="19">
        <f t="shared" si="64"/>
        <v>0.40000000000000213</v>
      </c>
      <c r="H653" s="20">
        <f t="shared" si="60"/>
        <v>0</v>
      </c>
      <c r="I653" s="20">
        <f t="shared" si="61"/>
        <v>56.3</v>
      </c>
      <c r="J653" s="20">
        <f t="shared" si="62"/>
        <v>15.638888888888888</v>
      </c>
      <c r="K653" s="20">
        <f>(1000*1.15)*Table1[[#This Row],[WLTC class 3, version 5, acceleration]]</f>
        <v>127.77777777777845</v>
      </c>
      <c r="L653" s="20">
        <f t="shared" si="65"/>
        <v>112.815</v>
      </c>
      <c r="M653" s="20">
        <f>0.5*1.2*0.32*1.99*(Table1[[#This Row],[Velocity]]^2)</f>
        <v>93.44715703703703</v>
      </c>
      <c r="N653" s="20">
        <f>Table1[[#This Row],[Acceleration Force]]+Table1[[#This Row],[Rolling Resistance]]+Table1[[#This Row],[Aerodynamic Resistance]]</f>
        <v>334.03993481481547</v>
      </c>
      <c r="O653" s="20">
        <f>(Table1[[#This Row],[Acceleration Force]]+Table1[[#This Row],[Rolling Resistance]]+Table1[[#This Row],[Aerodynamic Resistance]])*Table1[[#This Row],[Velocity]]</f>
        <v>5224.0134250205856</v>
      </c>
      <c r="P653" s="20">
        <f>Table1[[#This Row],[Total]]*Table1[[#This Row],[Velocity]]</f>
        <v>5224.0134250205856</v>
      </c>
      <c r="Q653" s="20">
        <f>IF(Table1[[#This Row],[Energy]]&gt;0,Table1[[#This Row],[Energy]],0)</f>
        <v>5224.0134250205856</v>
      </c>
      <c r="R653" s="20">
        <f>(SUM($Q$6:Q653))/1000000</f>
        <v>1.2250136678141559</v>
      </c>
      <c r="S653" s="20">
        <f>IF(Table1[[#This Row],[Energy]]&lt;0,ABS(Table1[[#This Row],[Energy]]),0)</f>
        <v>0</v>
      </c>
      <c r="T653" s="20">
        <f>(SUM($S$6:S653))/1000000</f>
        <v>0.52593125163571985</v>
      </c>
    </row>
    <row r="654" spans="2:20" x14ac:dyDescent="0.3">
      <c r="B654" s="8" t="s">
        <v>24</v>
      </c>
      <c r="C654" s="17">
        <v>648</v>
      </c>
      <c r="D654" s="17">
        <v>59</v>
      </c>
      <c r="E654" s="18">
        <v>56.7</v>
      </c>
      <c r="F654" s="19">
        <f t="shared" si="63"/>
        <v>8.3333333333333523E-2</v>
      </c>
      <c r="G654" s="19">
        <f t="shared" si="64"/>
        <v>0.30000000000000071</v>
      </c>
      <c r="H654" s="20">
        <f t="shared" si="60"/>
        <v>0</v>
      </c>
      <c r="I654" s="20">
        <f t="shared" si="61"/>
        <v>56.7</v>
      </c>
      <c r="J654" s="20">
        <f t="shared" si="62"/>
        <v>15.75</v>
      </c>
      <c r="K654" s="20">
        <f>(1000*1.15)*Table1[[#This Row],[WLTC class 3, version 5, acceleration]]</f>
        <v>95.833333333333556</v>
      </c>
      <c r="L654" s="20">
        <f t="shared" si="65"/>
        <v>112.815</v>
      </c>
      <c r="M654" s="20">
        <f>0.5*1.2*0.32*1.99*(Table1[[#This Row],[Velocity]]^2)</f>
        <v>94.779720000000012</v>
      </c>
      <c r="N654" s="20">
        <f>Table1[[#This Row],[Acceleration Force]]+Table1[[#This Row],[Rolling Resistance]]+Table1[[#This Row],[Aerodynamic Resistance]]</f>
        <v>303.42805333333354</v>
      </c>
      <c r="O654" s="20">
        <f>(Table1[[#This Row],[Acceleration Force]]+Table1[[#This Row],[Rolling Resistance]]+Table1[[#This Row],[Aerodynamic Resistance]])*Table1[[#This Row],[Velocity]]</f>
        <v>4778.9918400000033</v>
      </c>
      <c r="P654" s="20">
        <f>Table1[[#This Row],[Total]]*Table1[[#This Row],[Velocity]]</f>
        <v>4778.9918400000033</v>
      </c>
      <c r="Q654" s="20">
        <f>IF(Table1[[#This Row],[Energy]]&gt;0,Table1[[#This Row],[Energy]],0)</f>
        <v>4778.9918400000033</v>
      </c>
      <c r="R654" s="20">
        <f>(SUM($Q$6:Q654))/1000000</f>
        <v>1.2297926596541557</v>
      </c>
      <c r="S654" s="20">
        <f>IF(Table1[[#This Row],[Energy]]&lt;0,ABS(Table1[[#This Row],[Energy]]),0)</f>
        <v>0</v>
      </c>
      <c r="T654" s="20">
        <f>(SUM($S$6:S654))/1000000</f>
        <v>0.52593125163571985</v>
      </c>
    </row>
    <row r="655" spans="2:20" x14ac:dyDescent="0.3">
      <c r="B655" s="8" t="s">
        <v>24</v>
      </c>
      <c r="C655" s="17">
        <v>649</v>
      </c>
      <c r="D655" s="17">
        <v>60</v>
      </c>
      <c r="E655" s="18">
        <v>56.9</v>
      </c>
      <c r="F655" s="19">
        <f t="shared" si="63"/>
        <v>1.3888888888888099E-2</v>
      </c>
      <c r="G655" s="19">
        <f t="shared" si="64"/>
        <v>4.9999999999997158E-2</v>
      </c>
      <c r="H655" s="20">
        <f t="shared" si="60"/>
        <v>0</v>
      </c>
      <c r="I655" s="20">
        <f t="shared" si="61"/>
        <v>56.9</v>
      </c>
      <c r="J655" s="20">
        <f t="shared" si="62"/>
        <v>15.805555555555555</v>
      </c>
      <c r="K655" s="20">
        <f>(1000*1.15)*Table1[[#This Row],[WLTC class 3, version 5, acceleration]]</f>
        <v>15.972222222221314</v>
      </c>
      <c r="L655" s="20">
        <f t="shared" si="65"/>
        <v>112.815</v>
      </c>
      <c r="M655" s="20">
        <f>0.5*1.2*0.32*1.99*(Table1[[#This Row],[Velocity]]^2)</f>
        <v>95.449539259259268</v>
      </c>
      <c r="N655" s="20">
        <f>Table1[[#This Row],[Acceleration Force]]+Table1[[#This Row],[Rolling Resistance]]+Table1[[#This Row],[Aerodynamic Resistance]]</f>
        <v>224.23676148148058</v>
      </c>
      <c r="O655" s="20">
        <f>(Table1[[#This Row],[Acceleration Force]]+Table1[[#This Row],[Rolling Resistance]]+Table1[[#This Row],[Aerodynamic Resistance]])*Table1[[#This Row],[Velocity]]</f>
        <v>3544.1865911934015</v>
      </c>
      <c r="P655" s="20">
        <f>Table1[[#This Row],[Total]]*Table1[[#This Row],[Velocity]]</f>
        <v>3544.1865911934015</v>
      </c>
      <c r="Q655" s="20">
        <f>IF(Table1[[#This Row],[Energy]]&gt;0,Table1[[#This Row],[Energy]],0)</f>
        <v>3544.1865911934015</v>
      </c>
      <c r="R655" s="20">
        <f>(SUM($Q$6:Q655))/1000000</f>
        <v>1.2333368462453491</v>
      </c>
      <c r="S655" s="20">
        <f>IF(Table1[[#This Row],[Energy]]&lt;0,ABS(Table1[[#This Row],[Energy]]),0)</f>
        <v>0</v>
      </c>
      <c r="T655" s="20">
        <f>(SUM($S$6:S655))/1000000</f>
        <v>0.52593125163571985</v>
      </c>
    </row>
    <row r="656" spans="2:20" x14ac:dyDescent="0.3">
      <c r="B656" s="8" t="s">
        <v>24</v>
      </c>
      <c r="C656" s="17">
        <v>650</v>
      </c>
      <c r="D656" s="17">
        <v>61</v>
      </c>
      <c r="E656" s="18">
        <v>56.8</v>
      </c>
      <c r="F656" s="19">
        <f t="shared" si="63"/>
        <v>-0.12499999999999981</v>
      </c>
      <c r="G656" s="19">
        <f t="shared" si="64"/>
        <v>-0.44999999999999929</v>
      </c>
      <c r="H656" s="20">
        <f t="shared" si="60"/>
        <v>0</v>
      </c>
      <c r="I656" s="20">
        <f t="shared" si="61"/>
        <v>56.8</v>
      </c>
      <c r="J656" s="20">
        <f t="shared" si="62"/>
        <v>15.777777777777777</v>
      </c>
      <c r="K656" s="20">
        <f>(1000*1.15)*Table1[[#This Row],[WLTC class 3, version 5, acceleration]]</f>
        <v>-143.74999999999977</v>
      </c>
      <c r="L656" s="20">
        <f t="shared" si="65"/>
        <v>112.815</v>
      </c>
      <c r="M656" s="20">
        <f>0.5*1.2*0.32*1.99*(Table1[[#This Row],[Velocity]]^2)</f>
        <v>95.114334814814811</v>
      </c>
      <c r="N656" s="20">
        <f>Table1[[#This Row],[Acceleration Force]]+Table1[[#This Row],[Rolling Resistance]]+Table1[[#This Row],[Aerodynamic Resistance]]</f>
        <v>64.179334814815036</v>
      </c>
      <c r="O656" s="20">
        <f>(Table1[[#This Row],[Acceleration Force]]+Table1[[#This Row],[Rolling Resistance]]+Table1[[#This Row],[Aerodynamic Resistance]])*Table1[[#This Row],[Velocity]]</f>
        <v>1012.6072826337482</v>
      </c>
      <c r="P656" s="20">
        <f>Table1[[#This Row],[Total]]*Table1[[#This Row],[Velocity]]</f>
        <v>1012.6072826337482</v>
      </c>
      <c r="Q656" s="20">
        <f>IF(Table1[[#This Row],[Energy]]&gt;0,Table1[[#This Row],[Energy]],0)</f>
        <v>1012.6072826337482</v>
      </c>
      <c r="R656" s="20">
        <f>(SUM($Q$6:Q656))/1000000</f>
        <v>1.2343494535279829</v>
      </c>
      <c r="S656" s="20">
        <f>IF(Table1[[#This Row],[Energy]]&lt;0,ABS(Table1[[#This Row],[Energy]]),0)</f>
        <v>0</v>
      </c>
      <c r="T656" s="20">
        <f>(SUM($S$6:S656))/1000000</f>
        <v>0.52593125163571985</v>
      </c>
    </row>
    <row r="657" spans="2:20" x14ac:dyDescent="0.3">
      <c r="B657" s="8" t="s">
        <v>24</v>
      </c>
      <c r="C657" s="17">
        <v>651</v>
      </c>
      <c r="D657" s="17">
        <v>62</v>
      </c>
      <c r="E657" s="18">
        <v>56</v>
      </c>
      <c r="F657" s="19">
        <f t="shared" si="63"/>
        <v>-0.36111111111111033</v>
      </c>
      <c r="G657" s="19">
        <f t="shared" si="64"/>
        <v>-1.2999999999999972</v>
      </c>
      <c r="H657" s="20">
        <f t="shared" si="60"/>
        <v>0</v>
      </c>
      <c r="I657" s="20">
        <f t="shared" si="61"/>
        <v>56</v>
      </c>
      <c r="J657" s="20">
        <f t="shared" si="62"/>
        <v>15.555555555555555</v>
      </c>
      <c r="K657" s="20">
        <f>(1000*1.15)*Table1[[#This Row],[WLTC class 3, version 5, acceleration]]</f>
        <v>-415.27777777777686</v>
      </c>
      <c r="L657" s="20">
        <f t="shared" si="65"/>
        <v>112.815</v>
      </c>
      <c r="M657" s="20">
        <f>0.5*1.2*0.32*1.99*(Table1[[#This Row],[Velocity]]^2)</f>
        <v>92.45392592592593</v>
      </c>
      <c r="N657" s="20">
        <f>Table1[[#This Row],[Acceleration Force]]+Table1[[#This Row],[Rolling Resistance]]+Table1[[#This Row],[Aerodynamic Resistance]]</f>
        <v>-210.00885185185092</v>
      </c>
      <c r="O657" s="20">
        <f>(Table1[[#This Row],[Acceleration Force]]+Table1[[#This Row],[Rolling Resistance]]+Table1[[#This Row],[Aerodynamic Resistance]])*Table1[[#This Row],[Velocity]]</f>
        <v>-3266.8043621399033</v>
      </c>
      <c r="P657" s="20">
        <f>Table1[[#This Row],[Total]]*Table1[[#This Row],[Velocity]]</f>
        <v>-3266.8043621399033</v>
      </c>
      <c r="Q657" s="20">
        <f>IF(Table1[[#This Row],[Energy]]&gt;0,Table1[[#This Row],[Energy]],0)</f>
        <v>0</v>
      </c>
      <c r="R657" s="20">
        <f>(SUM($Q$6:Q657))/1000000</f>
        <v>1.2343494535279829</v>
      </c>
      <c r="S657" s="20">
        <f>IF(Table1[[#This Row],[Energy]]&lt;0,ABS(Table1[[#This Row],[Energy]]),0)</f>
        <v>3266.8043621399033</v>
      </c>
      <c r="T657" s="20">
        <f>(SUM($S$6:S657))/1000000</f>
        <v>0.52919805599785985</v>
      </c>
    </row>
    <row r="658" spans="2:20" x14ac:dyDescent="0.3">
      <c r="B658" s="8" t="s">
        <v>24</v>
      </c>
      <c r="C658" s="17">
        <v>652</v>
      </c>
      <c r="D658" s="17">
        <v>63</v>
      </c>
      <c r="E658" s="18">
        <v>54.2</v>
      </c>
      <c r="F658" s="19">
        <f t="shared" si="63"/>
        <v>-0.54166666666666641</v>
      </c>
      <c r="G658" s="19">
        <f t="shared" si="64"/>
        <v>-1.9499999999999993</v>
      </c>
      <c r="H658" s="20">
        <f t="shared" si="60"/>
        <v>0</v>
      </c>
      <c r="I658" s="20">
        <f t="shared" si="61"/>
        <v>54.2</v>
      </c>
      <c r="J658" s="20">
        <f t="shared" si="62"/>
        <v>15.055555555555555</v>
      </c>
      <c r="K658" s="20">
        <f>(1000*1.15)*Table1[[#This Row],[WLTC class 3, version 5, acceleration]]</f>
        <v>-622.9166666666664</v>
      </c>
      <c r="L658" s="20">
        <f t="shared" si="65"/>
        <v>112.815</v>
      </c>
      <c r="M658" s="20">
        <f>0.5*1.2*0.32*1.99*(Table1[[#This Row],[Velocity]]^2)</f>
        <v>86.605979259259257</v>
      </c>
      <c r="N658" s="20">
        <f>Table1[[#This Row],[Acceleration Force]]+Table1[[#This Row],[Rolling Resistance]]+Table1[[#This Row],[Aerodynamic Resistance]]</f>
        <v>-423.49568740740716</v>
      </c>
      <c r="O658" s="20">
        <f>(Table1[[#This Row],[Acceleration Force]]+Table1[[#This Row],[Rolling Resistance]]+Table1[[#This Row],[Aerodynamic Resistance]])*Table1[[#This Row],[Velocity]]</f>
        <v>-6375.9628493004075</v>
      </c>
      <c r="P658" s="20">
        <f>Table1[[#This Row],[Total]]*Table1[[#This Row],[Velocity]]</f>
        <v>-6375.9628493004075</v>
      </c>
      <c r="Q658" s="20">
        <f>IF(Table1[[#This Row],[Energy]]&gt;0,Table1[[#This Row],[Energy]],0)</f>
        <v>0</v>
      </c>
      <c r="R658" s="20">
        <f>(SUM($Q$6:Q658))/1000000</f>
        <v>1.2343494535279829</v>
      </c>
      <c r="S658" s="20">
        <f>IF(Table1[[#This Row],[Energy]]&lt;0,ABS(Table1[[#This Row],[Energy]]),0)</f>
        <v>6375.9628493004075</v>
      </c>
      <c r="T658" s="20">
        <f>(SUM($S$6:S658))/1000000</f>
        <v>0.53557401884716016</v>
      </c>
    </row>
    <row r="659" spans="2:20" x14ac:dyDescent="0.3">
      <c r="B659" s="8" t="s">
        <v>24</v>
      </c>
      <c r="C659" s="17">
        <v>653</v>
      </c>
      <c r="D659" s="17">
        <v>64</v>
      </c>
      <c r="E659" s="18">
        <v>52.1</v>
      </c>
      <c r="F659" s="19">
        <f t="shared" si="63"/>
        <v>-0.56944444444444464</v>
      </c>
      <c r="G659" s="19">
        <f t="shared" si="64"/>
        <v>-2.0500000000000007</v>
      </c>
      <c r="H659" s="20">
        <f t="shared" si="60"/>
        <v>0</v>
      </c>
      <c r="I659" s="20">
        <f t="shared" si="61"/>
        <v>52.1</v>
      </c>
      <c r="J659" s="20">
        <f t="shared" si="62"/>
        <v>14.472222222222221</v>
      </c>
      <c r="K659" s="20">
        <f>(1000*1.15)*Table1[[#This Row],[WLTC class 3, version 5, acceleration]]</f>
        <v>-654.86111111111131</v>
      </c>
      <c r="L659" s="20">
        <f t="shared" si="65"/>
        <v>112.815</v>
      </c>
      <c r="M659" s="20">
        <f>0.5*1.2*0.32*1.99*(Table1[[#This Row],[Velocity]]^2)</f>
        <v>80.024828148148146</v>
      </c>
      <c r="N659" s="20">
        <f>Table1[[#This Row],[Acceleration Force]]+Table1[[#This Row],[Rolling Resistance]]+Table1[[#This Row],[Aerodynamic Resistance]]</f>
        <v>-462.02128296296314</v>
      </c>
      <c r="O659" s="20">
        <f>(Table1[[#This Row],[Acceleration Force]]+Table1[[#This Row],[Rolling Resistance]]+Table1[[#This Row],[Aerodynamic Resistance]])*Table1[[#This Row],[Velocity]]</f>
        <v>-6686.474678436216</v>
      </c>
      <c r="P659" s="20">
        <f>Table1[[#This Row],[Total]]*Table1[[#This Row],[Velocity]]</f>
        <v>-6686.474678436216</v>
      </c>
      <c r="Q659" s="20">
        <f>IF(Table1[[#This Row],[Energy]]&gt;0,Table1[[#This Row],[Energy]],0)</f>
        <v>0</v>
      </c>
      <c r="R659" s="20">
        <f>(SUM($Q$6:Q659))/1000000</f>
        <v>1.2343494535279829</v>
      </c>
      <c r="S659" s="20">
        <f>IF(Table1[[#This Row],[Energy]]&lt;0,ABS(Table1[[#This Row],[Energy]]),0)</f>
        <v>6686.474678436216</v>
      </c>
      <c r="T659" s="20">
        <f>(SUM($S$6:S659))/1000000</f>
        <v>0.54226049352559635</v>
      </c>
    </row>
    <row r="660" spans="2:20" x14ac:dyDescent="0.3">
      <c r="B660" s="8" t="s">
        <v>24</v>
      </c>
      <c r="C660" s="17">
        <v>654</v>
      </c>
      <c r="D660" s="17">
        <v>65</v>
      </c>
      <c r="E660" s="18">
        <v>50.1</v>
      </c>
      <c r="F660" s="19">
        <f t="shared" si="63"/>
        <v>-0.68055555555555536</v>
      </c>
      <c r="G660" s="19">
        <f t="shared" si="64"/>
        <v>-2.4499999999999993</v>
      </c>
      <c r="H660" s="20">
        <f t="shared" si="60"/>
        <v>0</v>
      </c>
      <c r="I660" s="20">
        <f t="shared" si="61"/>
        <v>50.1</v>
      </c>
      <c r="J660" s="20">
        <f t="shared" si="62"/>
        <v>13.916666666666666</v>
      </c>
      <c r="K660" s="20">
        <f>(1000*1.15)*Table1[[#This Row],[WLTC class 3, version 5, acceleration]]</f>
        <v>-782.63888888888869</v>
      </c>
      <c r="L660" s="20">
        <f t="shared" si="65"/>
        <v>112.815</v>
      </c>
      <c r="M660" s="20">
        <f>0.5*1.2*0.32*1.99*(Table1[[#This Row],[Velocity]]^2)</f>
        <v>73.998813333333331</v>
      </c>
      <c r="N660" s="20">
        <f>Table1[[#This Row],[Acceleration Force]]+Table1[[#This Row],[Rolling Resistance]]+Table1[[#This Row],[Aerodynamic Resistance]]</f>
        <v>-595.82507555555526</v>
      </c>
      <c r="O660" s="20">
        <f>(Table1[[#This Row],[Acceleration Force]]+Table1[[#This Row],[Rolling Resistance]]+Table1[[#This Row],[Aerodynamic Resistance]])*Table1[[#This Row],[Velocity]]</f>
        <v>-8291.8989681481435</v>
      </c>
      <c r="P660" s="20">
        <f>Table1[[#This Row],[Total]]*Table1[[#This Row],[Velocity]]</f>
        <v>-8291.8989681481435</v>
      </c>
      <c r="Q660" s="20">
        <f>IF(Table1[[#This Row],[Energy]]&gt;0,Table1[[#This Row],[Energy]],0)</f>
        <v>0</v>
      </c>
      <c r="R660" s="20">
        <f>(SUM($Q$6:Q660))/1000000</f>
        <v>1.2343494535279829</v>
      </c>
      <c r="S660" s="20">
        <f>IF(Table1[[#This Row],[Energy]]&lt;0,ABS(Table1[[#This Row],[Energy]]),0)</f>
        <v>8291.8989681481435</v>
      </c>
      <c r="T660" s="20">
        <f>(SUM($S$6:S660))/1000000</f>
        <v>0.55055239249374455</v>
      </c>
    </row>
    <row r="661" spans="2:20" x14ac:dyDescent="0.3">
      <c r="B661" s="8" t="s">
        <v>24</v>
      </c>
      <c r="C661" s="17">
        <v>655</v>
      </c>
      <c r="D661" s="17">
        <v>66</v>
      </c>
      <c r="E661" s="18">
        <v>47.2</v>
      </c>
      <c r="F661" s="19">
        <f t="shared" si="63"/>
        <v>-0.95833333333333315</v>
      </c>
      <c r="G661" s="19">
        <f t="shared" si="64"/>
        <v>-3.4499999999999993</v>
      </c>
      <c r="H661" s="20">
        <f t="shared" si="60"/>
        <v>0</v>
      </c>
      <c r="I661" s="20">
        <f t="shared" si="61"/>
        <v>47.2</v>
      </c>
      <c r="J661" s="20">
        <f t="shared" si="62"/>
        <v>13.111111111111111</v>
      </c>
      <c r="K661" s="20">
        <f>(1000*1.15)*Table1[[#This Row],[WLTC class 3, version 5, acceleration]]</f>
        <v>-1102.083333333333</v>
      </c>
      <c r="L661" s="20">
        <f t="shared" si="65"/>
        <v>112.815</v>
      </c>
      <c r="M661" s="20">
        <f>0.5*1.2*0.32*1.99*(Table1[[#This Row],[Velocity]]^2)</f>
        <v>65.680023703703696</v>
      </c>
      <c r="N661" s="20">
        <f>Table1[[#This Row],[Acceleration Force]]+Table1[[#This Row],[Rolling Resistance]]+Table1[[#This Row],[Aerodynamic Resistance]]</f>
        <v>-923.58830962962929</v>
      </c>
      <c r="O661" s="20">
        <f>(Table1[[#This Row],[Acceleration Force]]+Table1[[#This Row],[Rolling Resistance]]+Table1[[#This Row],[Aerodynamic Resistance]])*Table1[[#This Row],[Velocity]]</f>
        <v>-12109.268948477362</v>
      </c>
      <c r="P661" s="20">
        <f>Table1[[#This Row],[Total]]*Table1[[#This Row],[Velocity]]</f>
        <v>-12109.268948477362</v>
      </c>
      <c r="Q661" s="20">
        <f>IF(Table1[[#This Row],[Energy]]&gt;0,Table1[[#This Row],[Energy]],0)</f>
        <v>0</v>
      </c>
      <c r="R661" s="20">
        <f>(SUM($Q$6:Q661))/1000000</f>
        <v>1.2343494535279829</v>
      </c>
      <c r="S661" s="20">
        <f>IF(Table1[[#This Row],[Energy]]&lt;0,ABS(Table1[[#This Row],[Energy]]),0)</f>
        <v>12109.268948477362</v>
      </c>
      <c r="T661" s="20">
        <f>(SUM($S$6:S661))/1000000</f>
        <v>0.56266166144222185</v>
      </c>
    </row>
    <row r="662" spans="2:20" x14ac:dyDescent="0.3">
      <c r="B662" s="8" t="s">
        <v>24</v>
      </c>
      <c r="C662" s="17">
        <v>656</v>
      </c>
      <c r="D662" s="17">
        <v>67</v>
      </c>
      <c r="E662" s="18">
        <v>43.2</v>
      </c>
      <c r="F662" s="19">
        <f t="shared" si="63"/>
        <v>-1.1111111111111112</v>
      </c>
      <c r="G662" s="19">
        <f t="shared" si="64"/>
        <v>-4</v>
      </c>
      <c r="H662" s="20">
        <f t="shared" si="60"/>
        <v>0</v>
      </c>
      <c r="I662" s="20">
        <f t="shared" si="61"/>
        <v>43.2</v>
      </c>
      <c r="J662" s="20">
        <f t="shared" si="62"/>
        <v>12</v>
      </c>
      <c r="K662" s="20">
        <f>(1000*1.15)*Table1[[#This Row],[WLTC class 3, version 5, acceleration]]</f>
        <v>-1277.7777777777778</v>
      </c>
      <c r="L662" s="20">
        <f t="shared" si="65"/>
        <v>112.815</v>
      </c>
      <c r="M662" s="20">
        <f>0.5*1.2*0.32*1.99*(Table1[[#This Row],[Velocity]]^2)</f>
        <v>55.019520000000007</v>
      </c>
      <c r="N662" s="20">
        <f>Table1[[#This Row],[Acceleration Force]]+Table1[[#This Row],[Rolling Resistance]]+Table1[[#This Row],[Aerodynamic Resistance]]</f>
        <v>-1109.9432577777777</v>
      </c>
      <c r="O662" s="20">
        <f>(Table1[[#This Row],[Acceleration Force]]+Table1[[#This Row],[Rolling Resistance]]+Table1[[#This Row],[Aerodynamic Resistance]])*Table1[[#This Row],[Velocity]]</f>
        <v>-13319.319093333332</v>
      </c>
      <c r="P662" s="20">
        <f>Table1[[#This Row],[Total]]*Table1[[#This Row],[Velocity]]</f>
        <v>-13319.319093333332</v>
      </c>
      <c r="Q662" s="20">
        <f>IF(Table1[[#This Row],[Energy]]&gt;0,Table1[[#This Row],[Energy]],0)</f>
        <v>0</v>
      </c>
      <c r="R662" s="20">
        <f>(SUM($Q$6:Q662))/1000000</f>
        <v>1.2343494535279829</v>
      </c>
      <c r="S662" s="20">
        <f>IF(Table1[[#This Row],[Energy]]&lt;0,ABS(Table1[[#This Row],[Energy]]),0)</f>
        <v>13319.319093333332</v>
      </c>
      <c r="T662" s="20">
        <f>(SUM($S$6:S662))/1000000</f>
        <v>0.57598098053555513</v>
      </c>
    </row>
    <row r="663" spans="2:20" x14ac:dyDescent="0.3">
      <c r="B663" s="8" t="s">
        <v>24</v>
      </c>
      <c r="C663" s="17">
        <v>657</v>
      </c>
      <c r="D663" s="17">
        <v>68</v>
      </c>
      <c r="E663" s="18">
        <v>39.200000000000003</v>
      </c>
      <c r="F663" s="19">
        <f t="shared" si="63"/>
        <v>-0.93055555555555591</v>
      </c>
      <c r="G663" s="19">
        <f t="shared" si="64"/>
        <v>-3.3500000000000014</v>
      </c>
      <c r="H663" s="20">
        <f t="shared" si="60"/>
        <v>0</v>
      </c>
      <c r="I663" s="20">
        <f t="shared" si="61"/>
        <v>39.200000000000003</v>
      </c>
      <c r="J663" s="20">
        <f t="shared" si="62"/>
        <v>10.888888888888889</v>
      </c>
      <c r="K663" s="20">
        <f>(1000*1.15)*Table1[[#This Row],[WLTC class 3, version 5, acceleration]]</f>
        <v>-1070.1388888888894</v>
      </c>
      <c r="L663" s="20">
        <f t="shared" si="65"/>
        <v>112.815</v>
      </c>
      <c r="M663" s="20">
        <f>0.5*1.2*0.32*1.99*(Table1[[#This Row],[Velocity]]^2)</f>
        <v>45.30242370370371</v>
      </c>
      <c r="N663" s="20">
        <f>Table1[[#This Row],[Acceleration Force]]+Table1[[#This Row],[Rolling Resistance]]+Table1[[#This Row],[Aerodynamic Resistance]]</f>
        <v>-912.02146518518566</v>
      </c>
      <c r="O663" s="20">
        <f>(Table1[[#This Row],[Acceleration Force]]+Table1[[#This Row],[Rolling Resistance]]+Table1[[#This Row],[Aerodynamic Resistance]])*Table1[[#This Row],[Velocity]]</f>
        <v>-9930.900398683134</v>
      </c>
      <c r="P663" s="20">
        <f>Table1[[#This Row],[Total]]*Table1[[#This Row],[Velocity]]</f>
        <v>-9930.900398683134</v>
      </c>
      <c r="Q663" s="20">
        <f>IF(Table1[[#This Row],[Energy]]&gt;0,Table1[[#This Row],[Energy]],0)</f>
        <v>0</v>
      </c>
      <c r="R663" s="20">
        <f>(SUM($Q$6:Q663))/1000000</f>
        <v>1.2343494535279829</v>
      </c>
      <c r="S663" s="20">
        <f>IF(Table1[[#This Row],[Energy]]&lt;0,ABS(Table1[[#This Row],[Energy]]),0)</f>
        <v>9930.900398683134</v>
      </c>
      <c r="T663" s="20">
        <f>(SUM($S$6:S663))/1000000</f>
        <v>0.58591188093423829</v>
      </c>
    </row>
    <row r="664" spans="2:20" x14ac:dyDescent="0.3">
      <c r="B664" s="8" t="s">
        <v>24</v>
      </c>
      <c r="C664" s="17">
        <v>658</v>
      </c>
      <c r="D664" s="17">
        <v>69</v>
      </c>
      <c r="E664" s="18">
        <v>36.5</v>
      </c>
      <c r="F664" s="19">
        <f t="shared" si="63"/>
        <v>-0.68055555555555636</v>
      </c>
      <c r="G664" s="19">
        <f t="shared" si="64"/>
        <v>-2.4500000000000028</v>
      </c>
      <c r="H664" s="20">
        <f t="shared" si="60"/>
        <v>0</v>
      </c>
      <c r="I664" s="20">
        <f t="shared" si="61"/>
        <v>36.5</v>
      </c>
      <c r="J664" s="20">
        <f t="shared" si="62"/>
        <v>10.138888888888889</v>
      </c>
      <c r="K664" s="20">
        <f>(1000*1.15)*Table1[[#This Row],[WLTC class 3, version 5, acceleration]]</f>
        <v>-782.63888888888982</v>
      </c>
      <c r="L664" s="20">
        <f t="shared" si="65"/>
        <v>112.815</v>
      </c>
      <c r="M664" s="20">
        <f>0.5*1.2*0.32*1.99*(Table1[[#This Row],[Velocity]]^2)</f>
        <v>39.27670370370371</v>
      </c>
      <c r="N664" s="20">
        <f>Table1[[#This Row],[Acceleration Force]]+Table1[[#This Row],[Rolling Resistance]]+Table1[[#This Row],[Aerodynamic Resistance]]</f>
        <v>-630.54718518518609</v>
      </c>
      <c r="O664" s="20">
        <f>(Table1[[#This Row],[Acceleration Force]]+Table1[[#This Row],[Rolling Resistance]]+Table1[[#This Row],[Aerodynamic Resistance]])*Table1[[#This Row],[Velocity]]</f>
        <v>-6393.0478497942486</v>
      </c>
      <c r="P664" s="20">
        <f>Table1[[#This Row],[Total]]*Table1[[#This Row],[Velocity]]</f>
        <v>-6393.0478497942486</v>
      </c>
      <c r="Q664" s="20">
        <f>IF(Table1[[#This Row],[Energy]]&gt;0,Table1[[#This Row],[Energy]],0)</f>
        <v>0</v>
      </c>
      <c r="R664" s="20">
        <f>(SUM($Q$6:Q664))/1000000</f>
        <v>1.2343494535279829</v>
      </c>
      <c r="S664" s="20">
        <f>IF(Table1[[#This Row],[Energy]]&lt;0,ABS(Table1[[#This Row],[Energy]]),0)</f>
        <v>6393.0478497942486</v>
      </c>
      <c r="T664" s="20">
        <f>(SUM($S$6:S664))/1000000</f>
        <v>0.59230492878403262</v>
      </c>
    </row>
    <row r="665" spans="2:20" x14ac:dyDescent="0.3">
      <c r="B665" s="8" t="s">
        <v>24</v>
      </c>
      <c r="C665" s="17">
        <v>659</v>
      </c>
      <c r="D665" s="17">
        <v>70</v>
      </c>
      <c r="E665" s="18">
        <v>34.299999999999997</v>
      </c>
      <c r="F665" s="19">
        <f t="shared" si="63"/>
        <v>-0.76388888888888884</v>
      </c>
      <c r="G665" s="19">
        <f t="shared" si="64"/>
        <v>-2.75</v>
      </c>
      <c r="H665" s="20">
        <f t="shared" si="60"/>
        <v>0</v>
      </c>
      <c r="I665" s="20">
        <f t="shared" si="61"/>
        <v>34.299999999999997</v>
      </c>
      <c r="J665" s="20">
        <f t="shared" si="62"/>
        <v>9.5277777777777768</v>
      </c>
      <c r="K665" s="20">
        <f>(1000*1.15)*Table1[[#This Row],[WLTC class 3, version 5, acceleration]]</f>
        <v>-878.47222222222217</v>
      </c>
      <c r="L665" s="20">
        <f t="shared" si="65"/>
        <v>112.815</v>
      </c>
      <c r="M665" s="20">
        <f>0.5*1.2*0.32*1.99*(Table1[[#This Row],[Velocity]]^2)</f>
        <v>34.684668148148148</v>
      </c>
      <c r="N665" s="20">
        <f>Table1[[#This Row],[Acceleration Force]]+Table1[[#This Row],[Rolling Resistance]]+Table1[[#This Row],[Aerodynamic Resistance]]</f>
        <v>-730.97255407407397</v>
      </c>
      <c r="O665" s="20">
        <f>(Table1[[#This Row],[Acceleration Force]]+Table1[[#This Row],[Rolling Resistance]]+Table1[[#This Row],[Aerodynamic Resistance]])*Table1[[#This Row],[Velocity]]</f>
        <v>-6964.5440568724262</v>
      </c>
      <c r="P665" s="20">
        <f>Table1[[#This Row],[Total]]*Table1[[#This Row],[Velocity]]</f>
        <v>-6964.5440568724262</v>
      </c>
      <c r="Q665" s="20">
        <f>IF(Table1[[#This Row],[Energy]]&gt;0,Table1[[#This Row],[Energy]],0)</f>
        <v>0</v>
      </c>
      <c r="R665" s="20">
        <f>(SUM($Q$6:Q665))/1000000</f>
        <v>1.2343494535279829</v>
      </c>
      <c r="S665" s="20">
        <f>IF(Table1[[#This Row],[Energy]]&lt;0,ABS(Table1[[#This Row],[Energy]]),0)</f>
        <v>6964.5440568724262</v>
      </c>
      <c r="T665" s="20">
        <f>(SUM($S$6:S665))/1000000</f>
        <v>0.59926947284090493</v>
      </c>
    </row>
    <row r="666" spans="2:20" x14ac:dyDescent="0.3">
      <c r="B666" s="8" t="s">
        <v>24</v>
      </c>
      <c r="C666" s="17">
        <v>660</v>
      </c>
      <c r="D666" s="17">
        <v>71</v>
      </c>
      <c r="E666" s="18">
        <v>31</v>
      </c>
      <c r="F666" s="19">
        <f t="shared" si="63"/>
        <v>-1.1527777777777775</v>
      </c>
      <c r="G666" s="19">
        <f t="shared" si="64"/>
        <v>-4.1499999999999986</v>
      </c>
      <c r="H666" s="20">
        <f t="shared" si="60"/>
        <v>0</v>
      </c>
      <c r="I666" s="20">
        <f t="shared" si="61"/>
        <v>31</v>
      </c>
      <c r="J666" s="20">
        <f t="shared" si="62"/>
        <v>8.6111111111111107</v>
      </c>
      <c r="K666" s="20">
        <f>(1000*1.15)*Table1[[#This Row],[WLTC class 3, version 5, acceleration]]</f>
        <v>-1325.6944444444441</v>
      </c>
      <c r="L666" s="20">
        <f t="shared" si="65"/>
        <v>112.815</v>
      </c>
      <c r="M666" s="20">
        <f>0.5*1.2*0.32*1.99*(Table1[[#This Row],[Velocity]]^2)</f>
        <v>28.331703703703703</v>
      </c>
      <c r="N666" s="20">
        <f>Table1[[#This Row],[Acceleration Force]]+Table1[[#This Row],[Rolling Resistance]]+Table1[[#This Row],[Aerodynamic Resistance]]</f>
        <v>-1184.5477407407404</v>
      </c>
      <c r="O666" s="20">
        <f>(Table1[[#This Row],[Acceleration Force]]+Table1[[#This Row],[Rolling Resistance]]+Table1[[#This Row],[Aerodynamic Resistance]])*Table1[[#This Row],[Velocity]]</f>
        <v>-10200.272211934152</v>
      </c>
      <c r="P666" s="20">
        <f>Table1[[#This Row],[Total]]*Table1[[#This Row],[Velocity]]</f>
        <v>-10200.272211934152</v>
      </c>
      <c r="Q666" s="20">
        <f>IF(Table1[[#This Row],[Energy]]&gt;0,Table1[[#This Row],[Energy]],0)</f>
        <v>0</v>
      </c>
      <c r="R666" s="20">
        <f>(SUM($Q$6:Q666))/1000000</f>
        <v>1.2343494535279829</v>
      </c>
      <c r="S666" s="20">
        <f>IF(Table1[[#This Row],[Energy]]&lt;0,ABS(Table1[[#This Row],[Energy]]),0)</f>
        <v>10200.272211934152</v>
      </c>
      <c r="T666" s="20">
        <f>(SUM($S$6:S666))/1000000</f>
        <v>0.60946974505283913</v>
      </c>
    </row>
    <row r="667" spans="2:20" x14ac:dyDescent="0.3">
      <c r="B667" s="8" t="s">
        <v>24</v>
      </c>
      <c r="C667" s="17">
        <v>661</v>
      </c>
      <c r="D667" s="17">
        <v>72</v>
      </c>
      <c r="E667" s="18">
        <v>26</v>
      </c>
      <c r="F667" s="19">
        <f t="shared" si="63"/>
        <v>-1.4305555555555556</v>
      </c>
      <c r="G667" s="19">
        <f t="shared" si="64"/>
        <v>-5.15</v>
      </c>
      <c r="H667" s="20">
        <f t="shared" si="60"/>
        <v>0</v>
      </c>
      <c r="I667" s="20">
        <f t="shared" si="61"/>
        <v>26</v>
      </c>
      <c r="J667" s="20">
        <f t="shared" si="62"/>
        <v>7.2222222222222223</v>
      </c>
      <c r="K667" s="20">
        <f>(1000*1.15)*Table1[[#This Row],[WLTC class 3, version 5, acceleration]]</f>
        <v>-1645.1388888888889</v>
      </c>
      <c r="L667" s="20">
        <f t="shared" si="65"/>
        <v>112.815</v>
      </c>
      <c r="M667" s="20">
        <f>0.5*1.2*0.32*1.99*(Table1[[#This Row],[Velocity]]^2)</f>
        <v>19.929481481481481</v>
      </c>
      <c r="N667" s="20">
        <f>Table1[[#This Row],[Acceleration Force]]+Table1[[#This Row],[Rolling Resistance]]+Table1[[#This Row],[Aerodynamic Resistance]]</f>
        <v>-1512.3944074074075</v>
      </c>
      <c r="O667" s="20">
        <f>(Table1[[#This Row],[Acceleration Force]]+Table1[[#This Row],[Rolling Resistance]]+Table1[[#This Row],[Aerodynamic Resistance]])*Table1[[#This Row],[Velocity]]</f>
        <v>-10922.848497942387</v>
      </c>
      <c r="P667" s="20">
        <f>Table1[[#This Row],[Total]]*Table1[[#This Row],[Velocity]]</f>
        <v>-10922.848497942387</v>
      </c>
      <c r="Q667" s="20">
        <f>IF(Table1[[#This Row],[Energy]]&gt;0,Table1[[#This Row],[Energy]],0)</f>
        <v>0</v>
      </c>
      <c r="R667" s="20">
        <f>(SUM($Q$6:Q667))/1000000</f>
        <v>1.2343494535279829</v>
      </c>
      <c r="S667" s="20">
        <f>IF(Table1[[#This Row],[Energy]]&lt;0,ABS(Table1[[#This Row],[Energy]]),0)</f>
        <v>10922.848497942387</v>
      </c>
      <c r="T667" s="20">
        <f>(SUM($S$6:S667))/1000000</f>
        <v>0.62039259355078158</v>
      </c>
    </row>
    <row r="668" spans="2:20" x14ac:dyDescent="0.3">
      <c r="B668" s="8" t="s">
        <v>24</v>
      </c>
      <c r="C668" s="17">
        <v>662</v>
      </c>
      <c r="D668" s="17">
        <v>73</v>
      </c>
      <c r="E668" s="18">
        <v>20.7</v>
      </c>
      <c r="F668" s="19">
        <f t="shared" si="63"/>
        <v>-1.4722222222222221</v>
      </c>
      <c r="G668" s="19">
        <f t="shared" si="64"/>
        <v>-5.3</v>
      </c>
      <c r="H668" s="20">
        <f t="shared" si="60"/>
        <v>0</v>
      </c>
      <c r="I668" s="20">
        <f t="shared" si="61"/>
        <v>20.7</v>
      </c>
      <c r="J668" s="20">
        <f t="shared" si="62"/>
        <v>5.75</v>
      </c>
      <c r="K668" s="20">
        <f>(1000*1.15)*Table1[[#This Row],[WLTC class 3, version 5, acceleration]]</f>
        <v>-1693.0555555555554</v>
      </c>
      <c r="L668" s="20">
        <f t="shared" si="65"/>
        <v>112.815</v>
      </c>
      <c r="M668" s="20">
        <f>0.5*1.2*0.32*1.99*(Table1[[#This Row],[Velocity]]^2)</f>
        <v>12.632520000000001</v>
      </c>
      <c r="N668" s="20">
        <f>Table1[[#This Row],[Acceleration Force]]+Table1[[#This Row],[Rolling Resistance]]+Table1[[#This Row],[Aerodynamic Resistance]]</f>
        <v>-1567.6080355555553</v>
      </c>
      <c r="O668" s="20">
        <f>(Table1[[#This Row],[Acceleration Force]]+Table1[[#This Row],[Rolling Resistance]]+Table1[[#This Row],[Aerodynamic Resistance]])*Table1[[#This Row],[Velocity]]</f>
        <v>-9013.7462044444419</v>
      </c>
      <c r="P668" s="20">
        <f>Table1[[#This Row],[Total]]*Table1[[#This Row],[Velocity]]</f>
        <v>-9013.7462044444419</v>
      </c>
      <c r="Q668" s="20">
        <f>IF(Table1[[#This Row],[Energy]]&gt;0,Table1[[#This Row],[Energy]],0)</f>
        <v>0</v>
      </c>
      <c r="R668" s="20">
        <f>(SUM($Q$6:Q668))/1000000</f>
        <v>1.2343494535279829</v>
      </c>
      <c r="S668" s="20">
        <f>IF(Table1[[#This Row],[Energy]]&lt;0,ABS(Table1[[#This Row],[Energy]]),0)</f>
        <v>9013.7462044444419</v>
      </c>
      <c r="T668" s="20">
        <f>(SUM($S$6:S668))/1000000</f>
        <v>0.62940633975522609</v>
      </c>
    </row>
    <row r="669" spans="2:20" x14ac:dyDescent="0.3">
      <c r="B669" s="8" t="s">
        <v>24</v>
      </c>
      <c r="C669" s="17">
        <v>663</v>
      </c>
      <c r="D669" s="17">
        <v>74</v>
      </c>
      <c r="E669" s="18">
        <v>15.4</v>
      </c>
      <c r="F669" s="19">
        <f t="shared" si="63"/>
        <v>-1.0555555555555556</v>
      </c>
      <c r="G669" s="19">
        <f t="shared" si="64"/>
        <v>-3.8</v>
      </c>
      <c r="H669" s="20">
        <f t="shared" si="60"/>
        <v>0</v>
      </c>
      <c r="I669" s="20">
        <f t="shared" si="61"/>
        <v>15.4</v>
      </c>
      <c r="J669" s="20">
        <f t="shared" si="62"/>
        <v>4.2777777777777777</v>
      </c>
      <c r="K669" s="20">
        <f>(1000*1.15)*Table1[[#This Row],[WLTC class 3, version 5, acceleration]]</f>
        <v>-1213.8888888888889</v>
      </c>
      <c r="L669" s="20">
        <f t="shared" si="65"/>
        <v>112.815</v>
      </c>
      <c r="M669" s="20">
        <f>0.5*1.2*0.32*1.99*(Table1[[#This Row],[Velocity]]^2)</f>
        <v>6.9918281481481488</v>
      </c>
      <c r="N669" s="20">
        <f>Table1[[#This Row],[Acceleration Force]]+Table1[[#This Row],[Rolling Resistance]]+Table1[[#This Row],[Aerodynamic Resistance]]</f>
        <v>-1094.0820607407406</v>
      </c>
      <c r="O669" s="20">
        <f>(Table1[[#This Row],[Acceleration Force]]+Table1[[#This Row],[Rolling Resistance]]+Table1[[#This Row],[Aerodynamic Resistance]])*Table1[[#This Row],[Velocity]]</f>
        <v>-4680.2399265020567</v>
      </c>
      <c r="P669" s="20">
        <f>Table1[[#This Row],[Total]]*Table1[[#This Row],[Velocity]]</f>
        <v>-4680.2399265020567</v>
      </c>
      <c r="Q669" s="20">
        <f>IF(Table1[[#This Row],[Energy]]&gt;0,Table1[[#This Row],[Energy]],0)</f>
        <v>0</v>
      </c>
      <c r="R669" s="20">
        <f>(SUM($Q$6:Q669))/1000000</f>
        <v>1.2343494535279829</v>
      </c>
      <c r="S669" s="20">
        <f>IF(Table1[[#This Row],[Energy]]&lt;0,ABS(Table1[[#This Row],[Energy]]),0)</f>
        <v>4680.2399265020567</v>
      </c>
      <c r="T669" s="20">
        <f>(SUM($S$6:S669))/1000000</f>
        <v>0.6340865796817281</v>
      </c>
    </row>
    <row r="670" spans="2:20" x14ac:dyDescent="0.3">
      <c r="B670" s="8" t="s">
        <v>24</v>
      </c>
      <c r="C670" s="17">
        <v>664</v>
      </c>
      <c r="D670" s="17">
        <v>75</v>
      </c>
      <c r="E670" s="18">
        <v>13.1</v>
      </c>
      <c r="F670" s="19">
        <f t="shared" si="63"/>
        <v>-0.47222222222222227</v>
      </c>
      <c r="G670" s="19">
        <f t="shared" si="64"/>
        <v>-1.7000000000000002</v>
      </c>
      <c r="H670" s="20">
        <f t="shared" si="60"/>
        <v>0</v>
      </c>
      <c r="I670" s="20">
        <f t="shared" si="61"/>
        <v>13.1</v>
      </c>
      <c r="J670" s="20">
        <f t="shared" si="62"/>
        <v>3.6388888888888888</v>
      </c>
      <c r="K670" s="20">
        <f>(1000*1.15)*Table1[[#This Row],[WLTC class 3, version 5, acceleration]]</f>
        <v>-543.05555555555566</v>
      </c>
      <c r="L670" s="20">
        <f t="shared" si="65"/>
        <v>112.815</v>
      </c>
      <c r="M670" s="20">
        <f>0.5*1.2*0.32*1.99*(Table1[[#This Row],[Velocity]]^2)</f>
        <v>5.0593170370370375</v>
      </c>
      <c r="N670" s="20">
        <f>Table1[[#This Row],[Acceleration Force]]+Table1[[#This Row],[Rolling Resistance]]+Table1[[#This Row],[Aerodynamic Resistance]]</f>
        <v>-425.18123851851863</v>
      </c>
      <c r="O670" s="20">
        <f>(Table1[[#This Row],[Acceleration Force]]+Table1[[#This Row],[Rolling Resistance]]+Table1[[#This Row],[Aerodynamic Resistance]])*Table1[[#This Row],[Velocity]]</f>
        <v>-1547.1872846090539</v>
      </c>
      <c r="P670" s="20">
        <f>Table1[[#This Row],[Total]]*Table1[[#This Row],[Velocity]]</f>
        <v>-1547.1872846090539</v>
      </c>
      <c r="Q670" s="20">
        <f>IF(Table1[[#This Row],[Energy]]&gt;0,Table1[[#This Row],[Energy]],0)</f>
        <v>0</v>
      </c>
      <c r="R670" s="20">
        <f>(SUM($Q$6:Q670))/1000000</f>
        <v>1.2343494535279829</v>
      </c>
      <c r="S670" s="20">
        <f>IF(Table1[[#This Row],[Energy]]&lt;0,ABS(Table1[[#This Row],[Energy]]),0)</f>
        <v>1547.1872846090539</v>
      </c>
      <c r="T670" s="20">
        <f>(SUM($S$6:S670))/1000000</f>
        <v>0.63563376696633722</v>
      </c>
    </row>
    <row r="671" spans="2:20" x14ac:dyDescent="0.3">
      <c r="B671" s="8" t="s">
        <v>24</v>
      </c>
      <c r="C671" s="17">
        <v>665</v>
      </c>
      <c r="D671" s="17">
        <v>76</v>
      </c>
      <c r="E671" s="18">
        <v>12</v>
      </c>
      <c r="F671" s="19">
        <f t="shared" si="63"/>
        <v>-8.3333333333333287E-2</v>
      </c>
      <c r="G671" s="19">
        <f t="shared" si="64"/>
        <v>-0.29999999999999982</v>
      </c>
      <c r="H671" s="20">
        <f t="shared" si="60"/>
        <v>0</v>
      </c>
      <c r="I671" s="20">
        <f t="shared" si="61"/>
        <v>12</v>
      </c>
      <c r="J671" s="20">
        <f t="shared" si="62"/>
        <v>3.333333333333333</v>
      </c>
      <c r="K671" s="20">
        <f>(1000*1.15)*Table1[[#This Row],[WLTC class 3, version 5, acceleration]]</f>
        <v>-95.833333333333286</v>
      </c>
      <c r="L671" s="20">
        <f t="shared" si="65"/>
        <v>112.815</v>
      </c>
      <c r="M671" s="20">
        <f>0.5*1.2*0.32*1.99*(Table1[[#This Row],[Velocity]]^2)</f>
        <v>4.245333333333333</v>
      </c>
      <c r="N671" s="20">
        <f>Table1[[#This Row],[Acceleration Force]]+Table1[[#This Row],[Rolling Resistance]]+Table1[[#This Row],[Aerodynamic Resistance]]</f>
        <v>21.227000000000046</v>
      </c>
      <c r="O671" s="20">
        <f>(Table1[[#This Row],[Acceleration Force]]+Table1[[#This Row],[Rolling Resistance]]+Table1[[#This Row],[Aerodynamic Resistance]])*Table1[[#This Row],[Velocity]]</f>
        <v>70.756666666666817</v>
      </c>
      <c r="P671" s="20">
        <f>Table1[[#This Row],[Total]]*Table1[[#This Row],[Velocity]]</f>
        <v>70.756666666666817</v>
      </c>
      <c r="Q671" s="20">
        <f>IF(Table1[[#This Row],[Energy]]&gt;0,Table1[[#This Row],[Energy]],0)</f>
        <v>70.756666666666817</v>
      </c>
      <c r="R671" s="20">
        <f>(SUM($Q$6:Q671))/1000000</f>
        <v>1.2344202101946493</v>
      </c>
      <c r="S671" s="20">
        <f>IF(Table1[[#This Row],[Energy]]&lt;0,ABS(Table1[[#This Row],[Energy]]),0)</f>
        <v>0</v>
      </c>
      <c r="T671" s="20">
        <f>(SUM($S$6:S671))/1000000</f>
        <v>0.63563376696633722</v>
      </c>
    </row>
    <row r="672" spans="2:20" x14ac:dyDescent="0.3">
      <c r="B672" s="8" t="s">
        <v>24</v>
      </c>
      <c r="C672" s="17">
        <v>666</v>
      </c>
      <c r="D672" s="17">
        <v>77</v>
      </c>
      <c r="E672" s="18">
        <v>12.5</v>
      </c>
      <c r="F672" s="19">
        <f t="shared" si="63"/>
        <v>0.27777777777777779</v>
      </c>
      <c r="G672" s="19">
        <f t="shared" si="64"/>
        <v>1</v>
      </c>
      <c r="H672" s="20">
        <f t="shared" si="60"/>
        <v>0</v>
      </c>
      <c r="I672" s="20">
        <f t="shared" si="61"/>
        <v>12.5</v>
      </c>
      <c r="J672" s="20">
        <f t="shared" si="62"/>
        <v>3.4722222222222223</v>
      </c>
      <c r="K672" s="20">
        <f>(1000*1.15)*Table1[[#This Row],[WLTC class 3, version 5, acceleration]]</f>
        <v>319.44444444444446</v>
      </c>
      <c r="L672" s="20">
        <f t="shared" si="65"/>
        <v>112.815</v>
      </c>
      <c r="M672" s="20">
        <f>0.5*1.2*0.32*1.99*(Table1[[#This Row],[Velocity]]^2)</f>
        <v>4.6064814814814818</v>
      </c>
      <c r="N672" s="20">
        <f>Table1[[#This Row],[Acceleration Force]]+Table1[[#This Row],[Rolling Resistance]]+Table1[[#This Row],[Aerodynamic Resistance]]</f>
        <v>436.86592592592592</v>
      </c>
      <c r="O672" s="20">
        <f>(Table1[[#This Row],[Acceleration Force]]+Table1[[#This Row],[Rolling Resistance]]+Table1[[#This Row],[Aerodynamic Resistance]])*Table1[[#This Row],[Velocity]]</f>
        <v>1516.8955761316872</v>
      </c>
      <c r="P672" s="20">
        <f>Table1[[#This Row],[Total]]*Table1[[#This Row],[Velocity]]</f>
        <v>1516.8955761316872</v>
      </c>
      <c r="Q672" s="20">
        <f>IF(Table1[[#This Row],[Energy]]&gt;0,Table1[[#This Row],[Energy]],0)</f>
        <v>1516.8955761316872</v>
      </c>
      <c r="R672" s="20">
        <f>(SUM($Q$6:Q672))/1000000</f>
        <v>1.2359371057707811</v>
      </c>
      <c r="S672" s="20">
        <f>IF(Table1[[#This Row],[Energy]]&lt;0,ABS(Table1[[#This Row],[Energy]]),0)</f>
        <v>0</v>
      </c>
      <c r="T672" s="20">
        <f>(SUM($S$6:S672))/1000000</f>
        <v>0.63563376696633722</v>
      </c>
    </row>
    <row r="673" spans="2:20" x14ac:dyDescent="0.3">
      <c r="B673" s="8" t="s">
        <v>24</v>
      </c>
      <c r="C673" s="17">
        <v>667</v>
      </c>
      <c r="D673" s="17">
        <v>78</v>
      </c>
      <c r="E673" s="18">
        <v>14</v>
      </c>
      <c r="F673" s="19">
        <f t="shared" si="63"/>
        <v>0.90277777777777779</v>
      </c>
      <c r="G673" s="19">
        <f t="shared" si="64"/>
        <v>3.25</v>
      </c>
      <c r="H673" s="20">
        <f t="shared" si="60"/>
        <v>0</v>
      </c>
      <c r="I673" s="20">
        <f t="shared" si="61"/>
        <v>14</v>
      </c>
      <c r="J673" s="20">
        <f t="shared" si="62"/>
        <v>3.8888888888888888</v>
      </c>
      <c r="K673" s="20">
        <f>(1000*1.15)*Table1[[#This Row],[WLTC class 3, version 5, acceleration]]</f>
        <v>1038.1944444444446</v>
      </c>
      <c r="L673" s="20">
        <f t="shared" si="65"/>
        <v>112.815</v>
      </c>
      <c r="M673" s="20">
        <f>0.5*1.2*0.32*1.99*(Table1[[#This Row],[Velocity]]^2)</f>
        <v>5.7783703703703706</v>
      </c>
      <c r="N673" s="20">
        <f>Table1[[#This Row],[Acceleration Force]]+Table1[[#This Row],[Rolling Resistance]]+Table1[[#This Row],[Aerodynamic Resistance]]</f>
        <v>1156.787814814815</v>
      </c>
      <c r="O673" s="20">
        <f>(Table1[[#This Row],[Acceleration Force]]+Table1[[#This Row],[Rolling Resistance]]+Table1[[#This Row],[Aerodynamic Resistance]])*Table1[[#This Row],[Velocity]]</f>
        <v>4498.6192798353914</v>
      </c>
      <c r="P673" s="20">
        <f>Table1[[#This Row],[Total]]*Table1[[#This Row],[Velocity]]</f>
        <v>4498.6192798353914</v>
      </c>
      <c r="Q673" s="20">
        <f>IF(Table1[[#This Row],[Energy]]&gt;0,Table1[[#This Row],[Energy]],0)</f>
        <v>4498.6192798353914</v>
      </c>
      <c r="R673" s="20">
        <f>(SUM($Q$6:Q673))/1000000</f>
        <v>1.2404357250506166</v>
      </c>
      <c r="S673" s="20">
        <f>IF(Table1[[#This Row],[Energy]]&lt;0,ABS(Table1[[#This Row],[Energy]]),0)</f>
        <v>0</v>
      </c>
      <c r="T673" s="20">
        <f>(SUM($S$6:S673))/1000000</f>
        <v>0.63563376696633722</v>
      </c>
    </row>
    <row r="674" spans="2:20" x14ac:dyDescent="0.3">
      <c r="B674" s="8" t="s">
        <v>24</v>
      </c>
      <c r="C674" s="17">
        <v>668</v>
      </c>
      <c r="D674" s="17">
        <v>79</v>
      </c>
      <c r="E674" s="18">
        <v>19</v>
      </c>
      <c r="F674" s="19">
        <f t="shared" si="63"/>
        <v>1.2777777777777777</v>
      </c>
      <c r="G674" s="19">
        <f t="shared" si="64"/>
        <v>4.5999999999999996</v>
      </c>
      <c r="H674" s="20">
        <f t="shared" si="60"/>
        <v>0</v>
      </c>
      <c r="I674" s="20">
        <f t="shared" si="61"/>
        <v>19</v>
      </c>
      <c r="J674" s="20">
        <f t="shared" si="62"/>
        <v>5.2777777777777777</v>
      </c>
      <c r="K674" s="20">
        <f>(1000*1.15)*Table1[[#This Row],[WLTC class 3, version 5, acceleration]]</f>
        <v>1469.4444444444443</v>
      </c>
      <c r="L674" s="20">
        <f t="shared" si="65"/>
        <v>112.815</v>
      </c>
      <c r="M674" s="20">
        <f>0.5*1.2*0.32*1.99*(Table1[[#This Row],[Velocity]]^2)</f>
        <v>10.642814814814814</v>
      </c>
      <c r="N674" s="20">
        <f>Table1[[#This Row],[Acceleration Force]]+Table1[[#This Row],[Rolling Resistance]]+Table1[[#This Row],[Aerodynamic Resistance]]</f>
        <v>1592.9022592592592</v>
      </c>
      <c r="O674" s="20">
        <f>(Table1[[#This Row],[Acceleration Force]]+Table1[[#This Row],[Rolling Resistance]]+Table1[[#This Row],[Aerodynamic Resistance]])*Table1[[#This Row],[Velocity]]</f>
        <v>8406.9841460905336</v>
      </c>
      <c r="P674" s="20">
        <f>Table1[[#This Row],[Total]]*Table1[[#This Row],[Velocity]]</f>
        <v>8406.9841460905336</v>
      </c>
      <c r="Q674" s="20">
        <f>IF(Table1[[#This Row],[Energy]]&gt;0,Table1[[#This Row],[Energy]],0)</f>
        <v>8406.9841460905336</v>
      </c>
      <c r="R674" s="20">
        <f>(SUM($Q$6:Q674))/1000000</f>
        <v>1.2488427091967069</v>
      </c>
      <c r="S674" s="20">
        <f>IF(Table1[[#This Row],[Energy]]&lt;0,ABS(Table1[[#This Row],[Energy]]),0)</f>
        <v>0</v>
      </c>
      <c r="T674" s="20">
        <f>(SUM($S$6:S674))/1000000</f>
        <v>0.63563376696633722</v>
      </c>
    </row>
    <row r="675" spans="2:20" x14ac:dyDescent="0.3">
      <c r="B675" s="8" t="s">
        <v>24</v>
      </c>
      <c r="C675" s="17">
        <v>669</v>
      </c>
      <c r="D675" s="17">
        <v>80</v>
      </c>
      <c r="E675" s="18">
        <v>23.2</v>
      </c>
      <c r="F675" s="19">
        <f t="shared" si="63"/>
        <v>1.25</v>
      </c>
      <c r="G675" s="19">
        <f t="shared" si="64"/>
        <v>4.5</v>
      </c>
      <c r="H675" s="20">
        <f t="shared" si="60"/>
        <v>0</v>
      </c>
      <c r="I675" s="20">
        <f t="shared" si="61"/>
        <v>23.2</v>
      </c>
      <c r="J675" s="20">
        <f t="shared" si="62"/>
        <v>6.4444444444444438</v>
      </c>
      <c r="K675" s="20">
        <f>(1000*1.15)*Table1[[#This Row],[WLTC class 3, version 5, acceleration]]</f>
        <v>1437.5</v>
      </c>
      <c r="L675" s="20">
        <f t="shared" si="65"/>
        <v>112.815</v>
      </c>
      <c r="M675" s="20">
        <f>0.5*1.2*0.32*1.99*(Table1[[#This Row],[Velocity]]^2)</f>
        <v>15.86811259259259</v>
      </c>
      <c r="N675" s="20">
        <f>Table1[[#This Row],[Acceleration Force]]+Table1[[#This Row],[Rolling Resistance]]+Table1[[#This Row],[Aerodynamic Resistance]]</f>
        <v>1566.1831125925926</v>
      </c>
      <c r="O675" s="20">
        <f>(Table1[[#This Row],[Acceleration Force]]+Table1[[#This Row],[Rolling Resistance]]+Table1[[#This Row],[Aerodynamic Resistance]])*Table1[[#This Row],[Velocity]]</f>
        <v>10093.18005893004</v>
      </c>
      <c r="P675" s="20">
        <f>Table1[[#This Row],[Total]]*Table1[[#This Row],[Velocity]]</f>
        <v>10093.18005893004</v>
      </c>
      <c r="Q675" s="20">
        <f>IF(Table1[[#This Row],[Energy]]&gt;0,Table1[[#This Row],[Energy]],0)</f>
        <v>10093.18005893004</v>
      </c>
      <c r="R675" s="20">
        <f>(SUM($Q$6:Q675))/1000000</f>
        <v>1.258935889255637</v>
      </c>
      <c r="S675" s="20">
        <f>IF(Table1[[#This Row],[Energy]]&lt;0,ABS(Table1[[#This Row],[Energy]]),0)</f>
        <v>0</v>
      </c>
      <c r="T675" s="20">
        <f>(SUM($S$6:S675))/1000000</f>
        <v>0.63563376696633722</v>
      </c>
    </row>
    <row r="676" spans="2:20" x14ac:dyDescent="0.3">
      <c r="B676" s="8" t="s">
        <v>24</v>
      </c>
      <c r="C676" s="17">
        <v>670</v>
      </c>
      <c r="D676" s="17">
        <v>81</v>
      </c>
      <c r="E676" s="18">
        <v>28</v>
      </c>
      <c r="F676" s="19">
        <f t="shared" si="63"/>
        <v>1.2222222222222223</v>
      </c>
      <c r="G676" s="19">
        <f t="shared" si="64"/>
        <v>4.4000000000000004</v>
      </c>
      <c r="H676" s="20">
        <f t="shared" si="60"/>
        <v>0</v>
      </c>
      <c r="I676" s="20">
        <f t="shared" si="61"/>
        <v>28</v>
      </c>
      <c r="J676" s="20">
        <f t="shared" si="62"/>
        <v>7.7777777777777777</v>
      </c>
      <c r="K676" s="20">
        <f>(1000*1.15)*Table1[[#This Row],[WLTC class 3, version 5, acceleration]]</f>
        <v>1405.5555555555557</v>
      </c>
      <c r="L676" s="20">
        <f t="shared" si="65"/>
        <v>112.815</v>
      </c>
      <c r="M676" s="20">
        <f>0.5*1.2*0.32*1.99*(Table1[[#This Row],[Velocity]]^2)</f>
        <v>23.113481481481482</v>
      </c>
      <c r="N676" s="20">
        <f>Table1[[#This Row],[Acceleration Force]]+Table1[[#This Row],[Rolling Resistance]]+Table1[[#This Row],[Aerodynamic Resistance]]</f>
        <v>1541.4840370370373</v>
      </c>
      <c r="O676" s="20">
        <f>(Table1[[#This Row],[Acceleration Force]]+Table1[[#This Row],[Rolling Resistance]]+Table1[[#This Row],[Aerodynamic Resistance]])*Table1[[#This Row],[Velocity]]</f>
        <v>11989.320288065845</v>
      </c>
      <c r="P676" s="20">
        <f>Table1[[#This Row],[Total]]*Table1[[#This Row],[Velocity]]</f>
        <v>11989.320288065845</v>
      </c>
      <c r="Q676" s="20">
        <f>IF(Table1[[#This Row],[Energy]]&gt;0,Table1[[#This Row],[Energy]],0)</f>
        <v>11989.320288065845</v>
      </c>
      <c r="R676" s="20">
        <f>(SUM($Q$6:Q676))/1000000</f>
        <v>1.2709252095437029</v>
      </c>
      <c r="S676" s="20">
        <f>IF(Table1[[#This Row],[Energy]]&lt;0,ABS(Table1[[#This Row],[Energy]]),0)</f>
        <v>0</v>
      </c>
      <c r="T676" s="20">
        <f>(SUM($S$6:S676))/1000000</f>
        <v>0.63563376696633722</v>
      </c>
    </row>
    <row r="677" spans="2:20" x14ac:dyDescent="0.3">
      <c r="B677" s="8" t="s">
        <v>24</v>
      </c>
      <c r="C677" s="17">
        <v>671</v>
      </c>
      <c r="D677" s="17">
        <v>82</v>
      </c>
      <c r="E677" s="18">
        <v>32</v>
      </c>
      <c r="F677" s="19">
        <f t="shared" si="63"/>
        <v>0.83333333333333326</v>
      </c>
      <c r="G677" s="19">
        <f t="shared" si="64"/>
        <v>3</v>
      </c>
      <c r="H677" s="20">
        <f t="shared" si="60"/>
        <v>0</v>
      </c>
      <c r="I677" s="20">
        <f t="shared" si="61"/>
        <v>32</v>
      </c>
      <c r="J677" s="20">
        <f t="shared" si="62"/>
        <v>8.8888888888888893</v>
      </c>
      <c r="K677" s="20">
        <f>(1000*1.15)*Table1[[#This Row],[WLTC class 3, version 5, acceleration]]</f>
        <v>958.33333333333326</v>
      </c>
      <c r="L677" s="20">
        <f t="shared" si="65"/>
        <v>112.815</v>
      </c>
      <c r="M677" s="20">
        <f>0.5*1.2*0.32*1.99*(Table1[[#This Row],[Velocity]]^2)</f>
        <v>30.189037037037043</v>
      </c>
      <c r="N677" s="20">
        <f>Table1[[#This Row],[Acceleration Force]]+Table1[[#This Row],[Rolling Resistance]]+Table1[[#This Row],[Aerodynamic Resistance]]</f>
        <v>1101.3373703703703</v>
      </c>
      <c r="O677" s="20">
        <f>(Table1[[#This Row],[Acceleration Force]]+Table1[[#This Row],[Rolling Resistance]]+Table1[[#This Row],[Aerodynamic Resistance]])*Table1[[#This Row],[Velocity]]</f>
        <v>9789.665514403292</v>
      </c>
      <c r="P677" s="20">
        <f>Table1[[#This Row],[Total]]*Table1[[#This Row],[Velocity]]</f>
        <v>9789.665514403292</v>
      </c>
      <c r="Q677" s="20">
        <f>IF(Table1[[#This Row],[Energy]]&gt;0,Table1[[#This Row],[Energy]],0)</f>
        <v>9789.665514403292</v>
      </c>
      <c r="R677" s="20">
        <f>(SUM($Q$6:Q677))/1000000</f>
        <v>1.2807148750581061</v>
      </c>
      <c r="S677" s="20">
        <f>IF(Table1[[#This Row],[Energy]]&lt;0,ABS(Table1[[#This Row],[Energy]]),0)</f>
        <v>0</v>
      </c>
      <c r="T677" s="20">
        <f>(SUM($S$6:S677))/1000000</f>
        <v>0.63563376696633722</v>
      </c>
    </row>
    <row r="678" spans="2:20" x14ac:dyDescent="0.3">
      <c r="B678" s="8" t="s">
        <v>24</v>
      </c>
      <c r="C678" s="17">
        <v>672</v>
      </c>
      <c r="D678" s="17">
        <v>83</v>
      </c>
      <c r="E678" s="18">
        <v>34</v>
      </c>
      <c r="F678" s="19">
        <f t="shared" si="63"/>
        <v>0.55555555555555558</v>
      </c>
      <c r="G678" s="19">
        <f t="shared" si="64"/>
        <v>2</v>
      </c>
      <c r="H678" s="20">
        <f t="shared" si="60"/>
        <v>0</v>
      </c>
      <c r="I678" s="20">
        <f t="shared" si="61"/>
        <v>34</v>
      </c>
      <c r="J678" s="20">
        <f t="shared" si="62"/>
        <v>9.4444444444444446</v>
      </c>
      <c r="K678" s="20">
        <f>(1000*1.15)*Table1[[#This Row],[WLTC class 3, version 5, acceleration]]</f>
        <v>638.88888888888891</v>
      </c>
      <c r="L678" s="20">
        <f t="shared" si="65"/>
        <v>112.815</v>
      </c>
      <c r="M678" s="20">
        <f>0.5*1.2*0.32*1.99*(Table1[[#This Row],[Velocity]]^2)</f>
        <v>34.080592592592595</v>
      </c>
      <c r="N678" s="20">
        <f>Table1[[#This Row],[Acceleration Force]]+Table1[[#This Row],[Rolling Resistance]]+Table1[[#This Row],[Aerodynamic Resistance]]</f>
        <v>785.78448148148152</v>
      </c>
      <c r="O678" s="20">
        <f>(Table1[[#This Row],[Acceleration Force]]+Table1[[#This Row],[Rolling Resistance]]+Table1[[#This Row],[Aerodynamic Resistance]])*Table1[[#This Row],[Velocity]]</f>
        <v>7421.297880658437</v>
      </c>
      <c r="P678" s="20">
        <f>Table1[[#This Row],[Total]]*Table1[[#This Row],[Velocity]]</f>
        <v>7421.297880658437</v>
      </c>
      <c r="Q678" s="20">
        <f>IF(Table1[[#This Row],[Energy]]&gt;0,Table1[[#This Row],[Energy]],0)</f>
        <v>7421.297880658437</v>
      </c>
      <c r="R678" s="20">
        <f>(SUM($Q$6:Q678))/1000000</f>
        <v>1.2881361729387646</v>
      </c>
      <c r="S678" s="20">
        <f>IF(Table1[[#This Row],[Energy]]&lt;0,ABS(Table1[[#This Row],[Energy]]),0)</f>
        <v>0</v>
      </c>
      <c r="T678" s="20">
        <f>(SUM($S$6:S678))/1000000</f>
        <v>0.63563376696633722</v>
      </c>
    </row>
    <row r="679" spans="2:20" x14ac:dyDescent="0.3">
      <c r="B679" s="8" t="s">
        <v>24</v>
      </c>
      <c r="C679" s="17">
        <v>673</v>
      </c>
      <c r="D679" s="17">
        <v>84</v>
      </c>
      <c r="E679" s="18">
        <v>36</v>
      </c>
      <c r="F679" s="19">
        <f t="shared" si="63"/>
        <v>0.55555555555555558</v>
      </c>
      <c r="G679" s="19">
        <f t="shared" si="64"/>
        <v>2</v>
      </c>
      <c r="H679" s="20">
        <f t="shared" si="60"/>
        <v>0</v>
      </c>
      <c r="I679" s="20">
        <f t="shared" si="61"/>
        <v>36</v>
      </c>
      <c r="J679" s="20">
        <f t="shared" si="62"/>
        <v>10</v>
      </c>
      <c r="K679" s="20">
        <f>(1000*1.15)*Table1[[#This Row],[WLTC class 3, version 5, acceleration]]</f>
        <v>638.88888888888891</v>
      </c>
      <c r="L679" s="20">
        <f t="shared" si="65"/>
        <v>112.815</v>
      </c>
      <c r="M679" s="20">
        <f>0.5*1.2*0.32*1.99*(Table1[[#This Row],[Velocity]]^2)</f>
        <v>38.208000000000006</v>
      </c>
      <c r="N679" s="20">
        <f>Table1[[#This Row],[Acceleration Force]]+Table1[[#This Row],[Rolling Resistance]]+Table1[[#This Row],[Aerodynamic Resistance]]</f>
        <v>789.91188888888894</v>
      </c>
      <c r="O679" s="20">
        <f>(Table1[[#This Row],[Acceleration Force]]+Table1[[#This Row],[Rolling Resistance]]+Table1[[#This Row],[Aerodynamic Resistance]])*Table1[[#This Row],[Velocity]]</f>
        <v>7899.1188888888892</v>
      </c>
      <c r="P679" s="20">
        <f>Table1[[#This Row],[Total]]*Table1[[#This Row],[Velocity]]</f>
        <v>7899.1188888888892</v>
      </c>
      <c r="Q679" s="20">
        <f>IF(Table1[[#This Row],[Energy]]&gt;0,Table1[[#This Row],[Energy]],0)</f>
        <v>7899.1188888888892</v>
      </c>
      <c r="R679" s="20">
        <f>(SUM($Q$6:Q679))/1000000</f>
        <v>1.2960352918276534</v>
      </c>
      <c r="S679" s="20">
        <f>IF(Table1[[#This Row],[Energy]]&lt;0,ABS(Table1[[#This Row],[Energy]]),0)</f>
        <v>0</v>
      </c>
      <c r="T679" s="20">
        <f>(SUM($S$6:S679))/1000000</f>
        <v>0.63563376696633722</v>
      </c>
    </row>
    <row r="680" spans="2:20" x14ac:dyDescent="0.3">
      <c r="B680" s="8" t="s">
        <v>24</v>
      </c>
      <c r="C680" s="17">
        <v>674</v>
      </c>
      <c r="D680" s="17">
        <v>85</v>
      </c>
      <c r="E680" s="18">
        <v>38</v>
      </c>
      <c r="F680" s="19">
        <f t="shared" si="63"/>
        <v>0.55555555555555558</v>
      </c>
      <c r="G680" s="19">
        <f t="shared" si="64"/>
        <v>2</v>
      </c>
      <c r="H680" s="20">
        <f t="shared" si="60"/>
        <v>0</v>
      </c>
      <c r="I680" s="20">
        <f t="shared" si="61"/>
        <v>38</v>
      </c>
      <c r="J680" s="20">
        <f t="shared" si="62"/>
        <v>10.555555555555555</v>
      </c>
      <c r="K680" s="20">
        <f>(1000*1.15)*Table1[[#This Row],[WLTC class 3, version 5, acceleration]]</f>
        <v>638.88888888888891</v>
      </c>
      <c r="L680" s="20">
        <f t="shared" si="65"/>
        <v>112.815</v>
      </c>
      <c r="M680" s="20">
        <f>0.5*1.2*0.32*1.99*(Table1[[#This Row],[Velocity]]^2)</f>
        <v>42.571259259259257</v>
      </c>
      <c r="N680" s="20">
        <f>Table1[[#This Row],[Acceleration Force]]+Table1[[#This Row],[Rolling Resistance]]+Table1[[#This Row],[Aerodynamic Resistance]]</f>
        <v>794.27514814814822</v>
      </c>
      <c r="O680" s="20">
        <f>(Table1[[#This Row],[Acceleration Force]]+Table1[[#This Row],[Rolling Resistance]]+Table1[[#This Row],[Aerodynamic Resistance]])*Table1[[#This Row],[Velocity]]</f>
        <v>8384.0154526748975</v>
      </c>
      <c r="P680" s="20">
        <f>Table1[[#This Row],[Total]]*Table1[[#This Row],[Velocity]]</f>
        <v>8384.0154526748975</v>
      </c>
      <c r="Q680" s="20">
        <f>IF(Table1[[#This Row],[Energy]]&gt;0,Table1[[#This Row],[Energy]],0)</f>
        <v>8384.0154526748975</v>
      </c>
      <c r="R680" s="20">
        <f>(SUM($Q$6:Q680))/1000000</f>
        <v>1.3044193072803283</v>
      </c>
      <c r="S680" s="20">
        <f>IF(Table1[[#This Row],[Energy]]&lt;0,ABS(Table1[[#This Row],[Energy]]),0)</f>
        <v>0</v>
      </c>
      <c r="T680" s="20">
        <f>(SUM($S$6:S680))/1000000</f>
        <v>0.63563376696633722</v>
      </c>
    </row>
    <row r="681" spans="2:20" x14ac:dyDescent="0.3">
      <c r="B681" s="8" t="s">
        <v>24</v>
      </c>
      <c r="C681" s="17">
        <v>675</v>
      </c>
      <c r="D681" s="17">
        <v>86</v>
      </c>
      <c r="E681" s="18">
        <v>40</v>
      </c>
      <c r="F681" s="19">
        <f t="shared" si="63"/>
        <v>0.31944444444444403</v>
      </c>
      <c r="G681" s="19">
        <f t="shared" si="64"/>
        <v>1.1499999999999986</v>
      </c>
      <c r="H681" s="20">
        <f t="shared" si="60"/>
        <v>0</v>
      </c>
      <c r="I681" s="20">
        <f t="shared" si="61"/>
        <v>40</v>
      </c>
      <c r="J681" s="20">
        <f t="shared" si="62"/>
        <v>11.111111111111111</v>
      </c>
      <c r="K681" s="20">
        <f>(1000*1.15)*Table1[[#This Row],[WLTC class 3, version 5, acceleration]]</f>
        <v>367.36111111111063</v>
      </c>
      <c r="L681" s="20">
        <f t="shared" si="65"/>
        <v>112.815</v>
      </c>
      <c r="M681" s="20">
        <f>0.5*1.2*0.32*1.99*(Table1[[#This Row],[Velocity]]^2)</f>
        <v>47.170370370370371</v>
      </c>
      <c r="N681" s="20">
        <f>Table1[[#This Row],[Acceleration Force]]+Table1[[#This Row],[Rolling Resistance]]+Table1[[#This Row],[Aerodynamic Resistance]]</f>
        <v>527.34648148148096</v>
      </c>
      <c r="O681" s="20">
        <f>(Table1[[#This Row],[Acceleration Force]]+Table1[[#This Row],[Rolling Resistance]]+Table1[[#This Row],[Aerodynamic Resistance]])*Table1[[#This Row],[Velocity]]</f>
        <v>5859.4053497942323</v>
      </c>
      <c r="P681" s="20">
        <f>Table1[[#This Row],[Total]]*Table1[[#This Row],[Velocity]]</f>
        <v>5859.4053497942323</v>
      </c>
      <c r="Q681" s="20">
        <f>IF(Table1[[#This Row],[Energy]]&gt;0,Table1[[#This Row],[Energy]],0)</f>
        <v>5859.4053497942323</v>
      </c>
      <c r="R681" s="20">
        <f>(SUM($Q$6:Q681))/1000000</f>
        <v>1.3102787126301227</v>
      </c>
      <c r="S681" s="20">
        <f>IF(Table1[[#This Row],[Energy]]&lt;0,ABS(Table1[[#This Row],[Energy]]),0)</f>
        <v>0</v>
      </c>
      <c r="T681" s="20">
        <f>(SUM($S$6:S681))/1000000</f>
        <v>0.63563376696633722</v>
      </c>
    </row>
    <row r="682" spans="2:20" x14ac:dyDescent="0.3">
      <c r="B682" s="8" t="s">
        <v>24</v>
      </c>
      <c r="C682" s="17">
        <v>676</v>
      </c>
      <c r="D682" s="17">
        <v>87</v>
      </c>
      <c r="E682" s="18">
        <v>40.299999999999997</v>
      </c>
      <c r="F682" s="19">
        <f t="shared" si="63"/>
        <v>6.9444444444444448E-2</v>
      </c>
      <c r="G682" s="19">
        <f t="shared" si="64"/>
        <v>0.25</v>
      </c>
      <c r="H682" s="20">
        <f t="shared" si="60"/>
        <v>0</v>
      </c>
      <c r="I682" s="20">
        <f t="shared" si="61"/>
        <v>40.299999999999997</v>
      </c>
      <c r="J682" s="20">
        <f t="shared" si="62"/>
        <v>11.194444444444443</v>
      </c>
      <c r="K682" s="20">
        <f>(1000*1.15)*Table1[[#This Row],[WLTC class 3, version 5, acceleration]]</f>
        <v>79.861111111111114</v>
      </c>
      <c r="L682" s="20">
        <f t="shared" si="65"/>
        <v>112.815</v>
      </c>
      <c r="M682" s="20">
        <f>0.5*1.2*0.32*1.99*(Table1[[#This Row],[Velocity]]^2)</f>
        <v>47.88057925925925</v>
      </c>
      <c r="N682" s="20">
        <f>Table1[[#This Row],[Acceleration Force]]+Table1[[#This Row],[Rolling Resistance]]+Table1[[#This Row],[Aerodynamic Resistance]]</f>
        <v>240.55669037037035</v>
      </c>
      <c r="O682" s="20">
        <f>(Table1[[#This Row],[Acceleration Force]]+Table1[[#This Row],[Rolling Resistance]]+Table1[[#This Row],[Aerodynamic Resistance]])*Table1[[#This Row],[Velocity]]</f>
        <v>2692.8985060905343</v>
      </c>
      <c r="P682" s="20">
        <f>Table1[[#This Row],[Total]]*Table1[[#This Row],[Velocity]]</f>
        <v>2692.8985060905343</v>
      </c>
      <c r="Q682" s="20">
        <f>IF(Table1[[#This Row],[Energy]]&gt;0,Table1[[#This Row],[Energy]],0)</f>
        <v>2692.8985060905343</v>
      </c>
      <c r="R682" s="20">
        <f>(SUM($Q$6:Q682))/1000000</f>
        <v>1.3129716111362131</v>
      </c>
      <c r="S682" s="20">
        <f>IF(Table1[[#This Row],[Energy]]&lt;0,ABS(Table1[[#This Row],[Energy]]),0)</f>
        <v>0</v>
      </c>
      <c r="T682" s="20">
        <f>(SUM($S$6:S682))/1000000</f>
        <v>0.63563376696633722</v>
      </c>
    </row>
    <row r="683" spans="2:20" x14ac:dyDescent="0.3">
      <c r="B683" s="8" t="s">
        <v>24</v>
      </c>
      <c r="C683" s="17">
        <v>677</v>
      </c>
      <c r="D683" s="17">
        <v>88</v>
      </c>
      <c r="E683" s="18">
        <v>40.5</v>
      </c>
      <c r="F683" s="19">
        <f t="shared" si="63"/>
        <v>-0.18055555555555516</v>
      </c>
      <c r="G683" s="19">
        <f t="shared" si="64"/>
        <v>-0.64999999999999858</v>
      </c>
      <c r="H683" s="20">
        <f t="shared" si="60"/>
        <v>0</v>
      </c>
      <c r="I683" s="20">
        <f t="shared" si="61"/>
        <v>40.5</v>
      </c>
      <c r="J683" s="20">
        <f t="shared" si="62"/>
        <v>11.25</v>
      </c>
      <c r="K683" s="20">
        <f>(1000*1.15)*Table1[[#This Row],[WLTC class 3, version 5, acceleration]]</f>
        <v>-207.63888888888843</v>
      </c>
      <c r="L683" s="20">
        <f t="shared" si="65"/>
        <v>112.815</v>
      </c>
      <c r="M683" s="20">
        <f>0.5*1.2*0.32*1.99*(Table1[[#This Row],[Velocity]]^2)</f>
        <v>48.357000000000006</v>
      </c>
      <c r="N683" s="20">
        <f>Table1[[#This Row],[Acceleration Force]]+Table1[[#This Row],[Rolling Resistance]]+Table1[[#This Row],[Aerodynamic Resistance]]</f>
        <v>-46.466888888888427</v>
      </c>
      <c r="O683" s="20">
        <f>(Table1[[#This Row],[Acceleration Force]]+Table1[[#This Row],[Rolling Resistance]]+Table1[[#This Row],[Aerodynamic Resistance]])*Table1[[#This Row],[Velocity]]</f>
        <v>-522.75249999999482</v>
      </c>
      <c r="P683" s="20">
        <f>Table1[[#This Row],[Total]]*Table1[[#This Row],[Velocity]]</f>
        <v>-522.75249999999482</v>
      </c>
      <c r="Q683" s="20">
        <f>IF(Table1[[#This Row],[Energy]]&gt;0,Table1[[#This Row],[Energy]],0)</f>
        <v>0</v>
      </c>
      <c r="R683" s="20">
        <f>(SUM($Q$6:Q683))/1000000</f>
        <v>1.3129716111362131</v>
      </c>
      <c r="S683" s="20">
        <f>IF(Table1[[#This Row],[Energy]]&lt;0,ABS(Table1[[#This Row],[Energy]]),0)</f>
        <v>522.75249999999482</v>
      </c>
      <c r="T683" s="20">
        <f>(SUM($S$6:S683))/1000000</f>
        <v>0.63615651946633711</v>
      </c>
    </row>
    <row r="684" spans="2:20" x14ac:dyDescent="0.3">
      <c r="B684" s="8" t="s">
        <v>24</v>
      </c>
      <c r="C684" s="17">
        <v>678</v>
      </c>
      <c r="D684" s="17">
        <v>89</v>
      </c>
      <c r="E684" s="18">
        <v>39</v>
      </c>
      <c r="F684" s="19">
        <f t="shared" si="63"/>
        <v>-0.6666666666666663</v>
      </c>
      <c r="G684" s="19">
        <f t="shared" si="64"/>
        <v>-2.3999999999999986</v>
      </c>
      <c r="H684" s="20">
        <f t="shared" si="60"/>
        <v>0</v>
      </c>
      <c r="I684" s="20">
        <f t="shared" si="61"/>
        <v>39</v>
      </c>
      <c r="J684" s="20">
        <f t="shared" si="62"/>
        <v>10.833333333333334</v>
      </c>
      <c r="K684" s="20">
        <f>(1000*1.15)*Table1[[#This Row],[WLTC class 3, version 5, acceleration]]</f>
        <v>-766.66666666666629</v>
      </c>
      <c r="L684" s="20">
        <f t="shared" si="65"/>
        <v>112.815</v>
      </c>
      <c r="M684" s="20">
        <f>0.5*1.2*0.32*1.99*(Table1[[#This Row],[Velocity]]^2)</f>
        <v>44.841333333333345</v>
      </c>
      <c r="N684" s="20">
        <f>Table1[[#This Row],[Acceleration Force]]+Table1[[#This Row],[Rolling Resistance]]+Table1[[#This Row],[Aerodynamic Resistance]]</f>
        <v>-609.01033333333294</v>
      </c>
      <c r="O684" s="20">
        <f>(Table1[[#This Row],[Acceleration Force]]+Table1[[#This Row],[Rolling Resistance]]+Table1[[#This Row],[Aerodynamic Resistance]])*Table1[[#This Row],[Velocity]]</f>
        <v>-6597.6119444444403</v>
      </c>
      <c r="P684" s="20">
        <f>Table1[[#This Row],[Total]]*Table1[[#This Row],[Velocity]]</f>
        <v>-6597.6119444444403</v>
      </c>
      <c r="Q684" s="20">
        <f>IF(Table1[[#This Row],[Energy]]&gt;0,Table1[[#This Row],[Energy]],0)</f>
        <v>0</v>
      </c>
      <c r="R684" s="20">
        <f>(SUM($Q$6:Q684))/1000000</f>
        <v>1.3129716111362131</v>
      </c>
      <c r="S684" s="20">
        <f>IF(Table1[[#This Row],[Energy]]&lt;0,ABS(Table1[[#This Row],[Energy]]),0)</f>
        <v>6597.6119444444403</v>
      </c>
      <c r="T684" s="20">
        <f>(SUM($S$6:S684))/1000000</f>
        <v>0.64275413141078164</v>
      </c>
    </row>
    <row r="685" spans="2:20" x14ac:dyDescent="0.3">
      <c r="B685" s="8" t="s">
        <v>24</v>
      </c>
      <c r="C685" s="17">
        <v>679</v>
      </c>
      <c r="D685" s="17">
        <v>90</v>
      </c>
      <c r="E685" s="18">
        <v>35.700000000000003</v>
      </c>
      <c r="F685" s="19">
        <f t="shared" si="63"/>
        <v>-0.99999999999999989</v>
      </c>
      <c r="G685" s="19">
        <f t="shared" si="64"/>
        <v>-3.5999999999999996</v>
      </c>
      <c r="H685" s="20">
        <f t="shared" si="60"/>
        <v>0</v>
      </c>
      <c r="I685" s="20">
        <f t="shared" si="61"/>
        <v>35.700000000000003</v>
      </c>
      <c r="J685" s="20">
        <f t="shared" si="62"/>
        <v>9.9166666666666679</v>
      </c>
      <c r="K685" s="20">
        <f>(1000*1.15)*Table1[[#This Row],[WLTC class 3, version 5, acceleration]]</f>
        <v>-1149.9999999999998</v>
      </c>
      <c r="L685" s="20">
        <f t="shared" si="65"/>
        <v>112.815</v>
      </c>
      <c r="M685" s="20">
        <f>0.5*1.2*0.32*1.99*(Table1[[#This Row],[Velocity]]^2)</f>
        <v>37.573853333333346</v>
      </c>
      <c r="N685" s="20">
        <f>Table1[[#This Row],[Acceleration Force]]+Table1[[#This Row],[Rolling Resistance]]+Table1[[#This Row],[Aerodynamic Resistance]]</f>
        <v>-999.6111466666664</v>
      </c>
      <c r="O685" s="20">
        <f>(Table1[[#This Row],[Acceleration Force]]+Table1[[#This Row],[Rolling Resistance]]+Table1[[#This Row],[Aerodynamic Resistance]])*Table1[[#This Row],[Velocity]]</f>
        <v>-9912.8105377777756</v>
      </c>
      <c r="P685" s="20">
        <f>Table1[[#This Row],[Total]]*Table1[[#This Row],[Velocity]]</f>
        <v>-9912.8105377777756</v>
      </c>
      <c r="Q685" s="20">
        <f>IF(Table1[[#This Row],[Energy]]&gt;0,Table1[[#This Row],[Energy]],0)</f>
        <v>0</v>
      </c>
      <c r="R685" s="20">
        <f>(SUM($Q$6:Q685))/1000000</f>
        <v>1.3129716111362131</v>
      </c>
      <c r="S685" s="20">
        <f>IF(Table1[[#This Row],[Energy]]&lt;0,ABS(Table1[[#This Row],[Energy]]),0)</f>
        <v>9912.8105377777756</v>
      </c>
      <c r="T685" s="20">
        <f>(SUM($S$6:S685))/1000000</f>
        <v>0.65266694194855934</v>
      </c>
    </row>
    <row r="686" spans="2:20" x14ac:dyDescent="0.3">
      <c r="B686" s="8" t="s">
        <v>24</v>
      </c>
      <c r="C686" s="17">
        <v>680</v>
      </c>
      <c r="D686" s="17">
        <v>91</v>
      </c>
      <c r="E686" s="18">
        <v>31.8</v>
      </c>
      <c r="F686" s="19">
        <f t="shared" si="63"/>
        <v>-1.1944444444444446</v>
      </c>
      <c r="G686" s="19">
        <f t="shared" si="64"/>
        <v>-4.3000000000000007</v>
      </c>
      <c r="H686" s="20">
        <f t="shared" si="60"/>
        <v>0</v>
      </c>
      <c r="I686" s="20">
        <f t="shared" si="61"/>
        <v>31.8</v>
      </c>
      <c r="J686" s="20">
        <f t="shared" si="62"/>
        <v>8.8333333333333339</v>
      </c>
      <c r="K686" s="20">
        <f>(1000*1.15)*Table1[[#This Row],[WLTC class 3, version 5, acceleration]]</f>
        <v>-1373.6111111111113</v>
      </c>
      <c r="L686" s="20">
        <f t="shared" si="65"/>
        <v>112.815</v>
      </c>
      <c r="M686" s="20">
        <f>0.5*1.2*0.32*1.99*(Table1[[#This Row],[Velocity]]^2)</f>
        <v>29.81285333333334</v>
      </c>
      <c r="N686" s="20">
        <f>Table1[[#This Row],[Acceleration Force]]+Table1[[#This Row],[Rolling Resistance]]+Table1[[#This Row],[Aerodynamic Resistance]]</f>
        <v>-1230.9832577777779</v>
      </c>
      <c r="O686" s="20">
        <f>(Table1[[#This Row],[Acceleration Force]]+Table1[[#This Row],[Rolling Resistance]]+Table1[[#This Row],[Aerodynamic Resistance]])*Table1[[#This Row],[Velocity]]</f>
        <v>-10873.685443703705</v>
      </c>
      <c r="P686" s="20">
        <f>Table1[[#This Row],[Total]]*Table1[[#This Row],[Velocity]]</f>
        <v>-10873.685443703705</v>
      </c>
      <c r="Q686" s="20">
        <f>IF(Table1[[#This Row],[Energy]]&gt;0,Table1[[#This Row],[Energy]],0)</f>
        <v>0</v>
      </c>
      <c r="R686" s="20">
        <f>(SUM($Q$6:Q686))/1000000</f>
        <v>1.3129716111362131</v>
      </c>
      <c r="S686" s="20">
        <f>IF(Table1[[#This Row],[Energy]]&lt;0,ABS(Table1[[#This Row],[Energy]]),0)</f>
        <v>10873.685443703705</v>
      </c>
      <c r="T686" s="20">
        <f>(SUM($S$6:S686))/1000000</f>
        <v>0.66354062739226305</v>
      </c>
    </row>
    <row r="687" spans="2:20" x14ac:dyDescent="0.3">
      <c r="B687" s="8" t="s">
        <v>24</v>
      </c>
      <c r="C687" s="17">
        <v>681</v>
      </c>
      <c r="D687" s="17">
        <v>92</v>
      </c>
      <c r="E687" s="18">
        <v>27.1</v>
      </c>
      <c r="F687" s="19">
        <f t="shared" si="63"/>
        <v>-1.25</v>
      </c>
      <c r="G687" s="19">
        <f t="shared" si="64"/>
        <v>-4.5</v>
      </c>
      <c r="H687" s="20">
        <f t="shared" si="60"/>
        <v>0</v>
      </c>
      <c r="I687" s="20">
        <f t="shared" si="61"/>
        <v>27.1</v>
      </c>
      <c r="J687" s="20">
        <f t="shared" si="62"/>
        <v>7.5277777777777777</v>
      </c>
      <c r="K687" s="20">
        <f>(1000*1.15)*Table1[[#This Row],[WLTC class 3, version 5, acceleration]]</f>
        <v>-1437.5</v>
      </c>
      <c r="L687" s="20">
        <f t="shared" si="65"/>
        <v>112.815</v>
      </c>
      <c r="M687" s="20">
        <f>0.5*1.2*0.32*1.99*(Table1[[#This Row],[Velocity]]^2)</f>
        <v>21.651494814814814</v>
      </c>
      <c r="N687" s="20">
        <f>Table1[[#This Row],[Acceleration Force]]+Table1[[#This Row],[Rolling Resistance]]+Table1[[#This Row],[Aerodynamic Resistance]]</f>
        <v>-1303.033505185185</v>
      </c>
      <c r="O687" s="20">
        <f>(Table1[[#This Row],[Acceleration Force]]+Table1[[#This Row],[Rolling Resistance]]+Table1[[#This Row],[Aerodynamic Resistance]])*Table1[[#This Row],[Velocity]]</f>
        <v>-9808.946664032921</v>
      </c>
      <c r="P687" s="20">
        <f>Table1[[#This Row],[Total]]*Table1[[#This Row],[Velocity]]</f>
        <v>-9808.946664032921</v>
      </c>
      <c r="Q687" s="20">
        <f>IF(Table1[[#This Row],[Energy]]&gt;0,Table1[[#This Row],[Energy]],0)</f>
        <v>0</v>
      </c>
      <c r="R687" s="20">
        <f>(SUM($Q$6:Q687))/1000000</f>
        <v>1.3129716111362131</v>
      </c>
      <c r="S687" s="20">
        <f>IF(Table1[[#This Row],[Energy]]&lt;0,ABS(Table1[[#This Row],[Energy]]),0)</f>
        <v>9808.946664032921</v>
      </c>
      <c r="T687" s="20">
        <f>(SUM($S$6:S687))/1000000</f>
        <v>0.67334957405629592</v>
      </c>
    </row>
    <row r="688" spans="2:20" x14ac:dyDescent="0.3">
      <c r="B688" s="8" t="s">
        <v>24</v>
      </c>
      <c r="C688" s="17">
        <v>682</v>
      </c>
      <c r="D688" s="17">
        <v>93</v>
      </c>
      <c r="E688" s="18">
        <v>22.8</v>
      </c>
      <c r="F688" s="19">
        <f t="shared" si="63"/>
        <v>-0.83333333333333326</v>
      </c>
      <c r="G688" s="19">
        <f t="shared" si="64"/>
        <v>-3</v>
      </c>
      <c r="H688" s="20">
        <f t="shared" si="60"/>
        <v>0</v>
      </c>
      <c r="I688" s="20">
        <f t="shared" si="61"/>
        <v>22.8</v>
      </c>
      <c r="J688" s="20">
        <f t="shared" si="62"/>
        <v>6.333333333333333</v>
      </c>
      <c r="K688" s="20">
        <f>(1000*1.15)*Table1[[#This Row],[WLTC class 3, version 5, acceleration]]</f>
        <v>-958.33333333333326</v>
      </c>
      <c r="L688" s="20">
        <f t="shared" si="65"/>
        <v>112.815</v>
      </c>
      <c r="M688" s="20">
        <f>0.5*1.2*0.32*1.99*(Table1[[#This Row],[Velocity]]^2)</f>
        <v>15.325653333333333</v>
      </c>
      <c r="N688" s="20">
        <f>Table1[[#This Row],[Acceleration Force]]+Table1[[#This Row],[Rolling Resistance]]+Table1[[#This Row],[Aerodynamic Resistance]]</f>
        <v>-830.19267999999988</v>
      </c>
      <c r="O688" s="20">
        <f>(Table1[[#This Row],[Acceleration Force]]+Table1[[#This Row],[Rolling Resistance]]+Table1[[#This Row],[Aerodynamic Resistance]])*Table1[[#This Row],[Velocity]]</f>
        <v>-5257.8869733333322</v>
      </c>
      <c r="P688" s="20">
        <f>Table1[[#This Row],[Total]]*Table1[[#This Row],[Velocity]]</f>
        <v>-5257.8869733333322</v>
      </c>
      <c r="Q688" s="20">
        <f>IF(Table1[[#This Row],[Energy]]&gt;0,Table1[[#This Row],[Energy]],0)</f>
        <v>0</v>
      </c>
      <c r="R688" s="20">
        <f>(SUM($Q$6:Q688))/1000000</f>
        <v>1.3129716111362131</v>
      </c>
      <c r="S688" s="20">
        <f>IF(Table1[[#This Row],[Energy]]&lt;0,ABS(Table1[[#This Row],[Energy]]),0)</f>
        <v>5257.8869733333322</v>
      </c>
      <c r="T688" s="20">
        <f>(SUM($S$6:S688))/1000000</f>
        <v>0.67860746102962921</v>
      </c>
    </row>
    <row r="689" spans="2:20" x14ac:dyDescent="0.3">
      <c r="B689" s="8" t="s">
        <v>24</v>
      </c>
      <c r="C689" s="17">
        <v>683</v>
      </c>
      <c r="D689" s="17">
        <v>94</v>
      </c>
      <c r="E689" s="18">
        <v>21.1</v>
      </c>
      <c r="F689" s="19">
        <f t="shared" si="63"/>
        <v>-0.54166666666666696</v>
      </c>
      <c r="G689" s="19">
        <f t="shared" si="64"/>
        <v>-1.9500000000000011</v>
      </c>
      <c r="H689" s="20">
        <f t="shared" si="60"/>
        <v>0</v>
      </c>
      <c r="I689" s="20">
        <f t="shared" si="61"/>
        <v>21.1</v>
      </c>
      <c r="J689" s="20">
        <f t="shared" si="62"/>
        <v>5.8611111111111116</v>
      </c>
      <c r="K689" s="20">
        <f>(1000*1.15)*Table1[[#This Row],[WLTC class 3, version 5, acceleration]]</f>
        <v>-622.91666666666697</v>
      </c>
      <c r="L689" s="20">
        <f t="shared" si="65"/>
        <v>112.815</v>
      </c>
      <c r="M689" s="20">
        <f>0.5*1.2*0.32*1.99*(Table1[[#This Row],[Velocity]]^2)</f>
        <v>13.125450370370373</v>
      </c>
      <c r="N689" s="20">
        <f>Table1[[#This Row],[Acceleration Force]]+Table1[[#This Row],[Rolling Resistance]]+Table1[[#This Row],[Aerodynamic Resistance]]</f>
        <v>-496.97621629629657</v>
      </c>
      <c r="O689" s="20">
        <f>(Table1[[#This Row],[Acceleration Force]]+Table1[[#This Row],[Rolling Resistance]]+Table1[[#This Row],[Aerodynamic Resistance]])*Table1[[#This Row],[Velocity]]</f>
        <v>-2912.8328232921831</v>
      </c>
      <c r="P689" s="20">
        <f>Table1[[#This Row],[Total]]*Table1[[#This Row],[Velocity]]</f>
        <v>-2912.8328232921831</v>
      </c>
      <c r="Q689" s="20">
        <f>IF(Table1[[#This Row],[Energy]]&gt;0,Table1[[#This Row],[Energy]],0)</f>
        <v>0</v>
      </c>
      <c r="R689" s="20">
        <f>(SUM($Q$6:Q689))/1000000</f>
        <v>1.3129716111362131</v>
      </c>
      <c r="S689" s="20">
        <f>IF(Table1[[#This Row],[Energy]]&lt;0,ABS(Table1[[#This Row],[Energy]]),0)</f>
        <v>2912.8328232921831</v>
      </c>
      <c r="T689" s="20">
        <f>(SUM($S$6:S689))/1000000</f>
        <v>0.68152029385292145</v>
      </c>
    </row>
    <row r="690" spans="2:20" x14ac:dyDescent="0.3">
      <c r="B690" s="8" t="s">
        <v>24</v>
      </c>
      <c r="C690" s="17">
        <v>684</v>
      </c>
      <c r="D690" s="17">
        <v>95</v>
      </c>
      <c r="E690" s="18">
        <v>18.899999999999999</v>
      </c>
      <c r="F690" s="19">
        <f t="shared" si="63"/>
        <v>-0.30555555555555597</v>
      </c>
      <c r="G690" s="19">
        <f t="shared" si="64"/>
        <v>-1.1000000000000014</v>
      </c>
      <c r="H690" s="20">
        <f t="shared" si="60"/>
        <v>0</v>
      </c>
      <c r="I690" s="20">
        <f t="shared" si="61"/>
        <v>18.899999999999999</v>
      </c>
      <c r="J690" s="20">
        <f t="shared" si="62"/>
        <v>5.2499999999999991</v>
      </c>
      <c r="K690" s="20">
        <f>(1000*1.15)*Table1[[#This Row],[WLTC class 3, version 5, acceleration]]</f>
        <v>-351.38888888888937</v>
      </c>
      <c r="L690" s="20">
        <f t="shared" si="65"/>
        <v>112.815</v>
      </c>
      <c r="M690" s="20">
        <f>0.5*1.2*0.32*1.99*(Table1[[#This Row],[Velocity]]^2)</f>
        <v>10.531079999999998</v>
      </c>
      <c r="N690" s="20">
        <f>Table1[[#This Row],[Acceleration Force]]+Table1[[#This Row],[Rolling Resistance]]+Table1[[#This Row],[Aerodynamic Resistance]]</f>
        <v>-228.04280888888937</v>
      </c>
      <c r="O690" s="20">
        <f>(Table1[[#This Row],[Acceleration Force]]+Table1[[#This Row],[Rolling Resistance]]+Table1[[#This Row],[Aerodynamic Resistance]])*Table1[[#This Row],[Velocity]]</f>
        <v>-1197.224746666669</v>
      </c>
      <c r="P690" s="20">
        <f>Table1[[#This Row],[Total]]*Table1[[#This Row],[Velocity]]</f>
        <v>-1197.224746666669</v>
      </c>
      <c r="Q690" s="20">
        <f>IF(Table1[[#This Row],[Energy]]&gt;0,Table1[[#This Row],[Energy]],0)</f>
        <v>0</v>
      </c>
      <c r="R690" s="20">
        <f>(SUM($Q$6:Q690))/1000000</f>
        <v>1.3129716111362131</v>
      </c>
      <c r="S690" s="20">
        <f>IF(Table1[[#This Row],[Energy]]&lt;0,ABS(Table1[[#This Row],[Energy]]),0)</f>
        <v>1197.224746666669</v>
      </c>
      <c r="T690" s="20">
        <f>(SUM($S$6:S690))/1000000</f>
        <v>0.68271751859958807</v>
      </c>
    </row>
    <row r="691" spans="2:20" x14ac:dyDescent="0.3">
      <c r="B691" s="8" t="s">
        <v>24</v>
      </c>
      <c r="C691" s="17">
        <v>685</v>
      </c>
      <c r="D691" s="17">
        <v>96</v>
      </c>
      <c r="E691" s="18">
        <v>18.899999999999999</v>
      </c>
      <c r="F691" s="19">
        <f t="shared" si="63"/>
        <v>0.33333333333333365</v>
      </c>
      <c r="G691" s="19">
        <f t="shared" si="64"/>
        <v>1.2000000000000011</v>
      </c>
      <c r="H691" s="20">
        <f t="shared" si="60"/>
        <v>0</v>
      </c>
      <c r="I691" s="20">
        <f t="shared" si="61"/>
        <v>18.899999999999999</v>
      </c>
      <c r="J691" s="20">
        <f t="shared" si="62"/>
        <v>5.2499999999999991</v>
      </c>
      <c r="K691" s="20">
        <f>(1000*1.15)*Table1[[#This Row],[WLTC class 3, version 5, acceleration]]</f>
        <v>383.33333333333371</v>
      </c>
      <c r="L691" s="20">
        <f t="shared" si="65"/>
        <v>112.815</v>
      </c>
      <c r="M691" s="20">
        <f>0.5*1.2*0.32*1.99*(Table1[[#This Row],[Velocity]]^2)</f>
        <v>10.531079999999998</v>
      </c>
      <c r="N691" s="20">
        <f>Table1[[#This Row],[Acceleration Force]]+Table1[[#This Row],[Rolling Resistance]]+Table1[[#This Row],[Aerodynamic Resistance]]</f>
        <v>506.67941333333368</v>
      </c>
      <c r="O691" s="20">
        <f>(Table1[[#This Row],[Acceleration Force]]+Table1[[#This Row],[Rolling Resistance]]+Table1[[#This Row],[Aerodynamic Resistance]])*Table1[[#This Row],[Velocity]]</f>
        <v>2660.0669200000016</v>
      </c>
      <c r="P691" s="20">
        <f>Table1[[#This Row],[Total]]*Table1[[#This Row],[Velocity]]</f>
        <v>2660.0669200000016</v>
      </c>
      <c r="Q691" s="20">
        <f>IF(Table1[[#This Row],[Energy]]&gt;0,Table1[[#This Row],[Energy]],0)</f>
        <v>2660.0669200000016</v>
      </c>
      <c r="R691" s="20">
        <f>(SUM($Q$6:Q691))/1000000</f>
        <v>1.3156316780562132</v>
      </c>
      <c r="S691" s="20">
        <f>IF(Table1[[#This Row],[Energy]]&lt;0,ABS(Table1[[#This Row],[Energy]]),0)</f>
        <v>0</v>
      </c>
      <c r="T691" s="20">
        <f>(SUM($S$6:S691))/1000000</f>
        <v>0.68271751859958807</v>
      </c>
    </row>
    <row r="692" spans="2:20" x14ac:dyDescent="0.3">
      <c r="B692" s="8" t="s">
        <v>24</v>
      </c>
      <c r="C692" s="17">
        <v>686</v>
      </c>
      <c r="D692" s="17">
        <v>97</v>
      </c>
      <c r="E692" s="18">
        <v>21.3</v>
      </c>
      <c r="F692" s="19">
        <f t="shared" si="63"/>
        <v>0.69444444444444442</v>
      </c>
      <c r="G692" s="19">
        <f t="shared" si="64"/>
        <v>2.5</v>
      </c>
      <c r="H692" s="20">
        <f t="shared" si="60"/>
        <v>0</v>
      </c>
      <c r="I692" s="20">
        <f t="shared" si="61"/>
        <v>21.3</v>
      </c>
      <c r="J692" s="20">
        <f t="shared" si="62"/>
        <v>5.916666666666667</v>
      </c>
      <c r="K692" s="20">
        <f>(1000*1.15)*Table1[[#This Row],[WLTC class 3, version 5, acceleration]]</f>
        <v>798.61111111111109</v>
      </c>
      <c r="L692" s="20">
        <f t="shared" si="65"/>
        <v>112.815</v>
      </c>
      <c r="M692" s="20">
        <f>0.5*1.2*0.32*1.99*(Table1[[#This Row],[Velocity]]^2)</f>
        <v>13.375453333333336</v>
      </c>
      <c r="N692" s="20">
        <f>Table1[[#This Row],[Acceleration Force]]+Table1[[#This Row],[Rolling Resistance]]+Table1[[#This Row],[Aerodynamic Resistance]]</f>
        <v>924.80156444444447</v>
      </c>
      <c r="O692" s="20">
        <f>(Table1[[#This Row],[Acceleration Force]]+Table1[[#This Row],[Rolling Resistance]]+Table1[[#This Row],[Aerodynamic Resistance]])*Table1[[#This Row],[Velocity]]</f>
        <v>5471.7425896296299</v>
      </c>
      <c r="P692" s="20">
        <f>Table1[[#This Row],[Total]]*Table1[[#This Row],[Velocity]]</f>
        <v>5471.7425896296299</v>
      </c>
      <c r="Q692" s="20">
        <f>IF(Table1[[#This Row],[Energy]]&gt;0,Table1[[#This Row],[Energy]],0)</f>
        <v>5471.7425896296299</v>
      </c>
      <c r="R692" s="20">
        <f>(SUM($Q$6:Q692))/1000000</f>
        <v>1.3211034206458427</v>
      </c>
      <c r="S692" s="20">
        <f>IF(Table1[[#This Row],[Energy]]&lt;0,ABS(Table1[[#This Row],[Energy]]),0)</f>
        <v>0</v>
      </c>
      <c r="T692" s="20">
        <f>(SUM($S$6:S692))/1000000</f>
        <v>0.68271751859958807</v>
      </c>
    </row>
    <row r="693" spans="2:20" x14ac:dyDescent="0.3">
      <c r="B693" s="8" t="s">
        <v>24</v>
      </c>
      <c r="C693" s="17">
        <v>687</v>
      </c>
      <c r="D693" s="17">
        <v>98</v>
      </c>
      <c r="E693" s="18">
        <v>23.9</v>
      </c>
      <c r="F693" s="19">
        <f t="shared" si="63"/>
        <v>0.63888888888888862</v>
      </c>
      <c r="G693" s="19">
        <f t="shared" si="64"/>
        <v>2.2999999999999989</v>
      </c>
      <c r="H693" s="20">
        <f t="shared" si="60"/>
        <v>0</v>
      </c>
      <c r="I693" s="20">
        <f t="shared" si="61"/>
        <v>23.9</v>
      </c>
      <c r="J693" s="20">
        <f t="shared" si="62"/>
        <v>6.6388888888888884</v>
      </c>
      <c r="K693" s="20">
        <f>(1000*1.15)*Table1[[#This Row],[WLTC class 3, version 5, acceleration]]</f>
        <v>734.72222222222194</v>
      </c>
      <c r="L693" s="20">
        <f t="shared" si="65"/>
        <v>112.815</v>
      </c>
      <c r="M693" s="20">
        <f>0.5*1.2*0.32*1.99*(Table1[[#This Row],[Velocity]]^2)</f>
        <v>16.840117037037036</v>
      </c>
      <c r="N693" s="20">
        <f>Table1[[#This Row],[Acceleration Force]]+Table1[[#This Row],[Rolling Resistance]]+Table1[[#This Row],[Aerodynamic Resistance]]</f>
        <v>864.37733925925909</v>
      </c>
      <c r="O693" s="20">
        <f>(Table1[[#This Row],[Acceleration Force]]+Table1[[#This Row],[Rolling Resistance]]+Table1[[#This Row],[Aerodynamic Resistance]])*Table1[[#This Row],[Velocity]]</f>
        <v>5738.5051134156365</v>
      </c>
      <c r="P693" s="20">
        <f>Table1[[#This Row],[Total]]*Table1[[#This Row],[Velocity]]</f>
        <v>5738.5051134156365</v>
      </c>
      <c r="Q693" s="20">
        <f>IF(Table1[[#This Row],[Energy]]&gt;0,Table1[[#This Row],[Energy]],0)</f>
        <v>5738.5051134156365</v>
      </c>
      <c r="R693" s="20">
        <f>(SUM($Q$6:Q693))/1000000</f>
        <v>1.3268419257592585</v>
      </c>
      <c r="S693" s="20">
        <f>IF(Table1[[#This Row],[Energy]]&lt;0,ABS(Table1[[#This Row],[Energy]]),0)</f>
        <v>0</v>
      </c>
      <c r="T693" s="20">
        <f>(SUM($S$6:S693))/1000000</f>
        <v>0.68271751859958807</v>
      </c>
    </row>
    <row r="694" spans="2:20" x14ac:dyDescent="0.3">
      <c r="B694" s="8" t="s">
        <v>24</v>
      </c>
      <c r="C694" s="17">
        <v>688</v>
      </c>
      <c r="D694" s="17">
        <v>99</v>
      </c>
      <c r="E694" s="18">
        <v>25.9</v>
      </c>
      <c r="F694" s="19">
        <f t="shared" si="63"/>
        <v>0.625</v>
      </c>
      <c r="G694" s="19">
        <f t="shared" si="64"/>
        <v>2.25</v>
      </c>
      <c r="H694" s="20">
        <f t="shared" si="60"/>
        <v>0</v>
      </c>
      <c r="I694" s="20">
        <f t="shared" si="61"/>
        <v>25.9</v>
      </c>
      <c r="J694" s="20">
        <f t="shared" si="62"/>
        <v>7.1944444444444438</v>
      </c>
      <c r="K694" s="20">
        <f>(1000*1.15)*Table1[[#This Row],[WLTC class 3, version 5, acceleration]]</f>
        <v>718.75</v>
      </c>
      <c r="L694" s="20">
        <f t="shared" si="65"/>
        <v>112.815</v>
      </c>
      <c r="M694" s="20">
        <f>0.5*1.2*0.32*1.99*(Table1[[#This Row],[Velocity]]^2)</f>
        <v>19.77647259259259</v>
      </c>
      <c r="N694" s="20">
        <f>Table1[[#This Row],[Acceleration Force]]+Table1[[#This Row],[Rolling Resistance]]+Table1[[#This Row],[Aerodynamic Resistance]]</f>
        <v>851.34147259259259</v>
      </c>
      <c r="O694" s="20">
        <f>(Table1[[#This Row],[Acceleration Force]]+Table1[[#This Row],[Rolling Resistance]]+Table1[[#This Row],[Aerodynamic Resistance]])*Table1[[#This Row],[Velocity]]</f>
        <v>6124.9289278189299</v>
      </c>
      <c r="P694" s="20">
        <f>Table1[[#This Row],[Total]]*Table1[[#This Row],[Velocity]]</f>
        <v>6124.9289278189299</v>
      </c>
      <c r="Q694" s="20">
        <f>IF(Table1[[#This Row],[Energy]]&gt;0,Table1[[#This Row],[Energy]],0)</f>
        <v>6124.9289278189299</v>
      </c>
      <c r="R694" s="20">
        <f>(SUM($Q$6:Q694))/1000000</f>
        <v>1.3329668546870774</v>
      </c>
      <c r="S694" s="20">
        <f>IF(Table1[[#This Row],[Energy]]&lt;0,ABS(Table1[[#This Row],[Energy]]),0)</f>
        <v>0</v>
      </c>
      <c r="T694" s="20">
        <f>(SUM($S$6:S694))/1000000</f>
        <v>0.68271751859958807</v>
      </c>
    </row>
    <row r="695" spans="2:20" x14ac:dyDescent="0.3">
      <c r="B695" s="8" t="s">
        <v>24</v>
      </c>
      <c r="C695" s="17">
        <v>689</v>
      </c>
      <c r="D695" s="17">
        <v>100</v>
      </c>
      <c r="E695" s="18">
        <v>28.4</v>
      </c>
      <c r="F695" s="19">
        <f t="shared" si="63"/>
        <v>0.61111111111111138</v>
      </c>
      <c r="G695" s="19">
        <f t="shared" si="64"/>
        <v>2.2000000000000011</v>
      </c>
      <c r="H695" s="20">
        <f t="shared" si="60"/>
        <v>0</v>
      </c>
      <c r="I695" s="20">
        <f t="shared" si="61"/>
        <v>28.4</v>
      </c>
      <c r="J695" s="20">
        <f t="shared" si="62"/>
        <v>7.8888888888888884</v>
      </c>
      <c r="K695" s="20">
        <f>(1000*1.15)*Table1[[#This Row],[WLTC class 3, version 5, acceleration]]</f>
        <v>702.77777777777806</v>
      </c>
      <c r="L695" s="20">
        <f t="shared" si="65"/>
        <v>112.815</v>
      </c>
      <c r="M695" s="20">
        <f>0.5*1.2*0.32*1.99*(Table1[[#This Row],[Velocity]]^2)</f>
        <v>23.778583703703703</v>
      </c>
      <c r="N695" s="20">
        <f>Table1[[#This Row],[Acceleration Force]]+Table1[[#This Row],[Rolling Resistance]]+Table1[[#This Row],[Aerodynamic Resistance]]</f>
        <v>839.37136148148181</v>
      </c>
      <c r="O695" s="20">
        <f>(Table1[[#This Row],[Acceleration Force]]+Table1[[#This Row],[Rolling Resistance]]+Table1[[#This Row],[Aerodynamic Resistance]])*Table1[[#This Row],[Velocity]]</f>
        <v>6621.7074072428004</v>
      </c>
      <c r="P695" s="20">
        <f>Table1[[#This Row],[Total]]*Table1[[#This Row],[Velocity]]</f>
        <v>6621.7074072428004</v>
      </c>
      <c r="Q695" s="20">
        <f>IF(Table1[[#This Row],[Energy]]&gt;0,Table1[[#This Row],[Energy]],0)</f>
        <v>6621.7074072428004</v>
      </c>
      <c r="R695" s="20">
        <f>(SUM($Q$6:Q695))/1000000</f>
        <v>1.3395885620943202</v>
      </c>
      <c r="S695" s="20">
        <f>IF(Table1[[#This Row],[Energy]]&lt;0,ABS(Table1[[#This Row],[Energy]]),0)</f>
        <v>0</v>
      </c>
      <c r="T695" s="20">
        <f>(SUM($S$6:S695))/1000000</f>
        <v>0.68271751859958807</v>
      </c>
    </row>
    <row r="696" spans="2:20" x14ac:dyDescent="0.3">
      <c r="B696" s="8" t="s">
        <v>24</v>
      </c>
      <c r="C696" s="17">
        <v>690</v>
      </c>
      <c r="D696" s="17">
        <v>101</v>
      </c>
      <c r="E696" s="18">
        <v>30.3</v>
      </c>
      <c r="F696" s="19">
        <f t="shared" si="63"/>
        <v>0.34722222222222221</v>
      </c>
      <c r="G696" s="19">
        <f t="shared" si="64"/>
        <v>1.25</v>
      </c>
      <c r="H696" s="20">
        <f t="shared" si="60"/>
        <v>0</v>
      </c>
      <c r="I696" s="20">
        <f t="shared" si="61"/>
        <v>30.3</v>
      </c>
      <c r="J696" s="20">
        <f t="shared" si="62"/>
        <v>8.4166666666666661</v>
      </c>
      <c r="K696" s="20">
        <f>(1000*1.15)*Table1[[#This Row],[WLTC class 3, version 5, acceleration]]</f>
        <v>399.30555555555554</v>
      </c>
      <c r="L696" s="20">
        <f t="shared" si="65"/>
        <v>112.815</v>
      </c>
      <c r="M696" s="20">
        <f>0.5*1.2*0.32*1.99*(Table1[[#This Row],[Velocity]]^2)</f>
        <v>27.066653333333335</v>
      </c>
      <c r="N696" s="20">
        <f>Table1[[#This Row],[Acceleration Force]]+Table1[[#This Row],[Rolling Resistance]]+Table1[[#This Row],[Aerodynamic Resistance]]</f>
        <v>539.18720888888879</v>
      </c>
      <c r="O696" s="20">
        <f>(Table1[[#This Row],[Acceleration Force]]+Table1[[#This Row],[Rolling Resistance]]+Table1[[#This Row],[Aerodynamic Resistance]])*Table1[[#This Row],[Velocity]]</f>
        <v>4538.1590081481472</v>
      </c>
      <c r="P696" s="20">
        <f>Table1[[#This Row],[Total]]*Table1[[#This Row],[Velocity]]</f>
        <v>4538.1590081481472</v>
      </c>
      <c r="Q696" s="20">
        <f>IF(Table1[[#This Row],[Energy]]&gt;0,Table1[[#This Row],[Energy]],0)</f>
        <v>4538.1590081481472</v>
      </c>
      <c r="R696" s="20">
        <f>(SUM($Q$6:Q696))/1000000</f>
        <v>1.3441267211024683</v>
      </c>
      <c r="S696" s="20">
        <f>IF(Table1[[#This Row],[Energy]]&lt;0,ABS(Table1[[#This Row],[Energy]]),0)</f>
        <v>0</v>
      </c>
      <c r="T696" s="20">
        <f>(SUM($S$6:S696))/1000000</f>
        <v>0.68271751859958807</v>
      </c>
    </row>
    <row r="697" spans="2:20" x14ac:dyDescent="0.3">
      <c r="B697" s="8" t="s">
        <v>24</v>
      </c>
      <c r="C697" s="17">
        <v>691</v>
      </c>
      <c r="D697" s="17">
        <v>102</v>
      </c>
      <c r="E697" s="18">
        <v>30.9</v>
      </c>
      <c r="F697" s="19">
        <f t="shared" si="63"/>
        <v>0.1111111111111112</v>
      </c>
      <c r="G697" s="19">
        <f t="shared" si="64"/>
        <v>0.40000000000000036</v>
      </c>
      <c r="H697" s="20">
        <f t="shared" si="60"/>
        <v>0</v>
      </c>
      <c r="I697" s="20">
        <f t="shared" si="61"/>
        <v>30.9</v>
      </c>
      <c r="J697" s="20">
        <f t="shared" si="62"/>
        <v>8.5833333333333321</v>
      </c>
      <c r="K697" s="20">
        <f>(1000*1.15)*Table1[[#This Row],[WLTC class 3, version 5, acceleration]]</f>
        <v>127.77777777777789</v>
      </c>
      <c r="L697" s="20">
        <f t="shared" si="65"/>
        <v>112.815</v>
      </c>
      <c r="M697" s="20">
        <f>0.5*1.2*0.32*1.99*(Table1[[#This Row],[Velocity]]^2)</f>
        <v>28.149213333333325</v>
      </c>
      <c r="N697" s="20">
        <f>Table1[[#This Row],[Acceleration Force]]+Table1[[#This Row],[Rolling Resistance]]+Table1[[#This Row],[Aerodynamic Resistance]]</f>
        <v>268.74199111111119</v>
      </c>
      <c r="O697" s="20">
        <f>(Table1[[#This Row],[Acceleration Force]]+Table1[[#This Row],[Rolling Resistance]]+Table1[[#This Row],[Aerodynamic Resistance]])*Table1[[#This Row],[Velocity]]</f>
        <v>2306.7020903703706</v>
      </c>
      <c r="P697" s="20">
        <f>Table1[[#This Row],[Total]]*Table1[[#This Row],[Velocity]]</f>
        <v>2306.7020903703706</v>
      </c>
      <c r="Q697" s="20">
        <f>IF(Table1[[#This Row],[Energy]]&gt;0,Table1[[#This Row],[Energy]],0)</f>
        <v>2306.7020903703706</v>
      </c>
      <c r="R697" s="20">
        <f>(SUM($Q$6:Q697))/1000000</f>
        <v>1.346433423192839</v>
      </c>
      <c r="S697" s="20">
        <f>IF(Table1[[#This Row],[Energy]]&lt;0,ABS(Table1[[#This Row],[Energy]]),0)</f>
        <v>0</v>
      </c>
      <c r="T697" s="20">
        <f>(SUM($S$6:S697))/1000000</f>
        <v>0.68271751859958807</v>
      </c>
    </row>
    <row r="698" spans="2:20" x14ac:dyDescent="0.3">
      <c r="B698" s="8" t="s">
        <v>24</v>
      </c>
      <c r="C698" s="17">
        <v>692</v>
      </c>
      <c r="D698" s="17">
        <v>103</v>
      </c>
      <c r="E698" s="18">
        <v>31.1</v>
      </c>
      <c r="F698" s="19">
        <f t="shared" si="63"/>
        <v>0.12500000000000031</v>
      </c>
      <c r="G698" s="19">
        <f t="shared" si="64"/>
        <v>0.45000000000000107</v>
      </c>
      <c r="H698" s="20">
        <f t="shared" si="60"/>
        <v>0</v>
      </c>
      <c r="I698" s="20">
        <f t="shared" si="61"/>
        <v>31.1</v>
      </c>
      <c r="J698" s="20">
        <f t="shared" si="62"/>
        <v>8.6388888888888893</v>
      </c>
      <c r="K698" s="20">
        <f>(1000*1.15)*Table1[[#This Row],[WLTC class 3, version 5, acceleration]]</f>
        <v>143.75000000000034</v>
      </c>
      <c r="L698" s="20">
        <f t="shared" si="65"/>
        <v>112.815</v>
      </c>
      <c r="M698" s="20">
        <f>0.5*1.2*0.32*1.99*(Table1[[#This Row],[Velocity]]^2)</f>
        <v>28.51478370370371</v>
      </c>
      <c r="N698" s="20">
        <f>Table1[[#This Row],[Acceleration Force]]+Table1[[#This Row],[Rolling Resistance]]+Table1[[#This Row],[Aerodynamic Resistance]]</f>
        <v>285.07978370370404</v>
      </c>
      <c r="O698" s="20">
        <f>(Table1[[#This Row],[Acceleration Force]]+Table1[[#This Row],[Rolling Resistance]]+Table1[[#This Row],[Aerodynamic Resistance]])*Table1[[#This Row],[Velocity]]</f>
        <v>2462.7725758847769</v>
      </c>
      <c r="P698" s="20">
        <f>Table1[[#This Row],[Total]]*Table1[[#This Row],[Velocity]]</f>
        <v>2462.7725758847769</v>
      </c>
      <c r="Q698" s="20">
        <f>IF(Table1[[#This Row],[Energy]]&gt;0,Table1[[#This Row],[Energy]],0)</f>
        <v>2462.7725758847769</v>
      </c>
      <c r="R698" s="20">
        <f>(SUM($Q$6:Q698))/1000000</f>
        <v>1.3488961957687238</v>
      </c>
      <c r="S698" s="20">
        <f>IF(Table1[[#This Row],[Energy]]&lt;0,ABS(Table1[[#This Row],[Energy]]),0)</f>
        <v>0</v>
      </c>
      <c r="T698" s="20">
        <f>(SUM($S$6:S698))/1000000</f>
        <v>0.68271751859958807</v>
      </c>
    </row>
    <row r="699" spans="2:20" x14ac:dyDescent="0.3">
      <c r="B699" s="8" t="s">
        <v>24</v>
      </c>
      <c r="C699" s="17">
        <v>693</v>
      </c>
      <c r="D699" s="17">
        <v>104</v>
      </c>
      <c r="E699" s="18">
        <v>31.8</v>
      </c>
      <c r="F699" s="19">
        <f t="shared" si="63"/>
        <v>0.2222222222222224</v>
      </c>
      <c r="G699" s="19">
        <f t="shared" si="64"/>
        <v>0.80000000000000071</v>
      </c>
      <c r="H699" s="20">
        <f t="shared" si="60"/>
        <v>0</v>
      </c>
      <c r="I699" s="20">
        <f t="shared" si="61"/>
        <v>31.8</v>
      </c>
      <c r="J699" s="20">
        <f t="shared" si="62"/>
        <v>8.8333333333333339</v>
      </c>
      <c r="K699" s="20">
        <f>(1000*1.15)*Table1[[#This Row],[WLTC class 3, version 5, acceleration]]</f>
        <v>255.55555555555577</v>
      </c>
      <c r="L699" s="20">
        <f t="shared" si="65"/>
        <v>112.815</v>
      </c>
      <c r="M699" s="20">
        <f>0.5*1.2*0.32*1.99*(Table1[[#This Row],[Velocity]]^2)</f>
        <v>29.81285333333334</v>
      </c>
      <c r="N699" s="20">
        <f>Table1[[#This Row],[Acceleration Force]]+Table1[[#This Row],[Rolling Resistance]]+Table1[[#This Row],[Aerodynamic Resistance]]</f>
        <v>398.18340888888912</v>
      </c>
      <c r="O699" s="20">
        <f>(Table1[[#This Row],[Acceleration Force]]+Table1[[#This Row],[Rolling Resistance]]+Table1[[#This Row],[Aerodynamic Resistance]])*Table1[[#This Row],[Velocity]]</f>
        <v>3517.2867785185208</v>
      </c>
      <c r="P699" s="20">
        <f>Table1[[#This Row],[Total]]*Table1[[#This Row],[Velocity]]</f>
        <v>3517.2867785185208</v>
      </c>
      <c r="Q699" s="20">
        <f>IF(Table1[[#This Row],[Energy]]&gt;0,Table1[[#This Row],[Energy]],0)</f>
        <v>3517.2867785185208</v>
      </c>
      <c r="R699" s="20">
        <f>(SUM($Q$6:Q699))/1000000</f>
        <v>1.3524134825472423</v>
      </c>
      <c r="S699" s="20">
        <f>IF(Table1[[#This Row],[Energy]]&lt;0,ABS(Table1[[#This Row],[Energy]]),0)</f>
        <v>0</v>
      </c>
      <c r="T699" s="20">
        <f>(SUM($S$6:S699))/1000000</f>
        <v>0.68271751859958807</v>
      </c>
    </row>
    <row r="700" spans="2:20" x14ac:dyDescent="0.3">
      <c r="B700" s="8" t="s">
        <v>24</v>
      </c>
      <c r="C700" s="17">
        <v>694</v>
      </c>
      <c r="D700" s="17">
        <v>105</v>
      </c>
      <c r="E700" s="18">
        <v>32.700000000000003</v>
      </c>
      <c r="F700" s="19">
        <f t="shared" si="63"/>
        <v>0.19444444444444473</v>
      </c>
      <c r="G700" s="19">
        <f t="shared" si="64"/>
        <v>0.70000000000000107</v>
      </c>
      <c r="H700" s="20">
        <f t="shared" si="60"/>
        <v>0</v>
      </c>
      <c r="I700" s="20">
        <f t="shared" si="61"/>
        <v>32.700000000000003</v>
      </c>
      <c r="J700" s="20">
        <f t="shared" si="62"/>
        <v>9.0833333333333339</v>
      </c>
      <c r="K700" s="20">
        <f>(1000*1.15)*Table1[[#This Row],[WLTC class 3, version 5, acceleration]]</f>
        <v>223.61111111111143</v>
      </c>
      <c r="L700" s="20">
        <f t="shared" si="65"/>
        <v>112.815</v>
      </c>
      <c r="M700" s="20">
        <f>0.5*1.2*0.32*1.99*(Table1[[#This Row],[Velocity]]^2)</f>
        <v>31.524253333333341</v>
      </c>
      <c r="N700" s="20">
        <f>Table1[[#This Row],[Acceleration Force]]+Table1[[#This Row],[Rolling Resistance]]+Table1[[#This Row],[Aerodynamic Resistance]]</f>
        <v>367.95036444444474</v>
      </c>
      <c r="O700" s="20">
        <f>(Table1[[#This Row],[Acceleration Force]]+Table1[[#This Row],[Rolling Resistance]]+Table1[[#This Row],[Aerodynamic Resistance]])*Table1[[#This Row],[Velocity]]</f>
        <v>3342.2158103703732</v>
      </c>
      <c r="P700" s="20">
        <f>Table1[[#This Row],[Total]]*Table1[[#This Row],[Velocity]]</f>
        <v>3342.2158103703732</v>
      </c>
      <c r="Q700" s="20">
        <f>IF(Table1[[#This Row],[Energy]]&gt;0,Table1[[#This Row],[Energy]],0)</f>
        <v>3342.2158103703732</v>
      </c>
      <c r="R700" s="20">
        <f>(SUM($Q$6:Q700))/1000000</f>
        <v>1.3557556983576127</v>
      </c>
      <c r="S700" s="20">
        <f>IF(Table1[[#This Row],[Energy]]&lt;0,ABS(Table1[[#This Row],[Energy]]),0)</f>
        <v>0</v>
      </c>
      <c r="T700" s="20">
        <f>(SUM($S$6:S700))/1000000</f>
        <v>0.68271751859958807</v>
      </c>
    </row>
    <row r="701" spans="2:20" x14ac:dyDescent="0.3">
      <c r="B701" s="8" t="s">
        <v>24</v>
      </c>
      <c r="C701" s="17">
        <v>695</v>
      </c>
      <c r="D701" s="17">
        <v>106</v>
      </c>
      <c r="E701" s="18">
        <v>33.200000000000003</v>
      </c>
      <c r="F701" s="19">
        <f t="shared" si="63"/>
        <v>-4.1666666666667261E-2</v>
      </c>
      <c r="G701" s="19">
        <f t="shared" si="64"/>
        <v>-0.15000000000000213</v>
      </c>
      <c r="H701" s="20">
        <f t="shared" si="60"/>
        <v>0</v>
      </c>
      <c r="I701" s="20">
        <f t="shared" si="61"/>
        <v>33.200000000000003</v>
      </c>
      <c r="J701" s="20">
        <f t="shared" si="62"/>
        <v>9.2222222222222232</v>
      </c>
      <c r="K701" s="20">
        <f>(1000*1.15)*Table1[[#This Row],[WLTC class 3, version 5, acceleration]]</f>
        <v>-47.916666666667354</v>
      </c>
      <c r="L701" s="20">
        <f t="shared" si="65"/>
        <v>112.815</v>
      </c>
      <c r="M701" s="20">
        <f>0.5*1.2*0.32*1.99*(Table1[[#This Row],[Velocity]]^2)</f>
        <v>32.495668148148162</v>
      </c>
      <c r="N701" s="20">
        <f>Table1[[#This Row],[Acceleration Force]]+Table1[[#This Row],[Rolling Resistance]]+Table1[[#This Row],[Aerodynamic Resistance]]</f>
        <v>97.394001481480814</v>
      </c>
      <c r="O701" s="20">
        <f>(Table1[[#This Row],[Acceleration Force]]+Table1[[#This Row],[Rolling Resistance]]+Table1[[#This Row],[Aerodynamic Resistance]])*Table1[[#This Row],[Velocity]]</f>
        <v>898.18912477365654</v>
      </c>
      <c r="P701" s="20">
        <f>Table1[[#This Row],[Total]]*Table1[[#This Row],[Velocity]]</f>
        <v>898.18912477365654</v>
      </c>
      <c r="Q701" s="20">
        <f>IF(Table1[[#This Row],[Energy]]&gt;0,Table1[[#This Row],[Energy]],0)</f>
        <v>898.18912477365654</v>
      </c>
      <c r="R701" s="20">
        <f>(SUM($Q$6:Q701))/1000000</f>
        <v>1.3566538874823864</v>
      </c>
      <c r="S701" s="20">
        <f>IF(Table1[[#This Row],[Energy]]&lt;0,ABS(Table1[[#This Row],[Energy]]),0)</f>
        <v>0</v>
      </c>
      <c r="T701" s="20">
        <f>(SUM($S$6:S701))/1000000</f>
        <v>0.68271751859958807</v>
      </c>
    </row>
    <row r="702" spans="2:20" x14ac:dyDescent="0.3">
      <c r="B702" s="8" t="s">
        <v>24</v>
      </c>
      <c r="C702" s="17">
        <v>696</v>
      </c>
      <c r="D702" s="17">
        <v>107</v>
      </c>
      <c r="E702" s="18">
        <v>32.4</v>
      </c>
      <c r="F702" s="19">
        <f t="shared" si="63"/>
        <v>-0.6805555555555558</v>
      </c>
      <c r="G702" s="19">
        <f t="shared" si="64"/>
        <v>-2.4500000000000011</v>
      </c>
      <c r="H702" s="20">
        <f t="shared" si="60"/>
        <v>0</v>
      </c>
      <c r="I702" s="20">
        <f t="shared" si="61"/>
        <v>32.4</v>
      </c>
      <c r="J702" s="20">
        <f t="shared" si="62"/>
        <v>9</v>
      </c>
      <c r="K702" s="20">
        <f>(1000*1.15)*Table1[[#This Row],[WLTC class 3, version 5, acceleration]]</f>
        <v>-782.63888888888914</v>
      </c>
      <c r="L702" s="20">
        <f t="shared" si="65"/>
        <v>112.815</v>
      </c>
      <c r="M702" s="20">
        <f>0.5*1.2*0.32*1.99*(Table1[[#This Row],[Velocity]]^2)</f>
        <v>30.948480000000004</v>
      </c>
      <c r="N702" s="20">
        <f>Table1[[#This Row],[Acceleration Force]]+Table1[[#This Row],[Rolling Resistance]]+Table1[[#This Row],[Aerodynamic Resistance]]</f>
        <v>-638.87540888888907</v>
      </c>
      <c r="O702" s="20">
        <f>(Table1[[#This Row],[Acceleration Force]]+Table1[[#This Row],[Rolling Resistance]]+Table1[[#This Row],[Aerodynamic Resistance]])*Table1[[#This Row],[Velocity]]</f>
        <v>-5749.8786800000016</v>
      </c>
      <c r="P702" s="20">
        <f>Table1[[#This Row],[Total]]*Table1[[#This Row],[Velocity]]</f>
        <v>-5749.8786800000016</v>
      </c>
      <c r="Q702" s="20">
        <f>IF(Table1[[#This Row],[Energy]]&gt;0,Table1[[#This Row],[Energy]],0)</f>
        <v>0</v>
      </c>
      <c r="R702" s="20">
        <f>(SUM($Q$6:Q702))/1000000</f>
        <v>1.3566538874823864</v>
      </c>
      <c r="S702" s="20">
        <f>IF(Table1[[#This Row],[Energy]]&lt;0,ABS(Table1[[#This Row],[Energy]]),0)</f>
        <v>5749.8786800000016</v>
      </c>
      <c r="T702" s="20">
        <f>(SUM($S$6:S702))/1000000</f>
        <v>0.68846739727958806</v>
      </c>
    </row>
    <row r="703" spans="2:20" x14ac:dyDescent="0.3">
      <c r="B703" s="8" t="s">
        <v>24</v>
      </c>
      <c r="C703" s="17">
        <v>697</v>
      </c>
      <c r="D703" s="17">
        <v>108</v>
      </c>
      <c r="E703" s="18">
        <v>28.3</v>
      </c>
      <c r="F703" s="19">
        <f t="shared" si="63"/>
        <v>-0.9166666666666663</v>
      </c>
      <c r="G703" s="19">
        <f t="shared" si="64"/>
        <v>-3.2999999999999989</v>
      </c>
      <c r="H703" s="20">
        <f t="shared" si="60"/>
        <v>0</v>
      </c>
      <c r="I703" s="20">
        <f t="shared" si="61"/>
        <v>28.3</v>
      </c>
      <c r="J703" s="20">
        <f t="shared" si="62"/>
        <v>7.8611111111111107</v>
      </c>
      <c r="K703" s="20">
        <f>(1000*1.15)*Table1[[#This Row],[WLTC class 3, version 5, acceleration]]</f>
        <v>-1054.1666666666663</v>
      </c>
      <c r="L703" s="20">
        <f t="shared" si="65"/>
        <v>112.815</v>
      </c>
      <c r="M703" s="20">
        <f>0.5*1.2*0.32*1.99*(Table1[[#This Row],[Velocity]]^2)</f>
        <v>23.611423703703704</v>
      </c>
      <c r="N703" s="20">
        <f>Table1[[#This Row],[Acceleration Force]]+Table1[[#This Row],[Rolling Resistance]]+Table1[[#This Row],[Aerodynamic Resistance]]</f>
        <v>-917.7402429629625</v>
      </c>
      <c r="O703" s="20">
        <f>(Table1[[#This Row],[Acceleration Force]]+Table1[[#This Row],[Rolling Resistance]]+Table1[[#This Row],[Aerodynamic Resistance]])*Table1[[#This Row],[Velocity]]</f>
        <v>-7214.4580210699551</v>
      </c>
      <c r="P703" s="20">
        <f>Table1[[#This Row],[Total]]*Table1[[#This Row],[Velocity]]</f>
        <v>-7214.4580210699551</v>
      </c>
      <c r="Q703" s="20">
        <f>IF(Table1[[#This Row],[Energy]]&gt;0,Table1[[#This Row],[Energy]],0)</f>
        <v>0</v>
      </c>
      <c r="R703" s="20">
        <f>(SUM($Q$6:Q703))/1000000</f>
        <v>1.3566538874823864</v>
      </c>
      <c r="S703" s="20">
        <f>IF(Table1[[#This Row],[Energy]]&lt;0,ABS(Table1[[#This Row],[Energy]]),0)</f>
        <v>7214.4580210699551</v>
      </c>
      <c r="T703" s="20">
        <f>(SUM($S$6:S703))/1000000</f>
        <v>0.69568185530065807</v>
      </c>
    </row>
    <row r="704" spans="2:20" x14ac:dyDescent="0.3">
      <c r="B704" s="8" t="s">
        <v>24</v>
      </c>
      <c r="C704" s="17">
        <v>698</v>
      </c>
      <c r="D704" s="17">
        <v>109</v>
      </c>
      <c r="E704" s="18">
        <v>25.8</v>
      </c>
      <c r="F704" s="19">
        <f t="shared" si="63"/>
        <v>-0.7222222222222221</v>
      </c>
      <c r="G704" s="19">
        <f t="shared" si="64"/>
        <v>-2.5999999999999996</v>
      </c>
      <c r="H704" s="20">
        <f t="shared" si="60"/>
        <v>0</v>
      </c>
      <c r="I704" s="20">
        <f t="shared" si="61"/>
        <v>25.8</v>
      </c>
      <c r="J704" s="20">
        <f t="shared" si="62"/>
        <v>7.166666666666667</v>
      </c>
      <c r="K704" s="20">
        <f>(1000*1.15)*Table1[[#This Row],[WLTC class 3, version 5, acceleration]]</f>
        <v>-830.55555555555543</v>
      </c>
      <c r="L704" s="20">
        <f t="shared" si="65"/>
        <v>112.815</v>
      </c>
      <c r="M704" s="20">
        <f>0.5*1.2*0.32*1.99*(Table1[[#This Row],[Velocity]]^2)</f>
        <v>19.624053333333336</v>
      </c>
      <c r="N704" s="20">
        <f>Table1[[#This Row],[Acceleration Force]]+Table1[[#This Row],[Rolling Resistance]]+Table1[[#This Row],[Aerodynamic Resistance]]</f>
        <v>-698.11650222222204</v>
      </c>
      <c r="O704" s="20">
        <f>(Table1[[#This Row],[Acceleration Force]]+Table1[[#This Row],[Rolling Resistance]]+Table1[[#This Row],[Aerodynamic Resistance]])*Table1[[#This Row],[Velocity]]</f>
        <v>-5003.168265925925</v>
      </c>
      <c r="P704" s="20">
        <f>Table1[[#This Row],[Total]]*Table1[[#This Row],[Velocity]]</f>
        <v>-5003.168265925925</v>
      </c>
      <c r="Q704" s="20">
        <f>IF(Table1[[#This Row],[Energy]]&gt;0,Table1[[#This Row],[Energy]],0)</f>
        <v>0</v>
      </c>
      <c r="R704" s="20">
        <f>(SUM($Q$6:Q704))/1000000</f>
        <v>1.3566538874823864</v>
      </c>
      <c r="S704" s="20">
        <f>IF(Table1[[#This Row],[Energy]]&lt;0,ABS(Table1[[#This Row],[Energy]]),0)</f>
        <v>5003.168265925925</v>
      </c>
      <c r="T704" s="20">
        <f>(SUM($S$6:S704))/1000000</f>
        <v>0.70068502356658402</v>
      </c>
    </row>
    <row r="705" spans="2:20" x14ac:dyDescent="0.3">
      <c r="B705" s="8" t="s">
        <v>24</v>
      </c>
      <c r="C705" s="17">
        <v>699</v>
      </c>
      <c r="D705" s="17">
        <v>110</v>
      </c>
      <c r="E705" s="18">
        <v>23.1</v>
      </c>
      <c r="F705" s="19">
        <f t="shared" si="63"/>
        <v>-0.55555555555555558</v>
      </c>
      <c r="G705" s="19">
        <f t="shared" si="64"/>
        <v>-2</v>
      </c>
      <c r="H705" s="20">
        <f t="shared" si="60"/>
        <v>0</v>
      </c>
      <c r="I705" s="20">
        <f t="shared" si="61"/>
        <v>23.1</v>
      </c>
      <c r="J705" s="20">
        <f t="shared" si="62"/>
        <v>6.416666666666667</v>
      </c>
      <c r="K705" s="20">
        <f>(1000*1.15)*Table1[[#This Row],[WLTC class 3, version 5, acceleration]]</f>
        <v>-638.88888888888891</v>
      </c>
      <c r="L705" s="20">
        <f t="shared" si="65"/>
        <v>112.815</v>
      </c>
      <c r="M705" s="20">
        <f>0.5*1.2*0.32*1.99*(Table1[[#This Row],[Velocity]]^2)</f>
        <v>15.731613333333335</v>
      </c>
      <c r="N705" s="20">
        <f>Table1[[#This Row],[Acceleration Force]]+Table1[[#This Row],[Rolling Resistance]]+Table1[[#This Row],[Aerodynamic Resistance]]</f>
        <v>-510.34227555555555</v>
      </c>
      <c r="O705" s="20">
        <f>(Table1[[#This Row],[Acceleration Force]]+Table1[[#This Row],[Rolling Resistance]]+Table1[[#This Row],[Aerodynamic Resistance]])*Table1[[#This Row],[Velocity]]</f>
        <v>-3274.6962681481482</v>
      </c>
      <c r="P705" s="20">
        <f>Table1[[#This Row],[Total]]*Table1[[#This Row],[Velocity]]</f>
        <v>-3274.6962681481482</v>
      </c>
      <c r="Q705" s="20">
        <f>IF(Table1[[#This Row],[Energy]]&gt;0,Table1[[#This Row],[Energy]],0)</f>
        <v>0</v>
      </c>
      <c r="R705" s="20">
        <f>(SUM($Q$6:Q705))/1000000</f>
        <v>1.3566538874823864</v>
      </c>
      <c r="S705" s="20">
        <f>IF(Table1[[#This Row],[Energy]]&lt;0,ABS(Table1[[#This Row],[Energy]]),0)</f>
        <v>3274.6962681481482</v>
      </c>
      <c r="T705" s="20">
        <f>(SUM($S$6:S705))/1000000</f>
        <v>0.70395971983473216</v>
      </c>
    </row>
    <row r="706" spans="2:20" x14ac:dyDescent="0.3">
      <c r="B706" s="8" t="s">
        <v>24</v>
      </c>
      <c r="C706" s="17">
        <v>700</v>
      </c>
      <c r="D706" s="17">
        <v>111</v>
      </c>
      <c r="E706" s="18">
        <v>21.8</v>
      </c>
      <c r="F706" s="19">
        <f t="shared" si="63"/>
        <v>-0.26388888888888917</v>
      </c>
      <c r="G706" s="19">
        <f t="shared" si="64"/>
        <v>-0.95000000000000107</v>
      </c>
      <c r="H706" s="20">
        <f t="shared" si="60"/>
        <v>0</v>
      </c>
      <c r="I706" s="20">
        <f t="shared" si="61"/>
        <v>21.8</v>
      </c>
      <c r="J706" s="20">
        <f t="shared" si="62"/>
        <v>6.0555555555555554</v>
      </c>
      <c r="K706" s="20">
        <f>(1000*1.15)*Table1[[#This Row],[WLTC class 3, version 5, acceleration]]</f>
        <v>-303.47222222222257</v>
      </c>
      <c r="L706" s="20">
        <f t="shared" si="65"/>
        <v>112.815</v>
      </c>
      <c r="M706" s="20">
        <f>0.5*1.2*0.32*1.99*(Table1[[#This Row],[Velocity]]^2)</f>
        <v>14.010779259259261</v>
      </c>
      <c r="N706" s="20">
        <f>Table1[[#This Row],[Acceleration Force]]+Table1[[#This Row],[Rolling Resistance]]+Table1[[#This Row],[Aerodynamic Resistance]]</f>
        <v>-176.64644296296331</v>
      </c>
      <c r="O706" s="20">
        <f>(Table1[[#This Row],[Acceleration Force]]+Table1[[#This Row],[Rolling Resistance]]+Table1[[#This Row],[Aerodynamic Resistance]])*Table1[[#This Row],[Velocity]]</f>
        <v>-1069.6923490535</v>
      </c>
      <c r="P706" s="20">
        <f>Table1[[#This Row],[Total]]*Table1[[#This Row],[Velocity]]</f>
        <v>-1069.6923490535</v>
      </c>
      <c r="Q706" s="20">
        <f>IF(Table1[[#This Row],[Energy]]&gt;0,Table1[[#This Row],[Energy]],0)</f>
        <v>0</v>
      </c>
      <c r="R706" s="20">
        <f>(SUM($Q$6:Q706))/1000000</f>
        <v>1.3566538874823864</v>
      </c>
      <c r="S706" s="20">
        <f>IF(Table1[[#This Row],[Energy]]&lt;0,ABS(Table1[[#This Row],[Energy]]),0)</f>
        <v>1069.6923490535</v>
      </c>
      <c r="T706" s="20">
        <f>(SUM($S$6:S706))/1000000</f>
        <v>0.70502941218378556</v>
      </c>
    </row>
    <row r="707" spans="2:20" x14ac:dyDescent="0.3">
      <c r="B707" s="8" t="s">
        <v>24</v>
      </c>
      <c r="C707" s="17">
        <v>701</v>
      </c>
      <c r="D707" s="17">
        <v>112</v>
      </c>
      <c r="E707" s="18">
        <v>21.2</v>
      </c>
      <c r="F707" s="19">
        <f t="shared" si="63"/>
        <v>-0.1111111111111112</v>
      </c>
      <c r="G707" s="19">
        <f t="shared" si="64"/>
        <v>-0.40000000000000036</v>
      </c>
      <c r="H707" s="20">
        <f t="shared" si="60"/>
        <v>0</v>
      </c>
      <c r="I707" s="20">
        <f t="shared" si="61"/>
        <v>21.2</v>
      </c>
      <c r="J707" s="20">
        <f t="shared" si="62"/>
        <v>5.8888888888888884</v>
      </c>
      <c r="K707" s="20">
        <f>(1000*1.15)*Table1[[#This Row],[WLTC class 3, version 5, acceleration]]</f>
        <v>-127.77777777777789</v>
      </c>
      <c r="L707" s="20">
        <f t="shared" si="65"/>
        <v>112.815</v>
      </c>
      <c r="M707" s="20">
        <f>0.5*1.2*0.32*1.99*(Table1[[#This Row],[Velocity]]^2)</f>
        <v>13.250157037037036</v>
      </c>
      <c r="N707" s="20">
        <f>Table1[[#This Row],[Acceleration Force]]+Table1[[#This Row],[Rolling Resistance]]+Table1[[#This Row],[Aerodynamic Resistance]]</f>
        <v>-1.7126207407408511</v>
      </c>
      <c r="O707" s="20">
        <f>(Table1[[#This Row],[Acceleration Force]]+Table1[[#This Row],[Rolling Resistance]]+Table1[[#This Row],[Aerodynamic Resistance]])*Table1[[#This Row],[Velocity]]</f>
        <v>-10.085433251029455</v>
      </c>
      <c r="P707" s="20">
        <f>Table1[[#This Row],[Total]]*Table1[[#This Row],[Velocity]]</f>
        <v>-10.085433251029455</v>
      </c>
      <c r="Q707" s="20">
        <f>IF(Table1[[#This Row],[Energy]]&gt;0,Table1[[#This Row],[Energy]],0)</f>
        <v>0</v>
      </c>
      <c r="R707" s="20">
        <f>(SUM($Q$6:Q707))/1000000</f>
        <v>1.3566538874823864</v>
      </c>
      <c r="S707" s="20">
        <f>IF(Table1[[#This Row],[Energy]]&lt;0,ABS(Table1[[#This Row],[Energy]]),0)</f>
        <v>10.085433251029455</v>
      </c>
      <c r="T707" s="20">
        <f>(SUM($S$6:S707))/1000000</f>
        <v>0.70503949761703655</v>
      </c>
    </row>
    <row r="708" spans="2:20" x14ac:dyDescent="0.3">
      <c r="B708" s="8" t="s">
        <v>24</v>
      </c>
      <c r="C708" s="17">
        <v>702</v>
      </c>
      <c r="D708" s="17">
        <v>113</v>
      </c>
      <c r="E708" s="18">
        <v>21</v>
      </c>
      <c r="F708" s="19">
        <f t="shared" si="63"/>
        <v>-2.7777777777777679E-2</v>
      </c>
      <c r="G708" s="19">
        <f t="shared" si="64"/>
        <v>-9.9999999999999645E-2</v>
      </c>
      <c r="H708" s="20">
        <f t="shared" si="60"/>
        <v>0</v>
      </c>
      <c r="I708" s="20">
        <f t="shared" si="61"/>
        <v>21</v>
      </c>
      <c r="J708" s="20">
        <f t="shared" si="62"/>
        <v>5.833333333333333</v>
      </c>
      <c r="K708" s="20">
        <f>(1000*1.15)*Table1[[#This Row],[WLTC class 3, version 5, acceleration]]</f>
        <v>-31.944444444444329</v>
      </c>
      <c r="L708" s="20">
        <f t="shared" si="65"/>
        <v>112.815</v>
      </c>
      <c r="M708" s="20">
        <f>0.5*1.2*0.32*1.99*(Table1[[#This Row],[Velocity]]^2)</f>
        <v>13.001333333333331</v>
      </c>
      <c r="N708" s="20">
        <f>Table1[[#This Row],[Acceleration Force]]+Table1[[#This Row],[Rolling Resistance]]+Table1[[#This Row],[Aerodynamic Resistance]]</f>
        <v>93.871888888889004</v>
      </c>
      <c r="O708" s="20">
        <f>(Table1[[#This Row],[Acceleration Force]]+Table1[[#This Row],[Rolling Resistance]]+Table1[[#This Row],[Aerodynamic Resistance]])*Table1[[#This Row],[Velocity]]</f>
        <v>547.58601851851915</v>
      </c>
      <c r="P708" s="20">
        <f>Table1[[#This Row],[Total]]*Table1[[#This Row],[Velocity]]</f>
        <v>547.58601851851915</v>
      </c>
      <c r="Q708" s="20">
        <f>IF(Table1[[#This Row],[Energy]]&gt;0,Table1[[#This Row],[Energy]],0)</f>
        <v>547.58601851851915</v>
      </c>
      <c r="R708" s="20">
        <f>(SUM($Q$6:Q708))/1000000</f>
        <v>1.3572014735009048</v>
      </c>
      <c r="S708" s="20">
        <f>IF(Table1[[#This Row],[Energy]]&lt;0,ABS(Table1[[#This Row],[Energy]]),0)</f>
        <v>0</v>
      </c>
      <c r="T708" s="20">
        <f>(SUM($S$6:S708))/1000000</f>
        <v>0.70503949761703655</v>
      </c>
    </row>
    <row r="709" spans="2:20" x14ac:dyDescent="0.3">
      <c r="B709" s="8" t="s">
        <v>24</v>
      </c>
      <c r="C709" s="17">
        <v>703</v>
      </c>
      <c r="D709" s="17">
        <v>114</v>
      </c>
      <c r="E709" s="18">
        <v>21</v>
      </c>
      <c r="F709" s="19">
        <f t="shared" si="63"/>
        <v>-1.3888888888889086E-2</v>
      </c>
      <c r="G709" s="19">
        <f t="shared" si="64"/>
        <v>-5.0000000000000711E-2</v>
      </c>
      <c r="H709" s="20">
        <f t="shared" si="60"/>
        <v>0</v>
      </c>
      <c r="I709" s="20">
        <f t="shared" si="61"/>
        <v>21</v>
      </c>
      <c r="J709" s="20">
        <f t="shared" si="62"/>
        <v>5.833333333333333</v>
      </c>
      <c r="K709" s="20">
        <f>(1000*1.15)*Table1[[#This Row],[WLTC class 3, version 5, acceleration]]</f>
        <v>-15.972222222222449</v>
      </c>
      <c r="L709" s="20">
        <f t="shared" si="65"/>
        <v>112.815</v>
      </c>
      <c r="M709" s="20">
        <f>0.5*1.2*0.32*1.99*(Table1[[#This Row],[Velocity]]^2)</f>
        <v>13.001333333333331</v>
      </c>
      <c r="N709" s="20">
        <f>Table1[[#This Row],[Acceleration Force]]+Table1[[#This Row],[Rolling Resistance]]+Table1[[#This Row],[Aerodynamic Resistance]]</f>
        <v>109.84411111111088</v>
      </c>
      <c r="O709" s="20">
        <f>(Table1[[#This Row],[Acceleration Force]]+Table1[[#This Row],[Rolling Resistance]]+Table1[[#This Row],[Aerodynamic Resistance]])*Table1[[#This Row],[Velocity]]</f>
        <v>640.75731481481341</v>
      </c>
      <c r="P709" s="20">
        <f>Table1[[#This Row],[Total]]*Table1[[#This Row],[Velocity]]</f>
        <v>640.75731481481341</v>
      </c>
      <c r="Q709" s="20">
        <f>IF(Table1[[#This Row],[Energy]]&gt;0,Table1[[#This Row],[Energy]],0)</f>
        <v>640.75731481481341</v>
      </c>
      <c r="R709" s="20">
        <f>(SUM($Q$6:Q709))/1000000</f>
        <v>1.3578422308157196</v>
      </c>
      <c r="S709" s="20">
        <f>IF(Table1[[#This Row],[Energy]]&lt;0,ABS(Table1[[#This Row],[Energy]]),0)</f>
        <v>0</v>
      </c>
      <c r="T709" s="20">
        <f>(SUM($S$6:S709))/1000000</f>
        <v>0.70503949761703655</v>
      </c>
    </row>
    <row r="710" spans="2:20" x14ac:dyDescent="0.3">
      <c r="B710" s="8" t="s">
        <v>24</v>
      </c>
      <c r="C710" s="17">
        <v>704</v>
      </c>
      <c r="D710" s="17">
        <v>115</v>
      </c>
      <c r="E710" s="18">
        <v>20.9</v>
      </c>
      <c r="F710" s="19">
        <f t="shared" si="63"/>
        <v>-0.15277777777777798</v>
      </c>
      <c r="G710" s="19">
        <f t="shared" si="64"/>
        <v>-0.55000000000000071</v>
      </c>
      <c r="H710" s="20">
        <f t="shared" ref="H710:H773" si="66">IF(E710&lt;1,1,0)</f>
        <v>0</v>
      </c>
      <c r="I710" s="20">
        <f t="shared" ref="I710:I773" si="67">IF(H710=1,"",E710)</f>
        <v>20.9</v>
      </c>
      <c r="J710" s="20">
        <f t="shared" ref="J710:J773" si="68">E710/3.6</f>
        <v>5.8055555555555554</v>
      </c>
      <c r="K710" s="20">
        <f>(1000*1.15)*Table1[[#This Row],[WLTC class 3, version 5, acceleration]]</f>
        <v>-175.69444444444468</v>
      </c>
      <c r="L710" s="20">
        <f t="shared" si="65"/>
        <v>112.815</v>
      </c>
      <c r="M710" s="20">
        <f>0.5*1.2*0.32*1.99*(Table1[[#This Row],[Velocity]]^2)</f>
        <v>12.877805925925927</v>
      </c>
      <c r="N710" s="20">
        <f>Table1[[#This Row],[Acceleration Force]]+Table1[[#This Row],[Rolling Resistance]]+Table1[[#This Row],[Aerodynamic Resistance]]</f>
        <v>-50.00163851851876</v>
      </c>
      <c r="O710" s="20">
        <f>(Table1[[#This Row],[Acceleration Force]]+Table1[[#This Row],[Rolling Resistance]]+Table1[[#This Row],[Aerodynamic Resistance]])*Table1[[#This Row],[Velocity]]</f>
        <v>-290.28729028806725</v>
      </c>
      <c r="P710" s="20">
        <f>Table1[[#This Row],[Total]]*Table1[[#This Row],[Velocity]]</f>
        <v>-290.28729028806725</v>
      </c>
      <c r="Q710" s="20">
        <f>IF(Table1[[#This Row],[Energy]]&gt;0,Table1[[#This Row],[Energy]],0)</f>
        <v>0</v>
      </c>
      <c r="R710" s="20">
        <f>(SUM($Q$6:Q710))/1000000</f>
        <v>1.3578422308157196</v>
      </c>
      <c r="S710" s="20">
        <f>IF(Table1[[#This Row],[Energy]]&lt;0,ABS(Table1[[#This Row],[Energy]]),0)</f>
        <v>290.28729028806725</v>
      </c>
      <c r="T710" s="20">
        <f>(SUM($S$6:S710))/1000000</f>
        <v>0.70532978490732456</v>
      </c>
    </row>
    <row r="711" spans="2:20" x14ac:dyDescent="0.3">
      <c r="B711" s="8" t="s">
        <v>24</v>
      </c>
      <c r="C711" s="17">
        <v>705</v>
      </c>
      <c r="D711" s="17">
        <v>116</v>
      </c>
      <c r="E711" s="18">
        <v>19.899999999999999</v>
      </c>
      <c r="F711" s="19">
        <f t="shared" ref="F711:F774" si="69">($E712-$E710)/2/3.6</f>
        <v>-0.41666666666666663</v>
      </c>
      <c r="G711" s="19">
        <f t="shared" ref="G711:G774" si="70">($E712-$E710)/2</f>
        <v>-1.5</v>
      </c>
      <c r="H711" s="20">
        <f t="shared" si="66"/>
        <v>0</v>
      </c>
      <c r="I711" s="20">
        <f t="shared" si="67"/>
        <v>19.899999999999999</v>
      </c>
      <c r="J711" s="20">
        <f t="shared" si="68"/>
        <v>5.5277777777777777</v>
      </c>
      <c r="K711" s="20">
        <f>(1000*1.15)*Table1[[#This Row],[WLTC class 3, version 5, acceleration]]</f>
        <v>-479.16666666666663</v>
      </c>
      <c r="L711" s="20">
        <f t="shared" ref="L711:L774" si="71">1150*9.81*0.01</f>
        <v>112.815</v>
      </c>
      <c r="M711" s="20">
        <f>0.5*1.2*0.32*1.99*(Table1[[#This Row],[Velocity]]^2)</f>
        <v>11.674961481481482</v>
      </c>
      <c r="N711" s="20">
        <f>Table1[[#This Row],[Acceleration Force]]+Table1[[#This Row],[Rolling Resistance]]+Table1[[#This Row],[Aerodynamic Resistance]]</f>
        <v>-354.67670518518514</v>
      </c>
      <c r="O711" s="20">
        <f>(Table1[[#This Row],[Acceleration Force]]+Table1[[#This Row],[Rolling Resistance]]+Table1[[#This Row],[Aerodynamic Resistance]])*Table1[[#This Row],[Velocity]]</f>
        <v>-1960.5740092181068</v>
      </c>
      <c r="P711" s="20">
        <f>Table1[[#This Row],[Total]]*Table1[[#This Row],[Velocity]]</f>
        <v>-1960.5740092181068</v>
      </c>
      <c r="Q711" s="20">
        <f>IF(Table1[[#This Row],[Energy]]&gt;0,Table1[[#This Row],[Energy]],0)</f>
        <v>0</v>
      </c>
      <c r="R711" s="20">
        <f>(SUM($Q$6:Q711))/1000000</f>
        <v>1.3578422308157196</v>
      </c>
      <c r="S711" s="20">
        <f>IF(Table1[[#This Row],[Energy]]&lt;0,ABS(Table1[[#This Row],[Energy]]),0)</f>
        <v>1960.5740092181068</v>
      </c>
      <c r="T711" s="20">
        <f>(SUM($S$6:S711))/1000000</f>
        <v>0.70729035891654268</v>
      </c>
    </row>
    <row r="712" spans="2:20" x14ac:dyDescent="0.3">
      <c r="B712" s="8" t="s">
        <v>24</v>
      </c>
      <c r="C712" s="17">
        <v>706</v>
      </c>
      <c r="D712" s="17">
        <v>117</v>
      </c>
      <c r="E712" s="18">
        <v>17.899999999999999</v>
      </c>
      <c r="F712" s="19">
        <f t="shared" si="69"/>
        <v>-0.66666666666666652</v>
      </c>
      <c r="G712" s="19">
        <f t="shared" si="70"/>
        <v>-2.3999999999999995</v>
      </c>
      <c r="H712" s="20">
        <f t="shared" si="66"/>
        <v>0</v>
      </c>
      <c r="I712" s="20">
        <f t="shared" si="67"/>
        <v>17.899999999999999</v>
      </c>
      <c r="J712" s="20">
        <f t="shared" si="68"/>
        <v>4.9722222222222214</v>
      </c>
      <c r="K712" s="20">
        <f>(1000*1.15)*Table1[[#This Row],[WLTC class 3, version 5, acceleration]]</f>
        <v>-766.66666666666652</v>
      </c>
      <c r="L712" s="20">
        <f t="shared" si="71"/>
        <v>112.815</v>
      </c>
      <c r="M712" s="20">
        <f>0.5*1.2*0.32*1.99*(Table1[[#This Row],[Velocity]]^2)</f>
        <v>9.4461614814814787</v>
      </c>
      <c r="N712" s="20">
        <f>Table1[[#This Row],[Acceleration Force]]+Table1[[#This Row],[Rolling Resistance]]+Table1[[#This Row],[Aerodynamic Resistance]]</f>
        <v>-644.40550518518501</v>
      </c>
      <c r="O712" s="20">
        <f>(Table1[[#This Row],[Acceleration Force]]+Table1[[#This Row],[Rolling Resistance]]+Table1[[#This Row],[Aerodynamic Resistance]])*Table1[[#This Row],[Velocity]]</f>
        <v>-3204.1273730041139</v>
      </c>
      <c r="P712" s="20">
        <f>Table1[[#This Row],[Total]]*Table1[[#This Row],[Velocity]]</f>
        <v>-3204.1273730041139</v>
      </c>
      <c r="Q712" s="20">
        <f>IF(Table1[[#This Row],[Energy]]&gt;0,Table1[[#This Row],[Energy]],0)</f>
        <v>0</v>
      </c>
      <c r="R712" s="20">
        <f>(SUM($Q$6:Q712))/1000000</f>
        <v>1.3578422308157196</v>
      </c>
      <c r="S712" s="20">
        <f>IF(Table1[[#This Row],[Energy]]&lt;0,ABS(Table1[[#This Row],[Energy]]),0)</f>
        <v>3204.1273730041139</v>
      </c>
      <c r="T712" s="20">
        <f>(SUM($S$6:S712))/1000000</f>
        <v>0.71049448628954681</v>
      </c>
    </row>
    <row r="713" spans="2:20" x14ac:dyDescent="0.3">
      <c r="B713" s="8" t="s">
        <v>24</v>
      </c>
      <c r="C713" s="17">
        <v>707</v>
      </c>
      <c r="D713" s="17">
        <v>118</v>
      </c>
      <c r="E713" s="18">
        <v>15.1</v>
      </c>
      <c r="F713" s="19">
        <f t="shared" si="69"/>
        <v>-0.70833333333333304</v>
      </c>
      <c r="G713" s="19">
        <f t="shared" si="70"/>
        <v>-2.5499999999999989</v>
      </c>
      <c r="H713" s="20">
        <f t="shared" si="66"/>
        <v>0</v>
      </c>
      <c r="I713" s="20">
        <f t="shared" si="67"/>
        <v>15.1</v>
      </c>
      <c r="J713" s="20">
        <f t="shared" si="68"/>
        <v>4.1944444444444446</v>
      </c>
      <c r="K713" s="20">
        <f>(1000*1.15)*Table1[[#This Row],[WLTC class 3, version 5, acceleration]]</f>
        <v>-814.58333333333303</v>
      </c>
      <c r="L713" s="20">
        <f t="shared" si="71"/>
        <v>112.815</v>
      </c>
      <c r="M713" s="20">
        <f>0.5*1.2*0.32*1.99*(Table1[[#This Row],[Velocity]]^2)</f>
        <v>6.7220725925925944</v>
      </c>
      <c r="N713" s="20">
        <f>Table1[[#This Row],[Acceleration Force]]+Table1[[#This Row],[Rolling Resistance]]+Table1[[#This Row],[Aerodynamic Resistance]]</f>
        <v>-695.04626074074042</v>
      </c>
      <c r="O713" s="20">
        <f>(Table1[[#This Row],[Acceleration Force]]+Table1[[#This Row],[Rolling Resistance]]+Table1[[#This Row],[Aerodynamic Resistance]])*Table1[[#This Row],[Velocity]]</f>
        <v>-2915.3329269958836</v>
      </c>
      <c r="P713" s="20">
        <f>Table1[[#This Row],[Total]]*Table1[[#This Row],[Velocity]]</f>
        <v>-2915.3329269958836</v>
      </c>
      <c r="Q713" s="20">
        <f>IF(Table1[[#This Row],[Energy]]&gt;0,Table1[[#This Row],[Energy]],0)</f>
        <v>0</v>
      </c>
      <c r="R713" s="20">
        <f>(SUM($Q$6:Q713))/1000000</f>
        <v>1.3578422308157196</v>
      </c>
      <c r="S713" s="20">
        <f>IF(Table1[[#This Row],[Energy]]&lt;0,ABS(Table1[[#This Row],[Energy]]),0)</f>
        <v>2915.3329269958836</v>
      </c>
      <c r="T713" s="20">
        <f>(SUM($S$6:S713))/1000000</f>
        <v>0.71340981921654278</v>
      </c>
    </row>
    <row r="714" spans="2:20" x14ac:dyDescent="0.3">
      <c r="B714" s="8" t="s">
        <v>24</v>
      </c>
      <c r="C714" s="17">
        <v>708</v>
      </c>
      <c r="D714" s="17">
        <v>119</v>
      </c>
      <c r="E714" s="18">
        <v>12.8</v>
      </c>
      <c r="F714" s="19">
        <f t="shared" si="69"/>
        <v>-0.43055555555555547</v>
      </c>
      <c r="G714" s="19">
        <f t="shared" si="70"/>
        <v>-1.5499999999999998</v>
      </c>
      <c r="H714" s="20">
        <f t="shared" si="66"/>
        <v>0</v>
      </c>
      <c r="I714" s="20">
        <f t="shared" si="67"/>
        <v>12.8</v>
      </c>
      <c r="J714" s="20">
        <f t="shared" si="68"/>
        <v>3.5555555555555558</v>
      </c>
      <c r="K714" s="20">
        <f>(1000*1.15)*Table1[[#This Row],[WLTC class 3, version 5, acceleration]]</f>
        <v>-495.1388888888888</v>
      </c>
      <c r="L714" s="20">
        <f t="shared" si="71"/>
        <v>112.815</v>
      </c>
      <c r="M714" s="20">
        <f>0.5*1.2*0.32*1.99*(Table1[[#This Row],[Velocity]]^2)</f>
        <v>4.8302459259259267</v>
      </c>
      <c r="N714" s="20">
        <f>Table1[[#This Row],[Acceleration Force]]+Table1[[#This Row],[Rolling Resistance]]+Table1[[#This Row],[Aerodynamic Resistance]]</f>
        <v>-377.49364296296289</v>
      </c>
      <c r="O714" s="20">
        <f>(Table1[[#This Row],[Acceleration Force]]+Table1[[#This Row],[Rolling Resistance]]+Table1[[#This Row],[Aerodynamic Resistance]])*Table1[[#This Row],[Velocity]]</f>
        <v>-1342.1996194238682</v>
      </c>
      <c r="P714" s="20">
        <f>Table1[[#This Row],[Total]]*Table1[[#This Row],[Velocity]]</f>
        <v>-1342.1996194238682</v>
      </c>
      <c r="Q714" s="20">
        <f>IF(Table1[[#This Row],[Energy]]&gt;0,Table1[[#This Row],[Energy]],0)</f>
        <v>0</v>
      </c>
      <c r="R714" s="20">
        <f>(SUM($Q$6:Q714))/1000000</f>
        <v>1.3578422308157196</v>
      </c>
      <c r="S714" s="20">
        <f>IF(Table1[[#This Row],[Energy]]&lt;0,ABS(Table1[[#This Row],[Energy]]),0)</f>
        <v>1342.1996194238682</v>
      </c>
      <c r="T714" s="20">
        <f>(SUM($S$6:S714))/1000000</f>
        <v>0.71475201883596662</v>
      </c>
    </row>
    <row r="715" spans="2:20" x14ac:dyDescent="0.3">
      <c r="B715" s="8" t="s">
        <v>24</v>
      </c>
      <c r="C715" s="17">
        <v>709</v>
      </c>
      <c r="D715" s="17">
        <v>120</v>
      </c>
      <c r="E715" s="18">
        <v>12</v>
      </c>
      <c r="F715" s="19">
        <f t="shared" si="69"/>
        <v>5.5555555555555358E-2</v>
      </c>
      <c r="G715" s="19">
        <f t="shared" si="70"/>
        <v>0.19999999999999929</v>
      </c>
      <c r="H715" s="20">
        <f t="shared" si="66"/>
        <v>0</v>
      </c>
      <c r="I715" s="20">
        <f t="shared" si="67"/>
        <v>12</v>
      </c>
      <c r="J715" s="20">
        <f t="shared" si="68"/>
        <v>3.333333333333333</v>
      </c>
      <c r="K715" s="20">
        <f>(1000*1.15)*Table1[[#This Row],[WLTC class 3, version 5, acceleration]]</f>
        <v>63.888888888888658</v>
      </c>
      <c r="L715" s="20">
        <f t="shared" si="71"/>
        <v>112.815</v>
      </c>
      <c r="M715" s="20">
        <f>0.5*1.2*0.32*1.99*(Table1[[#This Row],[Velocity]]^2)</f>
        <v>4.245333333333333</v>
      </c>
      <c r="N715" s="20">
        <f>Table1[[#This Row],[Acceleration Force]]+Table1[[#This Row],[Rolling Resistance]]+Table1[[#This Row],[Aerodynamic Resistance]]</f>
        <v>180.94922222222198</v>
      </c>
      <c r="O715" s="20">
        <f>(Table1[[#This Row],[Acceleration Force]]+Table1[[#This Row],[Rolling Resistance]]+Table1[[#This Row],[Aerodynamic Resistance]])*Table1[[#This Row],[Velocity]]</f>
        <v>603.16407407407326</v>
      </c>
      <c r="P715" s="20">
        <f>Table1[[#This Row],[Total]]*Table1[[#This Row],[Velocity]]</f>
        <v>603.16407407407326</v>
      </c>
      <c r="Q715" s="20">
        <f>IF(Table1[[#This Row],[Energy]]&gt;0,Table1[[#This Row],[Energy]],0)</f>
        <v>603.16407407407326</v>
      </c>
      <c r="R715" s="20">
        <f>(SUM($Q$6:Q715))/1000000</f>
        <v>1.3584453948897937</v>
      </c>
      <c r="S715" s="20">
        <f>IF(Table1[[#This Row],[Energy]]&lt;0,ABS(Table1[[#This Row],[Energy]]),0)</f>
        <v>0</v>
      </c>
      <c r="T715" s="20">
        <f>(SUM($S$6:S715))/1000000</f>
        <v>0.71475201883596662</v>
      </c>
    </row>
    <row r="716" spans="2:20" x14ac:dyDescent="0.3">
      <c r="B716" s="8" t="s">
        <v>24</v>
      </c>
      <c r="C716" s="17">
        <v>710</v>
      </c>
      <c r="D716" s="17">
        <v>121</v>
      </c>
      <c r="E716" s="18">
        <v>13.2</v>
      </c>
      <c r="F716" s="19">
        <f t="shared" si="69"/>
        <v>0.70833333333333348</v>
      </c>
      <c r="G716" s="19">
        <f t="shared" si="70"/>
        <v>2.5500000000000007</v>
      </c>
      <c r="H716" s="20">
        <f t="shared" si="66"/>
        <v>0</v>
      </c>
      <c r="I716" s="20">
        <f t="shared" si="67"/>
        <v>13.2</v>
      </c>
      <c r="J716" s="20">
        <f t="shared" si="68"/>
        <v>3.6666666666666665</v>
      </c>
      <c r="K716" s="20">
        <f>(1000*1.15)*Table1[[#This Row],[WLTC class 3, version 5, acceleration]]</f>
        <v>814.58333333333348</v>
      </c>
      <c r="L716" s="20">
        <f t="shared" si="71"/>
        <v>112.815</v>
      </c>
      <c r="M716" s="20">
        <f>0.5*1.2*0.32*1.99*(Table1[[#This Row],[Velocity]]^2)</f>
        <v>5.1368533333333328</v>
      </c>
      <c r="N716" s="20">
        <f>Table1[[#This Row],[Acceleration Force]]+Table1[[#This Row],[Rolling Resistance]]+Table1[[#This Row],[Aerodynamic Resistance]]</f>
        <v>932.53518666666685</v>
      </c>
      <c r="O716" s="20">
        <f>(Table1[[#This Row],[Acceleration Force]]+Table1[[#This Row],[Rolling Resistance]]+Table1[[#This Row],[Aerodynamic Resistance]])*Table1[[#This Row],[Velocity]]</f>
        <v>3419.2956844444448</v>
      </c>
      <c r="P716" s="20">
        <f>Table1[[#This Row],[Total]]*Table1[[#This Row],[Velocity]]</f>
        <v>3419.2956844444448</v>
      </c>
      <c r="Q716" s="20">
        <f>IF(Table1[[#This Row],[Energy]]&gt;0,Table1[[#This Row],[Energy]],0)</f>
        <v>3419.2956844444448</v>
      </c>
      <c r="R716" s="20">
        <f>(SUM($Q$6:Q716))/1000000</f>
        <v>1.361864690574238</v>
      </c>
      <c r="S716" s="20">
        <f>IF(Table1[[#This Row],[Energy]]&lt;0,ABS(Table1[[#This Row],[Energy]]),0)</f>
        <v>0</v>
      </c>
      <c r="T716" s="20">
        <f>(SUM($S$6:S716))/1000000</f>
        <v>0.71475201883596662</v>
      </c>
    </row>
    <row r="717" spans="2:20" x14ac:dyDescent="0.3">
      <c r="B717" s="8" t="s">
        <v>24</v>
      </c>
      <c r="C717" s="17">
        <v>711</v>
      </c>
      <c r="D717" s="17">
        <v>122</v>
      </c>
      <c r="E717" s="18">
        <v>17.100000000000001</v>
      </c>
      <c r="F717" s="19">
        <f t="shared" si="69"/>
        <v>1.0972222222222225</v>
      </c>
      <c r="G717" s="19">
        <f t="shared" si="70"/>
        <v>3.9500000000000011</v>
      </c>
      <c r="H717" s="20">
        <f t="shared" si="66"/>
        <v>0</v>
      </c>
      <c r="I717" s="20">
        <f t="shared" si="67"/>
        <v>17.100000000000001</v>
      </c>
      <c r="J717" s="20">
        <f t="shared" si="68"/>
        <v>4.75</v>
      </c>
      <c r="K717" s="20">
        <f>(1000*1.15)*Table1[[#This Row],[WLTC class 3, version 5, acceleration]]</f>
        <v>1261.8055555555559</v>
      </c>
      <c r="L717" s="20">
        <f t="shared" si="71"/>
        <v>112.815</v>
      </c>
      <c r="M717" s="20">
        <f>0.5*1.2*0.32*1.99*(Table1[[#This Row],[Velocity]]^2)</f>
        <v>8.6206800000000001</v>
      </c>
      <c r="N717" s="20">
        <f>Table1[[#This Row],[Acceleration Force]]+Table1[[#This Row],[Rolling Resistance]]+Table1[[#This Row],[Aerodynamic Resistance]]</f>
        <v>1383.2412355555559</v>
      </c>
      <c r="O717" s="20">
        <f>(Table1[[#This Row],[Acceleration Force]]+Table1[[#This Row],[Rolling Resistance]]+Table1[[#This Row],[Aerodynamic Resistance]])*Table1[[#This Row],[Velocity]]</f>
        <v>6570.3958688888906</v>
      </c>
      <c r="P717" s="20">
        <f>Table1[[#This Row],[Total]]*Table1[[#This Row],[Velocity]]</f>
        <v>6570.3958688888906</v>
      </c>
      <c r="Q717" s="20">
        <f>IF(Table1[[#This Row],[Energy]]&gt;0,Table1[[#This Row],[Energy]],0)</f>
        <v>6570.3958688888906</v>
      </c>
      <c r="R717" s="20">
        <f>(SUM($Q$6:Q717))/1000000</f>
        <v>1.3684350864431269</v>
      </c>
      <c r="S717" s="20">
        <f>IF(Table1[[#This Row],[Energy]]&lt;0,ABS(Table1[[#This Row],[Energy]]),0)</f>
        <v>0</v>
      </c>
      <c r="T717" s="20">
        <f>(SUM($S$6:S717))/1000000</f>
        <v>0.71475201883596662</v>
      </c>
    </row>
    <row r="718" spans="2:20" x14ac:dyDescent="0.3">
      <c r="B718" s="8" t="s">
        <v>24</v>
      </c>
      <c r="C718" s="17">
        <v>712</v>
      </c>
      <c r="D718" s="17">
        <v>123</v>
      </c>
      <c r="E718" s="18">
        <v>21.1</v>
      </c>
      <c r="F718" s="19">
        <f t="shared" si="69"/>
        <v>0.65277777777777768</v>
      </c>
      <c r="G718" s="19">
        <f t="shared" si="70"/>
        <v>2.3499999999999996</v>
      </c>
      <c r="H718" s="20">
        <f t="shared" si="66"/>
        <v>0</v>
      </c>
      <c r="I718" s="20">
        <f t="shared" si="67"/>
        <v>21.1</v>
      </c>
      <c r="J718" s="20">
        <f t="shared" si="68"/>
        <v>5.8611111111111116</v>
      </c>
      <c r="K718" s="20">
        <f>(1000*1.15)*Table1[[#This Row],[WLTC class 3, version 5, acceleration]]</f>
        <v>750.69444444444434</v>
      </c>
      <c r="L718" s="20">
        <f t="shared" si="71"/>
        <v>112.815</v>
      </c>
      <c r="M718" s="20">
        <f>0.5*1.2*0.32*1.99*(Table1[[#This Row],[Velocity]]^2)</f>
        <v>13.125450370370373</v>
      </c>
      <c r="N718" s="20">
        <f>Table1[[#This Row],[Acceleration Force]]+Table1[[#This Row],[Rolling Resistance]]+Table1[[#This Row],[Aerodynamic Resistance]]</f>
        <v>876.63489481481474</v>
      </c>
      <c r="O718" s="20">
        <f>(Table1[[#This Row],[Acceleration Force]]+Table1[[#This Row],[Rolling Resistance]]+Table1[[#This Row],[Aerodynamic Resistance]])*Table1[[#This Row],[Velocity]]</f>
        <v>5138.0545223868312</v>
      </c>
      <c r="P718" s="20">
        <f>Table1[[#This Row],[Total]]*Table1[[#This Row],[Velocity]]</f>
        <v>5138.0545223868312</v>
      </c>
      <c r="Q718" s="20">
        <f>IF(Table1[[#This Row],[Energy]]&gt;0,Table1[[#This Row],[Energy]],0)</f>
        <v>5138.0545223868312</v>
      </c>
      <c r="R718" s="20">
        <f>(SUM($Q$6:Q718))/1000000</f>
        <v>1.3735731409655136</v>
      </c>
      <c r="S718" s="20">
        <f>IF(Table1[[#This Row],[Energy]]&lt;0,ABS(Table1[[#This Row],[Energy]]),0)</f>
        <v>0</v>
      </c>
      <c r="T718" s="20">
        <f>(SUM($S$6:S718))/1000000</f>
        <v>0.71475201883596662</v>
      </c>
    </row>
    <row r="719" spans="2:20" x14ac:dyDescent="0.3">
      <c r="B719" s="8" t="s">
        <v>24</v>
      </c>
      <c r="C719" s="17">
        <v>713</v>
      </c>
      <c r="D719" s="17">
        <v>124</v>
      </c>
      <c r="E719" s="18">
        <v>21.8</v>
      </c>
      <c r="F719" s="19">
        <f t="shared" si="69"/>
        <v>1.3888888888888593E-2</v>
      </c>
      <c r="G719" s="19">
        <f t="shared" si="70"/>
        <v>4.9999999999998934E-2</v>
      </c>
      <c r="H719" s="20">
        <f t="shared" si="66"/>
        <v>0</v>
      </c>
      <c r="I719" s="20">
        <f t="shared" si="67"/>
        <v>21.8</v>
      </c>
      <c r="J719" s="20">
        <f t="shared" si="68"/>
        <v>6.0555555555555554</v>
      </c>
      <c r="K719" s="20">
        <f>(1000*1.15)*Table1[[#This Row],[WLTC class 3, version 5, acceleration]]</f>
        <v>15.972222222221882</v>
      </c>
      <c r="L719" s="20">
        <f t="shared" si="71"/>
        <v>112.815</v>
      </c>
      <c r="M719" s="20">
        <f>0.5*1.2*0.32*1.99*(Table1[[#This Row],[Velocity]]^2)</f>
        <v>14.010779259259261</v>
      </c>
      <c r="N719" s="20">
        <f>Table1[[#This Row],[Acceleration Force]]+Table1[[#This Row],[Rolling Resistance]]+Table1[[#This Row],[Aerodynamic Resistance]]</f>
        <v>142.79800148148115</v>
      </c>
      <c r="O719" s="20">
        <f>(Table1[[#This Row],[Acceleration Force]]+Table1[[#This Row],[Rolling Resistance]]+Table1[[#This Row],[Aerodynamic Resistance]])*Table1[[#This Row],[Velocity]]</f>
        <v>864.72123119341359</v>
      </c>
      <c r="P719" s="20">
        <f>Table1[[#This Row],[Total]]*Table1[[#This Row],[Velocity]]</f>
        <v>864.72123119341359</v>
      </c>
      <c r="Q719" s="20">
        <f>IF(Table1[[#This Row],[Energy]]&gt;0,Table1[[#This Row],[Energy]],0)</f>
        <v>864.72123119341359</v>
      </c>
      <c r="R719" s="20">
        <f>(SUM($Q$6:Q719))/1000000</f>
        <v>1.3744378621967073</v>
      </c>
      <c r="S719" s="20">
        <f>IF(Table1[[#This Row],[Energy]]&lt;0,ABS(Table1[[#This Row],[Energy]]),0)</f>
        <v>0</v>
      </c>
      <c r="T719" s="20">
        <f>(SUM($S$6:S719))/1000000</f>
        <v>0.71475201883596662</v>
      </c>
    </row>
    <row r="720" spans="2:20" x14ac:dyDescent="0.3">
      <c r="B720" s="8" t="s">
        <v>24</v>
      </c>
      <c r="C720" s="17">
        <v>714</v>
      </c>
      <c r="D720" s="17">
        <v>125</v>
      </c>
      <c r="E720" s="18">
        <v>21.2</v>
      </c>
      <c r="F720" s="19">
        <f t="shared" si="69"/>
        <v>-0.45833333333333343</v>
      </c>
      <c r="G720" s="19">
        <f t="shared" si="70"/>
        <v>-1.6500000000000004</v>
      </c>
      <c r="H720" s="20">
        <f t="shared" si="66"/>
        <v>0</v>
      </c>
      <c r="I720" s="20">
        <f t="shared" si="67"/>
        <v>21.2</v>
      </c>
      <c r="J720" s="20">
        <f t="shared" si="68"/>
        <v>5.8888888888888884</v>
      </c>
      <c r="K720" s="20">
        <f>(1000*1.15)*Table1[[#This Row],[WLTC class 3, version 5, acceleration]]</f>
        <v>-527.08333333333348</v>
      </c>
      <c r="L720" s="20">
        <f t="shared" si="71"/>
        <v>112.815</v>
      </c>
      <c r="M720" s="20">
        <f>0.5*1.2*0.32*1.99*(Table1[[#This Row],[Velocity]]^2)</f>
        <v>13.250157037037036</v>
      </c>
      <c r="N720" s="20">
        <f>Table1[[#This Row],[Acceleration Force]]+Table1[[#This Row],[Rolling Resistance]]+Table1[[#This Row],[Aerodynamic Resistance]]</f>
        <v>-401.01817629629647</v>
      </c>
      <c r="O720" s="20">
        <f>(Table1[[#This Row],[Acceleration Force]]+Table1[[#This Row],[Rolling Resistance]]+Table1[[#This Row],[Aerodynamic Resistance]])*Table1[[#This Row],[Velocity]]</f>
        <v>-2361.5514826337458</v>
      </c>
      <c r="P720" s="20">
        <f>Table1[[#This Row],[Total]]*Table1[[#This Row],[Velocity]]</f>
        <v>-2361.5514826337458</v>
      </c>
      <c r="Q720" s="20">
        <f>IF(Table1[[#This Row],[Energy]]&gt;0,Table1[[#This Row],[Energy]],0)</f>
        <v>0</v>
      </c>
      <c r="R720" s="20">
        <f>(SUM($Q$6:Q720))/1000000</f>
        <v>1.3744378621967073</v>
      </c>
      <c r="S720" s="20">
        <f>IF(Table1[[#This Row],[Energy]]&lt;0,ABS(Table1[[#This Row],[Energy]]),0)</f>
        <v>2361.5514826337458</v>
      </c>
      <c r="T720" s="20">
        <f>(SUM($S$6:S720))/1000000</f>
        <v>0.71711357031860035</v>
      </c>
    </row>
    <row r="721" spans="2:20" x14ac:dyDescent="0.3">
      <c r="B721" s="8" t="s">
        <v>24</v>
      </c>
      <c r="C721" s="17">
        <v>715</v>
      </c>
      <c r="D721" s="17">
        <v>126</v>
      </c>
      <c r="E721" s="18">
        <v>18.5</v>
      </c>
      <c r="F721" s="19">
        <f t="shared" si="69"/>
        <v>-1.0138888888888886</v>
      </c>
      <c r="G721" s="19">
        <f t="shared" si="70"/>
        <v>-3.6499999999999995</v>
      </c>
      <c r="H721" s="20">
        <f t="shared" si="66"/>
        <v>0</v>
      </c>
      <c r="I721" s="20">
        <f t="shared" si="67"/>
        <v>18.5</v>
      </c>
      <c r="J721" s="20">
        <f t="shared" si="68"/>
        <v>5.1388888888888884</v>
      </c>
      <c r="K721" s="20">
        <f>(1000*1.15)*Table1[[#This Row],[WLTC class 3, version 5, acceleration]]</f>
        <v>-1165.9722222222219</v>
      </c>
      <c r="L721" s="20">
        <f t="shared" si="71"/>
        <v>112.815</v>
      </c>
      <c r="M721" s="20">
        <f>0.5*1.2*0.32*1.99*(Table1[[#This Row],[Velocity]]^2)</f>
        <v>10.090037037037035</v>
      </c>
      <c r="N721" s="20">
        <f>Table1[[#This Row],[Acceleration Force]]+Table1[[#This Row],[Rolling Resistance]]+Table1[[#This Row],[Aerodynamic Resistance]]</f>
        <v>-1043.0671851851848</v>
      </c>
      <c r="O721" s="20">
        <f>(Table1[[#This Row],[Acceleration Force]]+Table1[[#This Row],[Rolling Resistance]]+Table1[[#This Row],[Aerodynamic Resistance]])*Table1[[#This Row],[Velocity]]</f>
        <v>-5360.2063683127544</v>
      </c>
      <c r="P721" s="20">
        <f>Table1[[#This Row],[Total]]*Table1[[#This Row],[Velocity]]</f>
        <v>-5360.2063683127544</v>
      </c>
      <c r="Q721" s="20">
        <f>IF(Table1[[#This Row],[Energy]]&gt;0,Table1[[#This Row],[Energy]],0)</f>
        <v>0</v>
      </c>
      <c r="R721" s="20">
        <f>(SUM($Q$6:Q721))/1000000</f>
        <v>1.3744378621967073</v>
      </c>
      <c r="S721" s="20">
        <f>IF(Table1[[#This Row],[Energy]]&lt;0,ABS(Table1[[#This Row],[Energy]]),0)</f>
        <v>5360.2063683127544</v>
      </c>
      <c r="T721" s="20">
        <f>(SUM($S$6:S721))/1000000</f>
        <v>0.72247377668691315</v>
      </c>
    </row>
    <row r="722" spans="2:20" x14ac:dyDescent="0.3">
      <c r="B722" s="8" t="s">
        <v>24</v>
      </c>
      <c r="C722" s="17">
        <v>716</v>
      </c>
      <c r="D722" s="17">
        <v>127</v>
      </c>
      <c r="E722" s="18">
        <v>13.9</v>
      </c>
      <c r="F722" s="19">
        <f t="shared" si="69"/>
        <v>-0.90277777777777779</v>
      </c>
      <c r="G722" s="19">
        <f t="shared" si="70"/>
        <v>-3.25</v>
      </c>
      <c r="H722" s="20">
        <f t="shared" si="66"/>
        <v>0</v>
      </c>
      <c r="I722" s="20">
        <f t="shared" si="67"/>
        <v>13.9</v>
      </c>
      <c r="J722" s="20">
        <f t="shared" si="68"/>
        <v>3.8611111111111112</v>
      </c>
      <c r="K722" s="20">
        <f>(1000*1.15)*Table1[[#This Row],[WLTC class 3, version 5, acceleration]]</f>
        <v>-1038.1944444444446</v>
      </c>
      <c r="L722" s="20">
        <f t="shared" si="71"/>
        <v>112.815</v>
      </c>
      <c r="M722" s="20">
        <f>0.5*1.2*0.32*1.99*(Table1[[#This Row],[Velocity]]^2)</f>
        <v>5.6961170370370375</v>
      </c>
      <c r="N722" s="20">
        <f>Table1[[#This Row],[Acceleration Force]]+Table1[[#This Row],[Rolling Resistance]]+Table1[[#This Row],[Aerodynamic Resistance]]</f>
        <v>-919.68332740740743</v>
      </c>
      <c r="O722" s="20">
        <f>(Table1[[#This Row],[Acceleration Force]]+Table1[[#This Row],[Rolling Resistance]]+Table1[[#This Row],[Aerodynamic Resistance]])*Table1[[#This Row],[Velocity]]</f>
        <v>-3550.9995141563786</v>
      </c>
      <c r="P722" s="20">
        <f>Table1[[#This Row],[Total]]*Table1[[#This Row],[Velocity]]</f>
        <v>-3550.9995141563786</v>
      </c>
      <c r="Q722" s="20">
        <f>IF(Table1[[#This Row],[Energy]]&gt;0,Table1[[#This Row],[Energy]],0)</f>
        <v>0</v>
      </c>
      <c r="R722" s="20">
        <f>(SUM($Q$6:Q722))/1000000</f>
        <v>1.3744378621967073</v>
      </c>
      <c r="S722" s="20">
        <f>IF(Table1[[#This Row],[Energy]]&lt;0,ABS(Table1[[#This Row],[Energy]]),0)</f>
        <v>3550.9995141563786</v>
      </c>
      <c r="T722" s="20">
        <f>(SUM($S$6:S722))/1000000</f>
        <v>0.72602477620106942</v>
      </c>
    </row>
    <row r="723" spans="2:20" x14ac:dyDescent="0.3">
      <c r="B723" s="8" t="s">
        <v>24</v>
      </c>
      <c r="C723" s="17">
        <v>717</v>
      </c>
      <c r="D723" s="17">
        <v>128</v>
      </c>
      <c r="E723" s="18">
        <v>12</v>
      </c>
      <c r="F723" s="19">
        <f t="shared" si="69"/>
        <v>-0.26388888888888895</v>
      </c>
      <c r="G723" s="19">
        <f t="shared" si="70"/>
        <v>-0.95000000000000018</v>
      </c>
      <c r="H723" s="20">
        <f t="shared" si="66"/>
        <v>0</v>
      </c>
      <c r="I723" s="20">
        <f t="shared" si="67"/>
        <v>12</v>
      </c>
      <c r="J723" s="20">
        <f t="shared" si="68"/>
        <v>3.333333333333333</v>
      </c>
      <c r="K723" s="20">
        <f>(1000*1.15)*Table1[[#This Row],[WLTC class 3, version 5, acceleration]]</f>
        <v>-303.47222222222229</v>
      </c>
      <c r="L723" s="20">
        <f t="shared" si="71"/>
        <v>112.815</v>
      </c>
      <c r="M723" s="20">
        <f>0.5*1.2*0.32*1.99*(Table1[[#This Row],[Velocity]]^2)</f>
        <v>4.245333333333333</v>
      </c>
      <c r="N723" s="20">
        <f>Table1[[#This Row],[Acceleration Force]]+Table1[[#This Row],[Rolling Resistance]]+Table1[[#This Row],[Aerodynamic Resistance]]</f>
        <v>-186.41188888888897</v>
      </c>
      <c r="O723" s="20">
        <f>(Table1[[#This Row],[Acceleration Force]]+Table1[[#This Row],[Rolling Resistance]]+Table1[[#This Row],[Aerodynamic Resistance]])*Table1[[#This Row],[Velocity]]</f>
        <v>-621.37296296296313</v>
      </c>
      <c r="P723" s="20">
        <f>Table1[[#This Row],[Total]]*Table1[[#This Row],[Velocity]]</f>
        <v>-621.37296296296313</v>
      </c>
      <c r="Q723" s="20">
        <f>IF(Table1[[#This Row],[Energy]]&gt;0,Table1[[#This Row],[Energy]],0)</f>
        <v>0</v>
      </c>
      <c r="R723" s="20">
        <f>(SUM($Q$6:Q723))/1000000</f>
        <v>1.3744378621967073</v>
      </c>
      <c r="S723" s="20">
        <f>IF(Table1[[#This Row],[Energy]]&lt;0,ABS(Table1[[#This Row],[Energy]]),0)</f>
        <v>621.37296296296313</v>
      </c>
      <c r="T723" s="20">
        <f>(SUM($S$6:S723))/1000000</f>
        <v>0.72664614916403247</v>
      </c>
    </row>
    <row r="724" spans="2:20" x14ac:dyDescent="0.3">
      <c r="B724" s="8" t="s">
        <v>24</v>
      </c>
      <c r="C724" s="17">
        <v>718</v>
      </c>
      <c r="D724" s="17">
        <v>129</v>
      </c>
      <c r="E724" s="18">
        <v>12</v>
      </c>
      <c r="F724" s="19">
        <f t="shared" si="69"/>
        <v>0.1388888888888889</v>
      </c>
      <c r="G724" s="19">
        <f t="shared" si="70"/>
        <v>0.5</v>
      </c>
      <c r="H724" s="20">
        <f t="shared" si="66"/>
        <v>0</v>
      </c>
      <c r="I724" s="20">
        <f t="shared" si="67"/>
        <v>12</v>
      </c>
      <c r="J724" s="20">
        <f t="shared" si="68"/>
        <v>3.333333333333333</v>
      </c>
      <c r="K724" s="20">
        <f>(1000*1.15)*Table1[[#This Row],[WLTC class 3, version 5, acceleration]]</f>
        <v>159.72222222222223</v>
      </c>
      <c r="L724" s="20">
        <f t="shared" si="71"/>
        <v>112.815</v>
      </c>
      <c r="M724" s="20">
        <f>0.5*1.2*0.32*1.99*(Table1[[#This Row],[Velocity]]^2)</f>
        <v>4.245333333333333</v>
      </c>
      <c r="N724" s="20">
        <f>Table1[[#This Row],[Acceleration Force]]+Table1[[#This Row],[Rolling Resistance]]+Table1[[#This Row],[Aerodynamic Resistance]]</f>
        <v>276.78255555555558</v>
      </c>
      <c r="O724" s="20">
        <f>(Table1[[#This Row],[Acceleration Force]]+Table1[[#This Row],[Rolling Resistance]]+Table1[[#This Row],[Aerodynamic Resistance]])*Table1[[#This Row],[Velocity]]</f>
        <v>922.60851851851851</v>
      </c>
      <c r="P724" s="20">
        <f>Table1[[#This Row],[Total]]*Table1[[#This Row],[Velocity]]</f>
        <v>922.60851851851851</v>
      </c>
      <c r="Q724" s="20">
        <f>IF(Table1[[#This Row],[Energy]]&gt;0,Table1[[#This Row],[Energy]],0)</f>
        <v>922.60851851851851</v>
      </c>
      <c r="R724" s="20">
        <f>(SUM($Q$6:Q724))/1000000</f>
        <v>1.3753604707152256</v>
      </c>
      <c r="S724" s="20">
        <f>IF(Table1[[#This Row],[Energy]]&lt;0,ABS(Table1[[#This Row],[Energy]]),0)</f>
        <v>0</v>
      </c>
      <c r="T724" s="20">
        <f>(SUM($S$6:S724))/1000000</f>
        <v>0.72664614916403247</v>
      </c>
    </row>
    <row r="725" spans="2:20" x14ac:dyDescent="0.3">
      <c r="B725" s="8" t="s">
        <v>24</v>
      </c>
      <c r="C725" s="17">
        <v>719</v>
      </c>
      <c r="D725" s="17">
        <v>130</v>
      </c>
      <c r="E725" s="18">
        <v>13</v>
      </c>
      <c r="F725" s="19">
        <f t="shared" si="69"/>
        <v>0.55555555555555558</v>
      </c>
      <c r="G725" s="19">
        <f t="shared" si="70"/>
        <v>2</v>
      </c>
      <c r="H725" s="20">
        <f t="shared" si="66"/>
        <v>0</v>
      </c>
      <c r="I725" s="20">
        <f t="shared" si="67"/>
        <v>13</v>
      </c>
      <c r="J725" s="20">
        <f t="shared" si="68"/>
        <v>3.6111111111111112</v>
      </c>
      <c r="K725" s="20">
        <f>(1000*1.15)*Table1[[#This Row],[WLTC class 3, version 5, acceleration]]</f>
        <v>638.88888888888891</v>
      </c>
      <c r="L725" s="20">
        <f t="shared" si="71"/>
        <v>112.815</v>
      </c>
      <c r="M725" s="20">
        <f>0.5*1.2*0.32*1.99*(Table1[[#This Row],[Velocity]]^2)</f>
        <v>4.9823703703703703</v>
      </c>
      <c r="N725" s="20">
        <f>Table1[[#This Row],[Acceleration Force]]+Table1[[#This Row],[Rolling Resistance]]+Table1[[#This Row],[Aerodynamic Resistance]]</f>
        <v>756.68625925925937</v>
      </c>
      <c r="O725" s="20">
        <f>(Table1[[#This Row],[Acceleration Force]]+Table1[[#This Row],[Rolling Resistance]]+Table1[[#This Row],[Aerodynamic Resistance]])*Table1[[#This Row],[Velocity]]</f>
        <v>2732.4781584362145</v>
      </c>
      <c r="P725" s="20">
        <f>Table1[[#This Row],[Total]]*Table1[[#This Row],[Velocity]]</f>
        <v>2732.4781584362145</v>
      </c>
      <c r="Q725" s="20">
        <f>IF(Table1[[#This Row],[Energy]]&gt;0,Table1[[#This Row],[Energy]],0)</f>
        <v>2732.4781584362145</v>
      </c>
      <c r="R725" s="20">
        <f>(SUM($Q$6:Q725))/1000000</f>
        <v>1.378092948873662</v>
      </c>
      <c r="S725" s="20">
        <f>IF(Table1[[#This Row],[Energy]]&lt;0,ABS(Table1[[#This Row],[Energy]]),0)</f>
        <v>0</v>
      </c>
      <c r="T725" s="20">
        <f>(SUM($S$6:S725))/1000000</f>
        <v>0.72664614916403247</v>
      </c>
    </row>
    <row r="726" spans="2:20" x14ac:dyDescent="0.3">
      <c r="B726" s="8" t="s">
        <v>24</v>
      </c>
      <c r="C726" s="17">
        <v>720</v>
      </c>
      <c r="D726" s="17">
        <v>131</v>
      </c>
      <c r="E726" s="18">
        <v>16</v>
      </c>
      <c r="F726" s="19">
        <f t="shared" si="69"/>
        <v>0.76388888888888884</v>
      </c>
      <c r="G726" s="19">
        <f t="shared" si="70"/>
        <v>2.75</v>
      </c>
      <c r="H726" s="20">
        <f t="shared" si="66"/>
        <v>0</v>
      </c>
      <c r="I726" s="20">
        <f t="shared" si="67"/>
        <v>16</v>
      </c>
      <c r="J726" s="20">
        <f t="shared" si="68"/>
        <v>4.4444444444444446</v>
      </c>
      <c r="K726" s="20">
        <f>(1000*1.15)*Table1[[#This Row],[WLTC class 3, version 5, acceleration]]</f>
        <v>878.47222222222217</v>
      </c>
      <c r="L726" s="20">
        <f t="shared" si="71"/>
        <v>112.815</v>
      </c>
      <c r="M726" s="20">
        <f>0.5*1.2*0.32*1.99*(Table1[[#This Row],[Velocity]]^2)</f>
        <v>7.5472592592592607</v>
      </c>
      <c r="N726" s="20">
        <f>Table1[[#This Row],[Acceleration Force]]+Table1[[#This Row],[Rolling Resistance]]+Table1[[#This Row],[Aerodynamic Resistance]]</f>
        <v>998.83448148148148</v>
      </c>
      <c r="O726" s="20">
        <f>(Table1[[#This Row],[Acceleration Force]]+Table1[[#This Row],[Rolling Resistance]]+Table1[[#This Row],[Aerodynamic Resistance]])*Table1[[#This Row],[Velocity]]</f>
        <v>4439.2643621399175</v>
      </c>
      <c r="P726" s="20">
        <f>Table1[[#This Row],[Total]]*Table1[[#This Row],[Velocity]]</f>
        <v>4439.2643621399175</v>
      </c>
      <c r="Q726" s="20">
        <f>IF(Table1[[#This Row],[Energy]]&gt;0,Table1[[#This Row],[Energy]],0)</f>
        <v>4439.2643621399175</v>
      </c>
      <c r="R726" s="20">
        <f>(SUM($Q$6:Q726))/1000000</f>
        <v>1.3825322132358018</v>
      </c>
      <c r="S726" s="20">
        <f>IF(Table1[[#This Row],[Energy]]&lt;0,ABS(Table1[[#This Row],[Energy]]),0)</f>
        <v>0</v>
      </c>
      <c r="T726" s="20">
        <f>(SUM($S$6:S726))/1000000</f>
        <v>0.72664614916403247</v>
      </c>
    </row>
    <row r="727" spans="2:20" x14ac:dyDescent="0.3">
      <c r="B727" s="8" t="s">
        <v>24</v>
      </c>
      <c r="C727" s="17">
        <v>721</v>
      </c>
      <c r="D727" s="17">
        <v>132</v>
      </c>
      <c r="E727" s="18">
        <v>18.5</v>
      </c>
      <c r="F727" s="19">
        <f t="shared" si="69"/>
        <v>0.63888888888888906</v>
      </c>
      <c r="G727" s="19">
        <f t="shared" si="70"/>
        <v>2.3000000000000007</v>
      </c>
      <c r="H727" s="20">
        <f t="shared" si="66"/>
        <v>0</v>
      </c>
      <c r="I727" s="20">
        <f t="shared" si="67"/>
        <v>18.5</v>
      </c>
      <c r="J727" s="20">
        <f t="shared" si="68"/>
        <v>5.1388888888888884</v>
      </c>
      <c r="K727" s="20">
        <f>(1000*1.15)*Table1[[#This Row],[WLTC class 3, version 5, acceleration]]</f>
        <v>734.7222222222224</v>
      </c>
      <c r="L727" s="20">
        <f t="shared" si="71"/>
        <v>112.815</v>
      </c>
      <c r="M727" s="20">
        <f>0.5*1.2*0.32*1.99*(Table1[[#This Row],[Velocity]]^2)</f>
        <v>10.090037037037035</v>
      </c>
      <c r="N727" s="20">
        <f>Table1[[#This Row],[Acceleration Force]]+Table1[[#This Row],[Rolling Resistance]]+Table1[[#This Row],[Aerodynamic Resistance]]</f>
        <v>857.62725925925952</v>
      </c>
      <c r="O727" s="20">
        <f>(Table1[[#This Row],[Acceleration Force]]+Table1[[#This Row],[Rolling Resistance]]+Table1[[#This Row],[Aerodynamic Resistance]])*Table1[[#This Row],[Velocity]]</f>
        <v>4407.2511934156391</v>
      </c>
      <c r="P727" s="20">
        <f>Table1[[#This Row],[Total]]*Table1[[#This Row],[Velocity]]</f>
        <v>4407.2511934156391</v>
      </c>
      <c r="Q727" s="20">
        <f>IF(Table1[[#This Row],[Energy]]&gt;0,Table1[[#This Row],[Energy]],0)</f>
        <v>4407.2511934156391</v>
      </c>
      <c r="R727" s="20">
        <f>(SUM($Q$6:Q727))/1000000</f>
        <v>1.3869394644292175</v>
      </c>
      <c r="S727" s="20">
        <f>IF(Table1[[#This Row],[Energy]]&lt;0,ABS(Table1[[#This Row],[Energy]]),0)</f>
        <v>0</v>
      </c>
      <c r="T727" s="20">
        <f>(SUM($S$6:S727))/1000000</f>
        <v>0.72664614916403247</v>
      </c>
    </row>
    <row r="728" spans="2:20" x14ac:dyDescent="0.3">
      <c r="B728" s="8" t="s">
        <v>24</v>
      </c>
      <c r="C728" s="17">
        <v>722</v>
      </c>
      <c r="D728" s="17">
        <v>133</v>
      </c>
      <c r="E728" s="18">
        <v>20.6</v>
      </c>
      <c r="F728" s="19">
        <f t="shared" si="69"/>
        <v>0.55555555555555558</v>
      </c>
      <c r="G728" s="19">
        <f t="shared" si="70"/>
        <v>2</v>
      </c>
      <c r="H728" s="20">
        <f t="shared" si="66"/>
        <v>0</v>
      </c>
      <c r="I728" s="20">
        <f t="shared" si="67"/>
        <v>20.6</v>
      </c>
      <c r="J728" s="20">
        <f t="shared" si="68"/>
        <v>5.7222222222222223</v>
      </c>
      <c r="K728" s="20">
        <f>(1000*1.15)*Table1[[#This Row],[WLTC class 3, version 5, acceleration]]</f>
        <v>638.88888888888891</v>
      </c>
      <c r="L728" s="20">
        <f t="shared" si="71"/>
        <v>112.815</v>
      </c>
      <c r="M728" s="20">
        <f>0.5*1.2*0.32*1.99*(Table1[[#This Row],[Velocity]]^2)</f>
        <v>12.510761481481483</v>
      </c>
      <c r="N728" s="20">
        <f>Table1[[#This Row],[Acceleration Force]]+Table1[[#This Row],[Rolling Resistance]]+Table1[[#This Row],[Aerodynamic Resistance]]</f>
        <v>764.21465037037046</v>
      </c>
      <c r="O728" s="20">
        <f>(Table1[[#This Row],[Acceleration Force]]+Table1[[#This Row],[Rolling Resistance]]+Table1[[#This Row],[Aerodynamic Resistance]])*Table1[[#This Row],[Velocity]]</f>
        <v>4373.0060548971196</v>
      </c>
      <c r="P728" s="20">
        <f>Table1[[#This Row],[Total]]*Table1[[#This Row],[Velocity]]</f>
        <v>4373.0060548971196</v>
      </c>
      <c r="Q728" s="20">
        <f>IF(Table1[[#This Row],[Energy]]&gt;0,Table1[[#This Row],[Energy]],0)</f>
        <v>4373.0060548971196</v>
      </c>
      <c r="R728" s="20">
        <f>(SUM($Q$6:Q728))/1000000</f>
        <v>1.3913124704841144</v>
      </c>
      <c r="S728" s="20">
        <f>IF(Table1[[#This Row],[Energy]]&lt;0,ABS(Table1[[#This Row],[Energy]]),0)</f>
        <v>0</v>
      </c>
      <c r="T728" s="20">
        <f>(SUM($S$6:S728))/1000000</f>
        <v>0.72664614916403247</v>
      </c>
    </row>
    <row r="729" spans="2:20" x14ac:dyDescent="0.3">
      <c r="B729" s="8" t="s">
        <v>24</v>
      </c>
      <c r="C729" s="17">
        <v>723</v>
      </c>
      <c r="D729" s="17">
        <v>134</v>
      </c>
      <c r="E729" s="18">
        <v>22.5</v>
      </c>
      <c r="F729" s="19">
        <f t="shared" si="69"/>
        <v>0.47222222222222199</v>
      </c>
      <c r="G729" s="19">
        <f t="shared" si="70"/>
        <v>1.6999999999999993</v>
      </c>
      <c r="H729" s="20">
        <f t="shared" si="66"/>
        <v>0</v>
      </c>
      <c r="I729" s="20">
        <f t="shared" si="67"/>
        <v>22.5</v>
      </c>
      <c r="J729" s="20">
        <f t="shared" si="68"/>
        <v>6.25</v>
      </c>
      <c r="K729" s="20">
        <f>(1000*1.15)*Table1[[#This Row],[WLTC class 3, version 5, acceleration]]</f>
        <v>543.05555555555532</v>
      </c>
      <c r="L729" s="20">
        <f t="shared" si="71"/>
        <v>112.815</v>
      </c>
      <c r="M729" s="20">
        <f>0.5*1.2*0.32*1.99*(Table1[[#This Row],[Velocity]]^2)</f>
        <v>14.925000000000001</v>
      </c>
      <c r="N729" s="20">
        <f>Table1[[#This Row],[Acceleration Force]]+Table1[[#This Row],[Rolling Resistance]]+Table1[[#This Row],[Aerodynamic Resistance]]</f>
        <v>670.79555555555521</v>
      </c>
      <c r="O729" s="20">
        <f>(Table1[[#This Row],[Acceleration Force]]+Table1[[#This Row],[Rolling Resistance]]+Table1[[#This Row],[Aerodynamic Resistance]])*Table1[[#This Row],[Velocity]]</f>
        <v>4192.4722222222199</v>
      </c>
      <c r="P729" s="20">
        <f>Table1[[#This Row],[Total]]*Table1[[#This Row],[Velocity]]</f>
        <v>4192.4722222222199</v>
      </c>
      <c r="Q729" s="20">
        <f>IF(Table1[[#This Row],[Energy]]&gt;0,Table1[[#This Row],[Energy]],0)</f>
        <v>4192.4722222222199</v>
      </c>
      <c r="R729" s="20">
        <f>(SUM($Q$6:Q729))/1000000</f>
        <v>1.3955049427063366</v>
      </c>
      <c r="S729" s="20">
        <f>IF(Table1[[#This Row],[Energy]]&lt;0,ABS(Table1[[#This Row],[Energy]]),0)</f>
        <v>0</v>
      </c>
      <c r="T729" s="20">
        <f>(SUM($S$6:S729))/1000000</f>
        <v>0.72664614916403247</v>
      </c>
    </row>
    <row r="730" spans="2:20" x14ac:dyDescent="0.3">
      <c r="B730" s="8" t="s">
        <v>24</v>
      </c>
      <c r="C730" s="17">
        <v>724</v>
      </c>
      <c r="D730" s="17">
        <v>135</v>
      </c>
      <c r="E730" s="18">
        <v>24</v>
      </c>
      <c r="F730" s="19">
        <f t="shared" si="69"/>
        <v>0.56944444444444464</v>
      </c>
      <c r="G730" s="19">
        <f t="shared" si="70"/>
        <v>2.0500000000000007</v>
      </c>
      <c r="H730" s="20">
        <f t="shared" si="66"/>
        <v>0</v>
      </c>
      <c r="I730" s="20">
        <f t="shared" si="67"/>
        <v>24</v>
      </c>
      <c r="J730" s="20">
        <f t="shared" si="68"/>
        <v>6.6666666666666661</v>
      </c>
      <c r="K730" s="20">
        <f>(1000*1.15)*Table1[[#This Row],[WLTC class 3, version 5, acceleration]]</f>
        <v>654.86111111111131</v>
      </c>
      <c r="L730" s="20">
        <f t="shared" si="71"/>
        <v>112.815</v>
      </c>
      <c r="M730" s="20">
        <f>0.5*1.2*0.32*1.99*(Table1[[#This Row],[Velocity]]^2)</f>
        <v>16.981333333333332</v>
      </c>
      <c r="N730" s="20">
        <f>Table1[[#This Row],[Acceleration Force]]+Table1[[#This Row],[Rolling Resistance]]+Table1[[#This Row],[Aerodynamic Resistance]]</f>
        <v>784.65744444444465</v>
      </c>
      <c r="O730" s="20">
        <f>(Table1[[#This Row],[Acceleration Force]]+Table1[[#This Row],[Rolling Resistance]]+Table1[[#This Row],[Aerodynamic Resistance]])*Table1[[#This Row],[Velocity]]</f>
        <v>5231.0496296296305</v>
      </c>
      <c r="P730" s="20">
        <f>Table1[[#This Row],[Total]]*Table1[[#This Row],[Velocity]]</f>
        <v>5231.0496296296305</v>
      </c>
      <c r="Q730" s="20">
        <f>IF(Table1[[#This Row],[Energy]]&gt;0,Table1[[#This Row],[Energy]],0)</f>
        <v>5231.0496296296305</v>
      </c>
      <c r="R730" s="20">
        <f>(SUM($Q$6:Q730))/1000000</f>
        <v>1.4007359923359664</v>
      </c>
      <c r="S730" s="20">
        <f>IF(Table1[[#This Row],[Energy]]&lt;0,ABS(Table1[[#This Row],[Energy]]),0)</f>
        <v>0</v>
      </c>
      <c r="T730" s="20">
        <f>(SUM($S$6:S730))/1000000</f>
        <v>0.72664614916403247</v>
      </c>
    </row>
    <row r="731" spans="2:20" x14ac:dyDescent="0.3">
      <c r="B731" s="8" t="s">
        <v>24</v>
      </c>
      <c r="C731" s="17">
        <v>725</v>
      </c>
      <c r="D731" s="17">
        <v>136</v>
      </c>
      <c r="E731" s="18">
        <v>26.6</v>
      </c>
      <c r="F731" s="19">
        <f t="shared" si="69"/>
        <v>0.8194444444444442</v>
      </c>
      <c r="G731" s="19">
        <f t="shared" si="70"/>
        <v>2.9499999999999993</v>
      </c>
      <c r="H731" s="20">
        <f t="shared" si="66"/>
        <v>0</v>
      </c>
      <c r="I731" s="20">
        <f t="shared" si="67"/>
        <v>26.6</v>
      </c>
      <c r="J731" s="20">
        <f t="shared" si="68"/>
        <v>7.3888888888888893</v>
      </c>
      <c r="K731" s="20">
        <f>(1000*1.15)*Table1[[#This Row],[WLTC class 3, version 5, acceleration]]</f>
        <v>942.36111111111086</v>
      </c>
      <c r="L731" s="20">
        <f t="shared" si="71"/>
        <v>112.815</v>
      </c>
      <c r="M731" s="20">
        <f>0.5*1.2*0.32*1.99*(Table1[[#This Row],[Velocity]]^2)</f>
        <v>20.859917037037039</v>
      </c>
      <c r="N731" s="20">
        <f>Table1[[#This Row],[Acceleration Force]]+Table1[[#This Row],[Rolling Resistance]]+Table1[[#This Row],[Aerodynamic Resistance]]</f>
        <v>1076.036028148148</v>
      </c>
      <c r="O731" s="20">
        <f>(Table1[[#This Row],[Acceleration Force]]+Table1[[#This Row],[Rolling Resistance]]+Table1[[#This Row],[Aerodynamic Resistance]])*Table1[[#This Row],[Velocity]]</f>
        <v>7950.7106524279834</v>
      </c>
      <c r="P731" s="20">
        <f>Table1[[#This Row],[Total]]*Table1[[#This Row],[Velocity]]</f>
        <v>7950.7106524279834</v>
      </c>
      <c r="Q731" s="20">
        <f>IF(Table1[[#This Row],[Energy]]&gt;0,Table1[[#This Row],[Energy]],0)</f>
        <v>7950.7106524279834</v>
      </c>
      <c r="R731" s="20">
        <f>(SUM($Q$6:Q731))/1000000</f>
        <v>1.4086867029883943</v>
      </c>
      <c r="S731" s="20">
        <f>IF(Table1[[#This Row],[Energy]]&lt;0,ABS(Table1[[#This Row],[Energy]]),0)</f>
        <v>0</v>
      </c>
      <c r="T731" s="20">
        <f>(SUM($S$6:S731))/1000000</f>
        <v>0.72664614916403247</v>
      </c>
    </row>
    <row r="732" spans="2:20" x14ac:dyDescent="0.3">
      <c r="B732" s="8" t="s">
        <v>24</v>
      </c>
      <c r="C732" s="17">
        <v>726</v>
      </c>
      <c r="D732" s="17">
        <v>137</v>
      </c>
      <c r="E732" s="18">
        <v>29.9</v>
      </c>
      <c r="F732" s="19">
        <f t="shared" si="69"/>
        <v>1.1388888888888882</v>
      </c>
      <c r="G732" s="19">
        <f t="shared" si="70"/>
        <v>4.0999999999999979</v>
      </c>
      <c r="H732" s="20">
        <f t="shared" si="66"/>
        <v>0</v>
      </c>
      <c r="I732" s="20">
        <f t="shared" si="67"/>
        <v>29.9</v>
      </c>
      <c r="J732" s="20">
        <f t="shared" si="68"/>
        <v>8.3055555555555554</v>
      </c>
      <c r="K732" s="20">
        <f>(1000*1.15)*Table1[[#This Row],[WLTC class 3, version 5, acceleration]]</f>
        <v>1309.7222222222215</v>
      </c>
      <c r="L732" s="20">
        <f t="shared" si="71"/>
        <v>112.815</v>
      </c>
      <c r="M732" s="20">
        <f>0.5*1.2*0.32*1.99*(Table1[[#This Row],[Velocity]]^2)</f>
        <v>26.35673925925926</v>
      </c>
      <c r="N732" s="20">
        <f>Table1[[#This Row],[Acceleration Force]]+Table1[[#This Row],[Rolling Resistance]]+Table1[[#This Row],[Aerodynamic Resistance]]</f>
        <v>1448.8939614814808</v>
      </c>
      <c r="O732" s="20">
        <f>(Table1[[#This Row],[Acceleration Force]]+Table1[[#This Row],[Rolling Resistance]]+Table1[[#This Row],[Aerodynamic Resistance]])*Table1[[#This Row],[Velocity]]</f>
        <v>12033.86929119341</v>
      </c>
      <c r="P732" s="20">
        <f>Table1[[#This Row],[Total]]*Table1[[#This Row],[Velocity]]</f>
        <v>12033.86929119341</v>
      </c>
      <c r="Q732" s="20">
        <f>IF(Table1[[#This Row],[Energy]]&gt;0,Table1[[#This Row],[Energy]],0)</f>
        <v>12033.86929119341</v>
      </c>
      <c r="R732" s="20">
        <f>(SUM($Q$6:Q732))/1000000</f>
        <v>1.4207205722795877</v>
      </c>
      <c r="S732" s="20">
        <f>IF(Table1[[#This Row],[Energy]]&lt;0,ABS(Table1[[#This Row],[Energy]]),0)</f>
        <v>0</v>
      </c>
      <c r="T732" s="20">
        <f>(SUM($S$6:S732))/1000000</f>
        <v>0.72664614916403247</v>
      </c>
    </row>
    <row r="733" spans="2:20" x14ac:dyDescent="0.3">
      <c r="B733" s="8" t="s">
        <v>24</v>
      </c>
      <c r="C733" s="17">
        <v>727</v>
      </c>
      <c r="D733" s="17">
        <v>138</v>
      </c>
      <c r="E733" s="18">
        <v>34.799999999999997</v>
      </c>
      <c r="F733" s="19">
        <f t="shared" si="69"/>
        <v>1.0972222222222221</v>
      </c>
      <c r="G733" s="19">
        <f t="shared" si="70"/>
        <v>3.9499999999999993</v>
      </c>
      <c r="H733" s="20">
        <f t="shared" si="66"/>
        <v>0</v>
      </c>
      <c r="I733" s="20">
        <f t="shared" si="67"/>
        <v>34.799999999999997</v>
      </c>
      <c r="J733" s="20">
        <f t="shared" si="68"/>
        <v>9.6666666666666661</v>
      </c>
      <c r="K733" s="20">
        <f>(1000*1.15)*Table1[[#This Row],[WLTC class 3, version 5, acceleration]]</f>
        <v>1261.8055555555554</v>
      </c>
      <c r="L733" s="20">
        <f t="shared" si="71"/>
        <v>112.815</v>
      </c>
      <c r="M733" s="20">
        <f>0.5*1.2*0.32*1.99*(Table1[[#This Row],[Velocity]]^2)</f>
        <v>35.703253333333329</v>
      </c>
      <c r="N733" s="20">
        <f>Table1[[#This Row],[Acceleration Force]]+Table1[[#This Row],[Rolling Resistance]]+Table1[[#This Row],[Aerodynamic Resistance]]</f>
        <v>1410.3238088888888</v>
      </c>
      <c r="O733" s="20">
        <f>(Table1[[#This Row],[Acceleration Force]]+Table1[[#This Row],[Rolling Resistance]]+Table1[[#This Row],[Aerodynamic Resistance]])*Table1[[#This Row],[Velocity]]</f>
        <v>13633.130152592592</v>
      </c>
      <c r="P733" s="20">
        <f>Table1[[#This Row],[Total]]*Table1[[#This Row],[Velocity]]</f>
        <v>13633.130152592592</v>
      </c>
      <c r="Q733" s="20">
        <f>IF(Table1[[#This Row],[Energy]]&gt;0,Table1[[#This Row],[Energy]],0)</f>
        <v>13633.130152592592</v>
      </c>
      <c r="R733" s="20">
        <f>(SUM($Q$6:Q733))/1000000</f>
        <v>1.4343537024321802</v>
      </c>
      <c r="S733" s="20">
        <f>IF(Table1[[#This Row],[Energy]]&lt;0,ABS(Table1[[#This Row],[Energy]]),0)</f>
        <v>0</v>
      </c>
      <c r="T733" s="20">
        <f>(SUM($S$6:S733))/1000000</f>
        <v>0.72664614916403247</v>
      </c>
    </row>
    <row r="734" spans="2:20" x14ac:dyDescent="0.3">
      <c r="B734" s="8" t="s">
        <v>24</v>
      </c>
      <c r="C734" s="17">
        <v>728</v>
      </c>
      <c r="D734" s="17">
        <v>139</v>
      </c>
      <c r="E734" s="18">
        <v>37.799999999999997</v>
      </c>
      <c r="F734" s="19">
        <f t="shared" si="69"/>
        <v>0.75000000000000078</v>
      </c>
      <c r="G734" s="19">
        <f t="shared" si="70"/>
        <v>2.7000000000000028</v>
      </c>
      <c r="H734" s="20">
        <f t="shared" si="66"/>
        <v>0</v>
      </c>
      <c r="I734" s="20">
        <f t="shared" si="67"/>
        <v>37.799999999999997</v>
      </c>
      <c r="J734" s="20">
        <f t="shared" si="68"/>
        <v>10.499999999999998</v>
      </c>
      <c r="K734" s="20">
        <f>(1000*1.15)*Table1[[#This Row],[WLTC class 3, version 5, acceleration]]</f>
        <v>862.50000000000091</v>
      </c>
      <c r="L734" s="20">
        <f t="shared" si="71"/>
        <v>112.815</v>
      </c>
      <c r="M734" s="20">
        <f>0.5*1.2*0.32*1.99*(Table1[[#This Row],[Velocity]]^2)</f>
        <v>42.12431999999999</v>
      </c>
      <c r="N734" s="20">
        <f>Table1[[#This Row],[Acceleration Force]]+Table1[[#This Row],[Rolling Resistance]]+Table1[[#This Row],[Aerodynamic Resistance]]</f>
        <v>1017.439320000001</v>
      </c>
      <c r="O734" s="20">
        <f>(Table1[[#This Row],[Acceleration Force]]+Table1[[#This Row],[Rolling Resistance]]+Table1[[#This Row],[Aerodynamic Resistance]])*Table1[[#This Row],[Velocity]]</f>
        <v>10683.112860000008</v>
      </c>
      <c r="P734" s="20">
        <f>Table1[[#This Row],[Total]]*Table1[[#This Row],[Velocity]]</f>
        <v>10683.112860000008</v>
      </c>
      <c r="Q734" s="20">
        <f>IF(Table1[[#This Row],[Energy]]&gt;0,Table1[[#This Row],[Energy]],0)</f>
        <v>10683.112860000008</v>
      </c>
      <c r="R734" s="20">
        <f>(SUM($Q$6:Q734))/1000000</f>
        <v>1.4450368152921802</v>
      </c>
      <c r="S734" s="20">
        <f>IF(Table1[[#This Row],[Energy]]&lt;0,ABS(Table1[[#This Row],[Energy]]),0)</f>
        <v>0</v>
      </c>
      <c r="T734" s="20">
        <f>(SUM($S$6:S734))/1000000</f>
        <v>0.72664614916403247</v>
      </c>
    </row>
    <row r="735" spans="2:20" x14ac:dyDescent="0.3">
      <c r="B735" s="8" t="s">
        <v>24</v>
      </c>
      <c r="C735" s="17">
        <v>729</v>
      </c>
      <c r="D735" s="17">
        <v>140</v>
      </c>
      <c r="E735" s="18">
        <v>40.200000000000003</v>
      </c>
      <c r="F735" s="19">
        <f t="shared" si="69"/>
        <v>0.52777777777777835</v>
      </c>
      <c r="G735" s="19">
        <f t="shared" si="70"/>
        <v>1.9000000000000021</v>
      </c>
      <c r="H735" s="20">
        <f t="shared" si="66"/>
        <v>0</v>
      </c>
      <c r="I735" s="20">
        <f t="shared" si="67"/>
        <v>40.200000000000003</v>
      </c>
      <c r="J735" s="20">
        <f t="shared" si="68"/>
        <v>11.166666666666668</v>
      </c>
      <c r="K735" s="20">
        <f>(1000*1.15)*Table1[[#This Row],[WLTC class 3, version 5, acceleration]]</f>
        <v>606.94444444444514</v>
      </c>
      <c r="L735" s="20">
        <f t="shared" si="71"/>
        <v>112.815</v>
      </c>
      <c r="M735" s="20">
        <f>0.5*1.2*0.32*1.99*(Table1[[#This Row],[Velocity]]^2)</f>
        <v>47.643253333333348</v>
      </c>
      <c r="N735" s="20">
        <f>Table1[[#This Row],[Acceleration Force]]+Table1[[#This Row],[Rolling Resistance]]+Table1[[#This Row],[Aerodynamic Resistance]]</f>
        <v>767.40269777777849</v>
      </c>
      <c r="O735" s="20">
        <f>(Table1[[#This Row],[Acceleration Force]]+Table1[[#This Row],[Rolling Resistance]]+Table1[[#This Row],[Aerodynamic Resistance]])*Table1[[#This Row],[Velocity]]</f>
        <v>8569.3301251851935</v>
      </c>
      <c r="P735" s="20">
        <f>Table1[[#This Row],[Total]]*Table1[[#This Row],[Velocity]]</f>
        <v>8569.3301251851935</v>
      </c>
      <c r="Q735" s="20">
        <f>IF(Table1[[#This Row],[Energy]]&gt;0,Table1[[#This Row],[Energy]],0)</f>
        <v>8569.3301251851935</v>
      </c>
      <c r="R735" s="20">
        <f>(SUM($Q$6:Q735))/1000000</f>
        <v>1.4536061454173654</v>
      </c>
      <c r="S735" s="20">
        <f>IF(Table1[[#This Row],[Energy]]&lt;0,ABS(Table1[[#This Row],[Energy]]),0)</f>
        <v>0</v>
      </c>
      <c r="T735" s="20">
        <f>(SUM($S$6:S735))/1000000</f>
        <v>0.72664614916403247</v>
      </c>
    </row>
    <row r="736" spans="2:20" x14ac:dyDescent="0.3">
      <c r="B736" s="8" t="s">
        <v>24</v>
      </c>
      <c r="C736" s="17">
        <v>730</v>
      </c>
      <c r="D736" s="17">
        <v>141</v>
      </c>
      <c r="E736" s="18">
        <v>41.6</v>
      </c>
      <c r="F736" s="19">
        <f t="shared" si="69"/>
        <v>0.23611111111111052</v>
      </c>
      <c r="G736" s="19">
        <f t="shared" si="70"/>
        <v>0.84999999999999787</v>
      </c>
      <c r="H736" s="20">
        <f t="shared" si="66"/>
        <v>0</v>
      </c>
      <c r="I736" s="20">
        <f t="shared" si="67"/>
        <v>41.6</v>
      </c>
      <c r="J736" s="20">
        <f t="shared" si="68"/>
        <v>11.555555555555555</v>
      </c>
      <c r="K736" s="20">
        <f>(1000*1.15)*Table1[[#This Row],[WLTC class 3, version 5, acceleration]]</f>
        <v>271.52777777777709</v>
      </c>
      <c r="L736" s="20">
        <f t="shared" si="71"/>
        <v>112.815</v>
      </c>
      <c r="M736" s="20">
        <f>0.5*1.2*0.32*1.99*(Table1[[#This Row],[Velocity]]^2)</f>
        <v>51.019472592592592</v>
      </c>
      <c r="N736" s="20">
        <f>Table1[[#This Row],[Acceleration Force]]+Table1[[#This Row],[Rolling Resistance]]+Table1[[#This Row],[Aerodynamic Resistance]]</f>
        <v>435.36225037036968</v>
      </c>
      <c r="O736" s="20">
        <f>(Table1[[#This Row],[Acceleration Force]]+Table1[[#This Row],[Rolling Resistance]]+Table1[[#This Row],[Aerodynamic Resistance]])*Table1[[#This Row],[Velocity]]</f>
        <v>5030.8526709464941</v>
      </c>
      <c r="P736" s="20">
        <f>Table1[[#This Row],[Total]]*Table1[[#This Row],[Velocity]]</f>
        <v>5030.8526709464941</v>
      </c>
      <c r="Q736" s="20">
        <f>IF(Table1[[#This Row],[Energy]]&gt;0,Table1[[#This Row],[Energy]],0)</f>
        <v>5030.8526709464941</v>
      </c>
      <c r="R736" s="20">
        <f>(SUM($Q$6:Q736))/1000000</f>
        <v>1.4586369980883118</v>
      </c>
      <c r="S736" s="20">
        <f>IF(Table1[[#This Row],[Energy]]&lt;0,ABS(Table1[[#This Row],[Energy]]),0)</f>
        <v>0</v>
      </c>
      <c r="T736" s="20">
        <f>(SUM($S$6:S736))/1000000</f>
        <v>0.72664614916403247</v>
      </c>
    </row>
    <row r="737" spans="2:20" x14ac:dyDescent="0.3">
      <c r="B737" s="8" t="s">
        <v>24</v>
      </c>
      <c r="C737" s="17">
        <v>731</v>
      </c>
      <c r="D737" s="17">
        <v>142</v>
      </c>
      <c r="E737" s="18">
        <v>41.9</v>
      </c>
      <c r="F737" s="19">
        <f t="shared" si="69"/>
        <v>5.5555555555555358E-2</v>
      </c>
      <c r="G737" s="19">
        <f t="shared" si="70"/>
        <v>0.19999999999999929</v>
      </c>
      <c r="H737" s="20">
        <f t="shared" si="66"/>
        <v>0</v>
      </c>
      <c r="I737" s="20">
        <f t="shared" si="67"/>
        <v>41.9</v>
      </c>
      <c r="J737" s="20">
        <f t="shared" si="68"/>
        <v>11.638888888888888</v>
      </c>
      <c r="K737" s="20">
        <f>(1000*1.15)*Table1[[#This Row],[WLTC class 3, version 5, acceleration]]</f>
        <v>63.888888888888658</v>
      </c>
      <c r="L737" s="20">
        <f t="shared" si="71"/>
        <v>112.815</v>
      </c>
      <c r="M737" s="20">
        <f>0.5*1.2*0.32*1.99*(Table1[[#This Row],[Velocity]]^2)</f>
        <v>51.757983703703701</v>
      </c>
      <c r="N737" s="20">
        <f>Table1[[#This Row],[Acceleration Force]]+Table1[[#This Row],[Rolling Resistance]]+Table1[[#This Row],[Aerodynamic Resistance]]</f>
        <v>228.46187259259236</v>
      </c>
      <c r="O737" s="20">
        <f>(Table1[[#This Row],[Acceleration Force]]+Table1[[#This Row],[Rolling Resistance]]+Table1[[#This Row],[Aerodynamic Resistance]])*Table1[[#This Row],[Velocity]]</f>
        <v>2659.0423504526721</v>
      </c>
      <c r="P737" s="20">
        <f>Table1[[#This Row],[Total]]*Table1[[#This Row],[Velocity]]</f>
        <v>2659.0423504526721</v>
      </c>
      <c r="Q737" s="20">
        <f>IF(Table1[[#This Row],[Energy]]&gt;0,Table1[[#This Row],[Energy]],0)</f>
        <v>2659.0423504526721</v>
      </c>
      <c r="R737" s="20">
        <f>(SUM($Q$6:Q737))/1000000</f>
        <v>1.4612960404387645</v>
      </c>
      <c r="S737" s="20">
        <f>IF(Table1[[#This Row],[Energy]]&lt;0,ABS(Table1[[#This Row],[Energy]]),0)</f>
        <v>0</v>
      </c>
      <c r="T737" s="20">
        <f>(SUM($S$6:S737))/1000000</f>
        <v>0.72664614916403247</v>
      </c>
    </row>
    <row r="738" spans="2:20" x14ac:dyDescent="0.3">
      <c r="B738" s="8" t="s">
        <v>24</v>
      </c>
      <c r="C738" s="17">
        <v>732</v>
      </c>
      <c r="D738" s="17">
        <v>143</v>
      </c>
      <c r="E738" s="18">
        <v>42</v>
      </c>
      <c r="F738" s="19">
        <f t="shared" si="69"/>
        <v>4.1666666666667261E-2</v>
      </c>
      <c r="G738" s="19">
        <f t="shared" si="70"/>
        <v>0.15000000000000213</v>
      </c>
      <c r="H738" s="20">
        <f t="shared" si="66"/>
        <v>0</v>
      </c>
      <c r="I738" s="20">
        <f t="shared" si="67"/>
        <v>42</v>
      </c>
      <c r="J738" s="20">
        <f t="shared" si="68"/>
        <v>11.666666666666666</v>
      </c>
      <c r="K738" s="20">
        <f>(1000*1.15)*Table1[[#This Row],[WLTC class 3, version 5, acceleration]]</f>
        <v>47.916666666667354</v>
      </c>
      <c r="L738" s="20">
        <f t="shared" si="71"/>
        <v>112.815</v>
      </c>
      <c r="M738" s="20">
        <f>0.5*1.2*0.32*1.99*(Table1[[#This Row],[Velocity]]^2)</f>
        <v>52.005333333333326</v>
      </c>
      <c r="N738" s="20">
        <f>Table1[[#This Row],[Acceleration Force]]+Table1[[#This Row],[Rolling Resistance]]+Table1[[#This Row],[Aerodynamic Resistance]]</f>
        <v>212.73700000000071</v>
      </c>
      <c r="O738" s="20">
        <f>(Table1[[#This Row],[Acceleration Force]]+Table1[[#This Row],[Rolling Resistance]]+Table1[[#This Row],[Aerodynamic Resistance]])*Table1[[#This Row],[Velocity]]</f>
        <v>2481.9316666666746</v>
      </c>
      <c r="P738" s="20">
        <f>Table1[[#This Row],[Total]]*Table1[[#This Row],[Velocity]]</f>
        <v>2481.9316666666746</v>
      </c>
      <c r="Q738" s="20">
        <f>IF(Table1[[#This Row],[Energy]]&gt;0,Table1[[#This Row],[Energy]],0)</f>
        <v>2481.9316666666746</v>
      </c>
      <c r="R738" s="20">
        <f>(SUM($Q$6:Q738))/1000000</f>
        <v>1.4637779721054311</v>
      </c>
      <c r="S738" s="20">
        <f>IF(Table1[[#This Row],[Energy]]&lt;0,ABS(Table1[[#This Row],[Energy]]),0)</f>
        <v>0</v>
      </c>
      <c r="T738" s="20">
        <f>(SUM($S$6:S738))/1000000</f>
        <v>0.72664614916403247</v>
      </c>
    </row>
    <row r="739" spans="2:20" x14ac:dyDescent="0.3">
      <c r="B739" s="8" t="s">
        <v>24</v>
      </c>
      <c r="C739" s="17">
        <v>733</v>
      </c>
      <c r="D739" s="17">
        <v>144</v>
      </c>
      <c r="E739" s="18">
        <v>42.2</v>
      </c>
      <c r="F739" s="19">
        <f t="shared" si="69"/>
        <v>5.5555555555555358E-2</v>
      </c>
      <c r="G739" s="19">
        <f t="shared" si="70"/>
        <v>0.19999999999999929</v>
      </c>
      <c r="H739" s="20">
        <f t="shared" si="66"/>
        <v>0</v>
      </c>
      <c r="I739" s="20">
        <f t="shared" si="67"/>
        <v>42.2</v>
      </c>
      <c r="J739" s="20">
        <f t="shared" si="68"/>
        <v>11.722222222222223</v>
      </c>
      <c r="K739" s="20">
        <f>(1000*1.15)*Table1[[#This Row],[WLTC class 3, version 5, acceleration]]</f>
        <v>63.888888888888658</v>
      </c>
      <c r="L739" s="20">
        <f t="shared" si="71"/>
        <v>112.815</v>
      </c>
      <c r="M739" s="20">
        <f>0.5*1.2*0.32*1.99*(Table1[[#This Row],[Velocity]]^2)</f>
        <v>52.501801481481493</v>
      </c>
      <c r="N739" s="20">
        <f>Table1[[#This Row],[Acceleration Force]]+Table1[[#This Row],[Rolling Resistance]]+Table1[[#This Row],[Aerodynamic Resistance]]</f>
        <v>229.20569037037015</v>
      </c>
      <c r="O739" s="20">
        <f>(Table1[[#This Row],[Acceleration Force]]+Table1[[#This Row],[Rolling Resistance]]+Table1[[#This Row],[Aerodynamic Resistance]])*Table1[[#This Row],[Velocity]]</f>
        <v>2686.8000371193393</v>
      </c>
      <c r="P739" s="20">
        <f>Table1[[#This Row],[Total]]*Table1[[#This Row],[Velocity]]</f>
        <v>2686.8000371193393</v>
      </c>
      <c r="Q739" s="20">
        <f>IF(Table1[[#This Row],[Energy]]&gt;0,Table1[[#This Row],[Energy]],0)</f>
        <v>2686.8000371193393</v>
      </c>
      <c r="R739" s="20">
        <f>(SUM($Q$6:Q739))/1000000</f>
        <v>1.4664647721425503</v>
      </c>
      <c r="S739" s="20">
        <f>IF(Table1[[#This Row],[Energy]]&lt;0,ABS(Table1[[#This Row],[Energy]]),0)</f>
        <v>0</v>
      </c>
      <c r="T739" s="20">
        <f>(SUM($S$6:S739))/1000000</f>
        <v>0.72664614916403247</v>
      </c>
    </row>
    <row r="740" spans="2:20" x14ac:dyDescent="0.3">
      <c r="B740" s="8" t="s">
        <v>24</v>
      </c>
      <c r="C740" s="17">
        <v>734</v>
      </c>
      <c r="D740" s="17">
        <v>145</v>
      </c>
      <c r="E740" s="18">
        <v>42.4</v>
      </c>
      <c r="F740" s="19">
        <f t="shared" si="69"/>
        <v>6.9444444444444448E-2</v>
      </c>
      <c r="G740" s="19">
        <f t="shared" si="70"/>
        <v>0.25</v>
      </c>
      <c r="H740" s="20">
        <f t="shared" si="66"/>
        <v>0</v>
      </c>
      <c r="I740" s="20">
        <f t="shared" si="67"/>
        <v>42.4</v>
      </c>
      <c r="J740" s="20">
        <f t="shared" si="68"/>
        <v>11.777777777777777</v>
      </c>
      <c r="K740" s="20">
        <f>(1000*1.15)*Table1[[#This Row],[WLTC class 3, version 5, acceleration]]</f>
        <v>79.861111111111114</v>
      </c>
      <c r="L740" s="20">
        <f t="shared" si="71"/>
        <v>112.815</v>
      </c>
      <c r="M740" s="20">
        <f>0.5*1.2*0.32*1.99*(Table1[[#This Row],[Velocity]]^2)</f>
        <v>53.000628148148145</v>
      </c>
      <c r="N740" s="20">
        <f>Table1[[#This Row],[Acceleration Force]]+Table1[[#This Row],[Rolling Resistance]]+Table1[[#This Row],[Aerodynamic Resistance]]</f>
        <v>245.67673925925925</v>
      </c>
      <c r="O740" s="20">
        <f>(Table1[[#This Row],[Acceleration Force]]+Table1[[#This Row],[Rolling Resistance]]+Table1[[#This Row],[Aerodynamic Resistance]])*Table1[[#This Row],[Velocity]]</f>
        <v>2893.5260401646087</v>
      </c>
      <c r="P740" s="20">
        <f>Table1[[#This Row],[Total]]*Table1[[#This Row],[Velocity]]</f>
        <v>2893.5260401646087</v>
      </c>
      <c r="Q740" s="20">
        <f>IF(Table1[[#This Row],[Energy]]&gt;0,Table1[[#This Row],[Energy]],0)</f>
        <v>2893.5260401646087</v>
      </c>
      <c r="R740" s="20">
        <f>(SUM($Q$6:Q740))/1000000</f>
        <v>1.4693582981827149</v>
      </c>
      <c r="S740" s="20">
        <f>IF(Table1[[#This Row],[Energy]]&lt;0,ABS(Table1[[#This Row],[Energy]]),0)</f>
        <v>0</v>
      </c>
      <c r="T740" s="20">
        <f>(SUM($S$6:S740))/1000000</f>
        <v>0.72664614916403247</v>
      </c>
    </row>
    <row r="741" spans="2:20" x14ac:dyDescent="0.3">
      <c r="B741" s="8" t="s">
        <v>24</v>
      </c>
      <c r="C741" s="17">
        <v>735</v>
      </c>
      <c r="D741" s="17">
        <v>146</v>
      </c>
      <c r="E741" s="18">
        <v>42.7</v>
      </c>
      <c r="F741" s="19">
        <f t="shared" si="69"/>
        <v>9.7222222222222612E-2</v>
      </c>
      <c r="G741" s="19">
        <f t="shared" si="70"/>
        <v>0.35000000000000142</v>
      </c>
      <c r="H741" s="20">
        <f t="shared" si="66"/>
        <v>0</v>
      </c>
      <c r="I741" s="20">
        <f t="shared" si="67"/>
        <v>42.7</v>
      </c>
      <c r="J741" s="20">
        <f t="shared" si="68"/>
        <v>11.861111111111112</v>
      </c>
      <c r="K741" s="20">
        <f>(1000*1.15)*Table1[[#This Row],[WLTC class 3, version 5, acceleration]]</f>
        <v>111.805555555556</v>
      </c>
      <c r="L741" s="20">
        <f t="shared" si="71"/>
        <v>112.815</v>
      </c>
      <c r="M741" s="20">
        <f>0.5*1.2*0.32*1.99*(Table1[[#This Row],[Velocity]]^2)</f>
        <v>53.753290370370394</v>
      </c>
      <c r="N741" s="20">
        <f>Table1[[#This Row],[Acceleration Force]]+Table1[[#This Row],[Rolling Resistance]]+Table1[[#This Row],[Aerodynamic Resistance]]</f>
        <v>278.37384592592639</v>
      </c>
      <c r="O741" s="20">
        <f>(Table1[[#This Row],[Acceleration Force]]+Table1[[#This Row],[Rolling Resistance]]+Table1[[#This Row],[Aerodynamic Resistance]])*Table1[[#This Row],[Velocity]]</f>
        <v>3301.8231169547385</v>
      </c>
      <c r="P741" s="20">
        <f>Table1[[#This Row],[Total]]*Table1[[#This Row],[Velocity]]</f>
        <v>3301.8231169547385</v>
      </c>
      <c r="Q741" s="20">
        <f>IF(Table1[[#This Row],[Energy]]&gt;0,Table1[[#This Row],[Energy]],0)</f>
        <v>3301.8231169547385</v>
      </c>
      <c r="R741" s="20">
        <f>(SUM($Q$6:Q741))/1000000</f>
        <v>1.4726601212996697</v>
      </c>
      <c r="S741" s="20">
        <f>IF(Table1[[#This Row],[Energy]]&lt;0,ABS(Table1[[#This Row],[Energy]]),0)</f>
        <v>0</v>
      </c>
      <c r="T741" s="20">
        <f>(SUM($S$6:S741))/1000000</f>
        <v>0.72664614916403247</v>
      </c>
    </row>
    <row r="742" spans="2:20" x14ac:dyDescent="0.3">
      <c r="B742" s="8" t="s">
        <v>24</v>
      </c>
      <c r="C742" s="17">
        <v>736</v>
      </c>
      <c r="D742" s="17">
        <v>147</v>
      </c>
      <c r="E742" s="18">
        <v>43.1</v>
      </c>
      <c r="F742" s="19">
        <f t="shared" si="69"/>
        <v>0.1388888888888889</v>
      </c>
      <c r="G742" s="19">
        <f t="shared" si="70"/>
        <v>0.5</v>
      </c>
      <c r="H742" s="20">
        <f t="shared" si="66"/>
        <v>0</v>
      </c>
      <c r="I742" s="20">
        <f t="shared" si="67"/>
        <v>43.1</v>
      </c>
      <c r="J742" s="20">
        <f t="shared" si="68"/>
        <v>11.972222222222223</v>
      </c>
      <c r="K742" s="20">
        <f>(1000*1.15)*Table1[[#This Row],[WLTC class 3, version 5, acceleration]]</f>
        <v>159.72222222222223</v>
      </c>
      <c r="L742" s="20">
        <f t="shared" si="71"/>
        <v>112.815</v>
      </c>
      <c r="M742" s="20">
        <f>0.5*1.2*0.32*1.99*(Table1[[#This Row],[Velocity]]^2)</f>
        <v>54.765094814814823</v>
      </c>
      <c r="N742" s="20">
        <f>Table1[[#This Row],[Acceleration Force]]+Table1[[#This Row],[Rolling Resistance]]+Table1[[#This Row],[Aerodynamic Resistance]]</f>
        <v>327.30231703703703</v>
      </c>
      <c r="O742" s="20">
        <f>(Table1[[#This Row],[Acceleration Force]]+Table1[[#This Row],[Rolling Resistance]]+Table1[[#This Row],[Aerodynamic Resistance]])*Table1[[#This Row],[Velocity]]</f>
        <v>3918.5360734156379</v>
      </c>
      <c r="P742" s="20">
        <f>Table1[[#This Row],[Total]]*Table1[[#This Row],[Velocity]]</f>
        <v>3918.5360734156379</v>
      </c>
      <c r="Q742" s="20">
        <f>IF(Table1[[#This Row],[Energy]]&gt;0,Table1[[#This Row],[Energy]],0)</f>
        <v>3918.5360734156379</v>
      </c>
      <c r="R742" s="20">
        <f>(SUM($Q$6:Q742))/1000000</f>
        <v>1.4765786573730852</v>
      </c>
      <c r="S742" s="20">
        <f>IF(Table1[[#This Row],[Energy]]&lt;0,ABS(Table1[[#This Row],[Energy]]),0)</f>
        <v>0</v>
      </c>
      <c r="T742" s="20">
        <f>(SUM($S$6:S742))/1000000</f>
        <v>0.72664614916403247</v>
      </c>
    </row>
    <row r="743" spans="2:20" x14ac:dyDescent="0.3">
      <c r="B743" s="8" t="s">
        <v>24</v>
      </c>
      <c r="C743" s="17">
        <v>737</v>
      </c>
      <c r="D743" s="17">
        <v>148</v>
      </c>
      <c r="E743" s="18">
        <v>43.7</v>
      </c>
      <c r="F743" s="19">
        <f t="shared" si="69"/>
        <v>0.12499999999999981</v>
      </c>
      <c r="G743" s="19">
        <f t="shared" si="70"/>
        <v>0.44999999999999929</v>
      </c>
      <c r="H743" s="20">
        <f t="shared" si="66"/>
        <v>0</v>
      </c>
      <c r="I743" s="20">
        <f t="shared" si="67"/>
        <v>43.7</v>
      </c>
      <c r="J743" s="20">
        <f t="shared" si="68"/>
        <v>12.138888888888889</v>
      </c>
      <c r="K743" s="20">
        <f>(1000*1.15)*Table1[[#This Row],[WLTC class 3, version 5, acceleration]]</f>
        <v>143.74999999999977</v>
      </c>
      <c r="L743" s="20">
        <f t="shared" si="71"/>
        <v>112.815</v>
      </c>
      <c r="M743" s="20">
        <f>0.5*1.2*0.32*1.99*(Table1[[#This Row],[Velocity]]^2)</f>
        <v>56.300490370370376</v>
      </c>
      <c r="N743" s="20">
        <f>Table1[[#This Row],[Acceleration Force]]+Table1[[#This Row],[Rolling Resistance]]+Table1[[#This Row],[Aerodynamic Resistance]]</f>
        <v>312.86549037037014</v>
      </c>
      <c r="O743" s="20">
        <f>(Table1[[#This Row],[Acceleration Force]]+Table1[[#This Row],[Rolling Resistance]]+Table1[[#This Row],[Aerodynamic Resistance]])*Table1[[#This Row],[Velocity]]</f>
        <v>3797.8394247736601</v>
      </c>
      <c r="P743" s="20">
        <f>Table1[[#This Row],[Total]]*Table1[[#This Row],[Velocity]]</f>
        <v>3797.8394247736601</v>
      </c>
      <c r="Q743" s="20">
        <f>IF(Table1[[#This Row],[Energy]]&gt;0,Table1[[#This Row],[Energy]],0)</f>
        <v>3797.8394247736601</v>
      </c>
      <c r="R743" s="20">
        <f>(SUM($Q$6:Q743))/1000000</f>
        <v>1.4803764967978588</v>
      </c>
      <c r="S743" s="20">
        <f>IF(Table1[[#This Row],[Energy]]&lt;0,ABS(Table1[[#This Row],[Energy]]),0)</f>
        <v>0</v>
      </c>
      <c r="T743" s="20">
        <f>(SUM($S$6:S743))/1000000</f>
        <v>0.72664614916403247</v>
      </c>
    </row>
    <row r="744" spans="2:20" x14ac:dyDescent="0.3">
      <c r="B744" s="8" t="s">
        <v>24</v>
      </c>
      <c r="C744" s="17">
        <v>738</v>
      </c>
      <c r="D744" s="17">
        <v>149</v>
      </c>
      <c r="E744" s="18">
        <v>44</v>
      </c>
      <c r="F744" s="19">
        <f t="shared" si="69"/>
        <v>5.5555555555555358E-2</v>
      </c>
      <c r="G744" s="19">
        <f t="shared" si="70"/>
        <v>0.19999999999999929</v>
      </c>
      <c r="H744" s="20">
        <f t="shared" si="66"/>
        <v>0</v>
      </c>
      <c r="I744" s="20">
        <f t="shared" si="67"/>
        <v>44</v>
      </c>
      <c r="J744" s="20">
        <f t="shared" si="68"/>
        <v>12.222222222222221</v>
      </c>
      <c r="K744" s="20">
        <f>(1000*1.15)*Table1[[#This Row],[WLTC class 3, version 5, acceleration]]</f>
        <v>63.888888888888658</v>
      </c>
      <c r="L744" s="20">
        <f t="shared" si="71"/>
        <v>112.815</v>
      </c>
      <c r="M744" s="20">
        <f>0.5*1.2*0.32*1.99*(Table1[[#This Row],[Velocity]]^2)</f>
        <v>57.07614814814815</v>
      </c>
      <c r="N744" s="20">
        <f>Table1[[#This Row],[Acceleration Force]]+Table1[[#This Row],[Rolling Resistance]]+Table1[[#This Row],[Aerodynamic Resistance]]</f>
        <v>233.78003703703681</v>
      </c>
      <c r="O744" s="20">
        <f>(Table1[[#This Row],[Acceleration Force]]+Table1[[#This Row],[Rolling Resistance]]+Table1[[#This Row],[Aerodynamic Resistance]])*Table1[[#This Row],[Velocity]]</f>
        <v>2857.3115637860051</v>
      </c>
      <c r="P744" s="20">
        <f>Table1[[#This Row],[Total]]*Table1[[#This Row],[Velocity]]</f>
        <v>2857.3115637860051</v>
      </c>
      <c r="Q744" s="20">
        <f>IF(Table1[[#This Row],[Energy]]&gt;0,Table1[[#This Row],[Energy]],0)</f>
        <v>2857.3115637860051</v>
      </c>
      <c r="R744" s="20">
        <f>(SUM($Q$6:Q744))/1000000</f>
        <v>1.4832338083616448</v>
      </c>
      <c r="S744" s="20">
        <f>IF(Table1[[#This Row],[Energy]]&lt;0,ABS(Table1[[#This Row],[Energy]]),0)</f>
        <v>0</v>
      </c>
      <c r="T744" s="20">
        <f>(SUM($S$6:S744))/1000000</f>
        <v>0.72664614916403247</v>
      </c>
    </row>
    <row r="745" spans="2:20" x14ac:dyDescent="0.3">
      <c r="B745" s="8" t="s">
        <v>24</v>
      </c>
      <c r="C745" s="17">
        <v>739</v>
      </c>
      <c r="D745" s="17">
        <v>150</v>
      </c>
      <c r="E745" s="18">
        <v>44.1</v>
      </c>
      <c r="F745" s="19">
        <f t="shared" si="69"/>
        <v>0.18055555555555516</v>
      </c>
      <c r="G745" s="19">
        <f t="shared" si="70"/>
        <v>0.64999999999999858</v>
      </c>
      <c r="H745" s="20">
        <f t="shared" si="66"/>
        <v>0</v>
      </c>
      <c r="I745" s="20">
        <f t="shared" si="67"/>
        <v>44.1</v>
      </c>
      <c r="J745" s="20">
        <f t="shared" si="68"/>
        <v>12.25</v>
      </c>
      <c r="K745" s="20">
        <f>(1000*1.15)*Table1[[#This Row],[WLTC class 3, version 5, acceleration]]</f>
        <v>207.63888888888843</v>
      </c>
      <c r="L745" s="20">
        <f t="shared" si="71"/>
        <v>112.815</v>
      </c>
      <c r="M745" s="20">
        <f>0.5*1.2*0.32*1.99*(Table1[[#This Row],[Velocity]]^2)</f>
        <v>57.335880000000003</v>
      </c>
      <c r="N745" s="20">
        <f>Table1[[#This Row],[Acceleration Force]]+Table1[[#This Row],[Rolling Resistance]]+Table1[[#This Row],[Aerodynamic Resistance]]</f>
        <v>377.78976888888837</v>
      </c>
      <c r="O745" s="20">
        <f>(Table1[[#This Row],[Acceleration Force]]+Table1[[#This Row],[Rolling Resistance]]+Table1[[#This Row],[Aerodynamic Resistance]])*Table1[[#This Row],[Velocity]]</f>
        <v>4627.9246688888825</v>
      </c>
      <c r="P745" s="20">
        <f>Table1[[#This Row],[Total]]*Table1[[#This Row],[Velocity]]</f>
        <v>4627.9246688888825</v>
      </c>
      <c r="Q745" s="20">
        <f>IF(Table1[[#This Row],[Energy]]&gt;0,Table1[[#This Row],[Energy]],0)</f>
        <v>4627.9246688888825</v>
      </c>
      <c r="R745" s="20">
        <f>(SUM($Q$6:Q745))/1000000</f>
        <v>1.4878617330305337</v>
      </c>
      <c r="S745" s="20">
        <f>IF(Table1[[#This Row],[Energy]]&lt;0,ABS(Table1[[#This Row],[Energy]]),0)</f>
        <v>0</v>
      </c>
      <c r="T745" s="20">
        <f>(SUM($S$6:S745))/1000000</f>
        <v>0.72664614916403247</v>
      </c>
    </row>
    <row r="746" spans="2:20" x14ac:dyDescent="0.3">
      <c r="B746" s="8" t="s">
        <v>24</v>
      </c>
      <c r="C746" s="17">
        <v>740</v>
      </c>
      <c r="D746" s="17">
        <v>151</v>
      </c>
      <c r="E746" s="18">
        <v>45.3</v>
      </c>
      <c r="F746" s="19">
        <f t="shared" si="69"/>
        <v>0.31944444444444403</v>
      </c>
      <c r="G746" s="19">
        <f t="shared" si="70"/>
        <v>1.1499999999999986</v>
      </c>
      <c r="H746" s="20">
        <f t="shared" si="66"/>
        <v>0</v>
      </c>
      <c r="I746" s="20">
        <f t="shared" si="67"/>
        <v>45.3</v>
      </c>
      <c r="J746" s="20">
        <f t="shared" si="68"/>
        <v>12.583333333333332</v>
      </c>
      <c r="K746" s="20">
        <f>(1000*1.15)*Table1[[#This Row],[WLTC class 3, version 5, acceleration]]</f>
        <v>367.36111111111063</v>
      </c>
      <c r="L746" s="20">
        <f t="shared" si="71"/>
        <v>112.815</v>
      </c>
      <c r="M746" s="20">
        <f>0.5*1.2*0.32*1.99*(Table1[[#This Row],[Velocity]]^2)</f>
        <v>60.498653333333323</v>
      </c>
      <c r="N746" s="20">
        <f>Table1[[#This Row],[Acceleration Force]]+Table1[[#This Row],[Rolling Resistance]]+Table1[[#This Row],[Aerodynamic Resistance]]</f>
        <v>540.67476444444401</v>
      </c>
      <c r="O746" s="20">
        <f>(Table1[[#This Row],[Acceleration Force]]+Table1[[#This Row],[Rolling Resistance]]+Table1[[#This Row],[Aerodynamic Resistance]])*Table1[[#This Row],[Velocity]]</f>
        <v>6803.4907859259201</v>
      </c>
      <c r="P746" s="20">
        <f>Table1[[#This Row],[Total]]*Table1[[#This Row],[Velocity]]</f>
        <v>6803.4907859259201</v>
      </c>
      <c r="Q746" s="20">
        <f>IF(Table1[[#This Row],[Energy]]&gt;0,Table1[[#This Row],[Energy]],0)</f>
        <v>6803.4907859259201</v>
      </c>
      <c r="R746" s="20">
        <f>(SUM($Q$6:Q746))/1000000</f>
        <v>1.4946652238164595</v>
      </c>
      <c r="S746" s="20">
        <f>IF(Table1[[#This Row],[Energy]]&lt;0,ABS(Table1[[#This Row],[Energy]]),0)</f>
        <v>0</v>
      </c>
      <c r="T746" s="20">
        <f>(SUM($S$6:S746))/1000000</f>
        <v>0.72664614916403247</v>
      </c>
    </row>
    <row r="747" spans="2:20" x14ac:dyDescent="0.3">
      <c r="B747" s="8" t="s">
        <v>24</v>
      </c>
      <c r="C747" s="17">
        <v>741</v>
      </c>
      <c r="D747" s="17">
        <v>152</v>
      </c>
      <c r="E747" s="18">
        <v>46.4</v>
      </c>
      <c r="F747" s="19">
        <f t="shared" si="69"/>
        <v>0.26388888888888967</v>
      </c>
      <c r="G747" s="19">
        <f t="shared" si="70"/>
        <v>0.95000000000000284</v>
      </c>
      <c r="H747" s="20">
        <f t="shared" si="66"/>
        <v>0</v>
      </c>
      <c r="I747" s="20">
        <f t="shared" si="67"/>
        <v>46.4</v>
      </c>
      <c r="J747" s="20">
        <f t="shared" si="68"/>
        <v>12.888888888888888</v>
      </c>
      <c r="K747" s="20">
        <f>(1000*1.15)*Table1[[#This Row],[WLTC class 3, version 5, acceleration]]</f>
        <v>303.47222222222314</v>
      </c>
      <c r="L747" s="20">
        <f t="shared" si="71"/>
        <v>112.815</v>
      </c>
      <c r="M747" s="20">
        <f>0.5*1.2*0.32*1.99*(Table1[[#This Row],[Velocity]]^2)</f>
        <v>63.47245037037036</v>
      </c>
      <c r="N747" s="20">
        <f>Table1[[#This Row],[Acceleration Force]]+Table1[[#This Row],[Rolling Resistance]]+Table1[[#This Row],[Aerodynamic Resistance]]</f>
        <v>479.75967259259352</v>
      </c>
      <c r="O747" s="20">
        <f>(Table1[[#This Row],[Acceleration Force]]+Table1[[#This Row],[Rolling Resistance]]+Table1[[#This Row],[Aerodynamic Resistance]])*Table1[[#This Row],[Velocity]]</f>
        <v>6183.5691134156496</v>
      </c>
      <c r="P747" s="20">
        <f>Table1[[#This Row],[Total]]*Table1[[#This Row],[Velocity]]</f>
        <v>6183.5691134156496</v>
      </c>
      <c r="Q747" s="20">
        <f>IF(Table1[[#This Row],[Energy]]&gt;0,Table1[[#This Row],[Energy]],0)</f>
        <v>6183.5691134156496</v>
      </c>
      <c r="R747" s="20">
        <f>(SUM($Q$6:Q747))/1000000</f>
        <v>1.5008487929298753</v>
      </c>
      <c r="S747" s="20">
        <f>IF(Table1[[#This Row],[Energy]]&lt;0,ABS(Table1[[#This Row],[Energy]]),0)</f>
        <v>0</v>
      </c>
      <c r="T747" s="20">
        <f>(SUM($S$6:S747))/1000000</f>
        <v>0.72664614916403247</v>
      </c>
    </row>
    <row r="748" spans="2:20" x14ac:dyDescent="0.3">
      <c r="B748" s="8" t="s">
        <v>24</v>
      </c>
      <c r="C748" s="17">
        <v>742</v>
      </c>
      <c r="D748" s="17">
        <v>153</v>
      </c>
      <c r="E748" s="18">
        <v>47.2</v>
      </c>
      <c r="F748" s="19">
        <f t="shared" si="69"/>
        <v>0.12499999999999981</v>
      </c>
      <c r="G748" s="19">
        <f t="shared" si="70"/>
        <v>0.44999999999999929</v>
      </c>
      <c r="H748" s="20">
        <f t="shared" si="66"/>
        <v>0</v>
      </c>
      <c r="I748" s="20">
        <f t="shared" si="67"/>
        <v>47.2</v>
      </c>
      <c r="J748" s="20">
        <f t="shared" si="68"/>
        <v>13.111111111111111</v>
      </c>
      <c r="K748" s="20">
        <f>(1000*1.15)*Table1[[#This Row],[WLTC class 3, version 5, acceleration]]</f>
        <v>143.74999999999977</v>
      </c>
      <c r="L748" s="20">
        <f t="shared" si="71"/>
        <v>112.815</v>
      </c>
      <c r="M748" s="20">
        <f>0.5*1.2*0.32*1.99*(Table1[[#This Row],[Velocity]]^2)</f>
        <v>65.680023703703696</v>
      </c>
      <c r="N748" s="20">
        <f>Table1[[#This Row],[Acceleration Force]]+Table1[[#This Row],[Rolling Resistance]]+Table1[[#This Row],[Aerodynamic Resistance]]</f>
        <v>322.24502370370345</v>
      </c>
      <c r="O748" s="20">
        <f>(Table1[[#This Row],[Acceleration Force]]+Table1[[#This Row],[Rolling Resistance]]+Table1[[#This Row],[Aerodynamic Resistance]])*Table1[[#This Row],[Velocity]]</f>
        <v>4224.99031078189</v>
      </c>
      <c r="P748" s="20">
        <f>Table1[[#This Row],[Total]]*Table1[[#This Row],[Velocity]]</f>
        <v>4224.99031078189</v>
      </c>
      <c r="Q748" s="20">
        <f>IF(Table1[[#This Row],[Energy]]&gt;0,Table1[[#This Row],[Energy]],0)</f>
        <v>4224.99031078189</v>
      </c>
      <c r="R748" s="20">
        <f>(SUM($Q$6:Q748))/1000000</f>
        <v>1.5050737832406571</v>
      </c>
      <c r="S748" s="20">
        <f>IF(Table1[[#This Row],[Energy]]&lt;0,ABS(Table1[[#This Row],[Energy]]),0)</f>
        <v>0</v>
      </c>
      <c r="T748" s="20">
        <f>(SUM($S$6:S748))/1000000</f>
        <v>0.72664614916403247</v>
      </c>
    </row>
    <row r="749" spans="2:20" x14ac:dyDescent="0.3">
      <c r="B749" s="8" t="s">
        <v>24</v>
      </c>
      <c r="C749" s="17">
        <v>743</v>
      </c>
      <c r="D749" s="17">
        <v>154</v>
      </c>
      <c r="E749" s="18">
        <v>47.3</v>
      </c>
      <c r="F749" s="19">
        <f t="shared" si="69"/>
        <v>2.7777777777777186E-2</v>
      </c>
      <c r="G749" s="19">
        <f t="shared" si="70"/>
        <v>9.9999999999997868E-2</v>
      </c>
      <c r="H749" s="20">
        <f t="shared" si="66"/>
        <v>0</v>
      </c>
      <c r="I749" s="20">
        <f t="shared" si="67"/>
        <v>47.3</v>
      </c>
      <c r="J749" s="20">
        <f t="shared" si="68"/>
        <v>13.138888888888888</v>
      </c>
      <c r="K749" s="20">
        <f>(1000*1.15)*Table1[[#This Row],[WLTC class 3, version 5, acceleration]]</f>
        <v>31.944444444443764</v>
      </c>
      <c r="L749" s="20">
        <f t="shared" si="71"/>
        <v>112.815</v>
      </c>
      <c r="M749" s="20">
        <f>0.5*1.2*0.32*1.99*(Table1[[#This Row],[Velocity]]^2)</f>
        <v>65.958623703703694</v>
      </c>
      <c r="N749" s="20">
        <f>Table1[[#This Row],[Acceleration Force]]+Table1[[#This Row],[Rolling Resistance]]+Table1[[#This Row],[Aerodynamic Resistance]]</f>
        <v>210.71806814814747</v>
      </c>
      <c r="O749" s="20">
        <f>(Table1[[#This Row],[Acceleration Force]]+Table1[[#This Row],[Rolling Resistance]]+Table1[[#This Row],[Aerodynamic Resistance]])*Table1[[#This Row],[Velocity]]</f>
        <v>2768.6012842798264</v>
      </c>
      <c r="P749" s="20">
        <f>Table1[[#This Row],[Total]]*Table1[[#This Row],[Velocity]]</f>
        <v>2768.6012842798264</v>
      </c>
      <c r="Q749" s="20">
        <f>IF(Table1[[#This Row],[Energy]]&gt;0,Table1[[#This Row],[Energy]],0)</f>
        <v>2768.6012842798264</v>
      </c>
      <c r="R749" s="20">
        <f>(SUM($Q$6:Q749))/1000000</f>
        <v>1.5078423845249367</v>
      </c>
      <c r="S749" s="20">
        <f>IF(Table1[[#This Row],[Energy]]&lt;0,ABS(Table1[[#This Row],[Energy]]),0)</f>
        <v>0</v>
      </c>
      <c r="T749" s="20">
        <f>(SUM($S$6:S749))/1000000</f>
        <v>0.72664614916403247</v>
      </c>
    </row>
    <row r="750" spans="2:20" x14ac:dyDescent="0.3">
      <c r="B750" s="8" t="s">
        <v>24</v>
      </c>
      <c r="C750" s="17">
        <v>744</v>
      </c>
      <c r="D750" s="17">
        <v>155</v>
      </c>
      <c r="E750" s="18">
        <v>47.4</v>
      </c>
      <c r="F750" s="19">
        <f t="shared" si="69"/>
        <v>1.3888888888889086E-2</v>
      </c>
      <c r="G750" s="19">
        <f t="shared" si="70"/>
        <v>5.0000000000000711E-2</v>
      </c>
      <c r="H750" s="20">
        <f t="shared" si="66"/>
        <v>0</v>
      </c>
      <c r="I750" s="20">
        <f t="shared" si="67"/>
        <v>47.4</v>
      </c>
      <c r="J750" s="20">
        <f t="shared" si="68"/>
        <v>13.166666666666666</v>
      </c>
      <c r="K750" s="20">
        <f>(1000*1.15)*Table1[[#This Row],[WLTC class 3, version 5, acceleration]]</f>
        <v>15.972222222222449</v>
      </c>
      <c r="L750" s="20">
        <f t="shared" si="71"/>
        <v>112.815</v>
      </c>
      <c r="M750" s="20">
        <f>0.5*1.2*0.32*1.99*(Table1[[#This Row],[Velocity]]^2)</f>
        <v>66.237813333333335</v>
      </c>
      <c r="N750" s="20">
        <f>Table1[[#This Row],[Acceleration Force]]+Table1[[#This Row],[Rolling Resistance]]+Table1[[#This Row],[Aerodynamic Resistance]]</f>
        <v>195.0250355555558</v>
      </c>
      <c r="O750" s="20">
        <f>(Table1[[#This Row],[Acceleration Force]]+Table1[[#This Row],[Rolling Resistance]]+Table1[[#This Row],[Aerodynamic Resistance]])*Table1[[#This Row],[Velocity]]</f>
        <v>2567.8296348148178</v>
      </c>
      <c r="P750" s="20">
        <f>Table1[[#This Row],[Total]]*Table1[[#This Row],[Velocity]]</f>
        <v>2567.8296348148178</v>
      </c>
      <c r="Q750" s="20">
        <f>IF(Table1[[#This Row],[Energy]]&gt;0,Table1[[#This Row],[Energy]],0)</f>
        <v>2567.8296348148178</v>
      </c>
      <c r="R750" s="20">
        <f>(SUM($Q$6:Q750))/1000000</f>
        <v>1.5104102141597515</v>
      </c>
      <c r="S750" s="20">
        <f>IF(Table1[[#This Row],[Energy]]&lt;0,ABS(Table1[[#This Row],[Energy]]),0)</f>
        <v>0</v>
      </c>
      <c r="T750" s="20">
        <f>(SUM($S$6:S750))/1000000</f>
        <v>0.72664614916403247</v>
      </c>
    </row>
    <row r="751" spans="2:20" x14ac:dyDescent="0.3">
      <c r="B751" s="8" t="s">
        <v>24</v>
      </c>
      <c r="C751" s="17">
        <v>745</v>
      </c>
      <c r="D751" s="17">
        <v>156</v>
      </c>
      <c r="E751" s="18">
        <v>47.4</v>
      </c>
      <c r="F751" s="19">
        <f t="shared" si="69"/>
        <v>1.3888888888889086E-2</v>
      </c>
      <c r="G751" s="19">
        <f t="shared" si="70"/>
        <v>5.0000000000000711E-2</v>
      </c>
      <c r="H751" s="20">
        <f t="shared" si="66"/>
        <v>0</v>
      </c>
      <c r="I751" s="20">
        <f t="shared" si="67"/>
        <v>47.4</v>
      </c>
      <c r="J751" s="20">
        <f t="shared" si="68"/>
        <v>13.166666666666666</v>
      </c>
      <c r="K751" s="20">
        <f>(1000*1.15)*Table1[[#This Row],[WLTC class 3, version 5, acceleration]]</f>
        <v>15.972222222222449</v>
      </c>
      <c r="L751" s="20">
        <f t="shared" si="71"/>
        <v>112.815</v>
      </c>
      <c r="M751" s="20">
        <f>0.5*1.2*0.32*1.99*(Table1[[#This Row],[Velocity]]^2)</f>
        <v>66.237813333333335</v>
      </c>
      <c r="N751" s="20">
        <f>Table1[[#This Row],[Acceleration Force]]+Table1[[#This Row],[Rolling Resistance]]+Table1[[#This Row],[Aerodynamic Resistance]]</f>
        <v>195.0250355555558</v>
      </c>
      <c r="O751" s="20">
        <f>(Table1[[#This Row],[Acceleration Force]]+Table1[[#This Row],[Rolling Resistance]]+Table1[[#This Row],[Aerodynamic Resistance]])*Table1[[#This Row],[Velocity]]</f>
        <v>2567.8296348148178</v>
      </c>
      <c r="P751" s="20">
        <f>Table1[[#This Row],[Total]]*Table1[[#This Row],[Velocity]]</f>
        <v>2567.8296348148178</v>
      </c>
      <c r="Q751" s="20">
        <f>IF(Table1[[#This Row],[Energy]]&gt;0,Table1[[#This Row],[Energy]],0)</f>
        <v>2567.8296348148178</v>
      </c>
      <c r="R751" s="20">
        <f>(SUM($Q$6:Q751))/1000000</f>
        <v>1.5129780437945664</v>
      </c>
      <c r="S751" s="20">
        <f>IF(Table1[[#This Row],[Energy]]&lt;0,ABS(Table1[[#This Row],[Energy]]),0)</f>
        <v>0</v>
      </c>
      <c r="T751" s="20">
        <f>(SUM($S$6:S751))/1000000</f>
        <v>0.72664614916403247</v>
      </c>
    </row>
    <row r="752" spans="2:20" x14ac:dyDescent="0.3">
      <c r="B752" s="8" t="s">
        <v>24</v>
      </c>
      <c r="C752" s="17">
        <v>746</v>
      </c>
      <c r="D752" s="17">
        <v>157</v>
      </c>
      <c r="E752" s="18">
        <v>47.5</v>
      </c>
      <c r="F752" s="19">
        <f t="shared" si="69"/>
        <v>6.9444444444444448E-2</v>
      </c>
      <c r="G752" s="19">
        <f t="shared" si="70"/>
        <v>0.25</v>
      </c>
      <c r="H752" s="20">
        <f t="shared" si="66"/>
        <v>0</v>
      </c>
      <c r="I752" s="20">
        <f t="shared" si="67"/>
        <v>47.5</v>
      </c>
      <c r="J752" s="20">
        <f t="shared" si="68"/>
        <v>13.194444444444445</v>
      </c>
      <c r="K752" s="20">
        <f>(1000*1.15)*Table1[[#This Row],[WLTC class 3, version 5, acceleration]]</f>
        <v>79.861111111111114</v>
      </c>
      <c r="L752" s="20">
        <f t="shared" si="71"/>
        <v>112.815</v>
      </c>
      <c r="M752" s="20">
        <f>0.5*1.2*0.32*1.99*(Table1[[#This Row],[Velocity]]^2)</f>
        <v>66.517592592592592</v>
      </c>
      <c r="N752" s="20">
        <f>Table1[[#This Row],[Acceleration Force]]+Table1[[#This Row],[Rolling Resistance]]+Table1[[#This Row],[Aerodynamic Resistance]]</f>
        <v>259.1937037037037</v>
      </c>
      <c r="O752" s="20">
        <f>(Table1[[#This Row],[Acceleration Force]]+Table1[[#This Row],[Rolling Resistance]]+Table1[[#This Row],[Aerodynamic Resistance]])*Table1[[#This Row],[Velocity]]</f>
        <v>3419.916923868313</v>
      </c>
      <c r="P752" s="20">
        <f>Table1[[#This Row],[Total]]*Table1[[#This Row],[Velocity]]</f>
        <v>3419.916923868313</v>
      </c>
      <c r="Q752" s="20">
        <f>IF(Table1[[#This Row],[Energy]]&gt;0,Table1[[#This Row],[Energy]],0)</f>
        <v>3419.916923868313</v>
      </c>
      <c r="R752" s="20">
        <f>(SUM($Q$6:Q752))/1000000</f>
        <v>1.5163979607184346</v>
      </c>
      <c r="S752" s="20">
        <f>IF(Table1[[#This Row],[Energy]]&lt;0,ABS(Table1[[#This Row],[Energy]]),0)</f>
        <v>0</v>
      </c>
      <c r="T752" s="20">
        <f>(SUM($S$6:S752))/1000000</f>
        <v>0.72664614916403247</v>
      </c>
    </row>
    <row r="753" spans="2:20" x14ac:dyDescent="0.3">
      <c r="B753" s="8" t="s">
        <v>24</v>
      </c>
      <c r="C753" s="17">
        <v>747</v>
      </c>
      <c r="D753" s="17">
        <v>158</v>
      </c>
      <c r="E753" s="18">
        <v>47.9</v>
      </c>
      <c r="F753" s="19">
        <f t="shared" si="69"/>
        <v>0.15277777777777798</v>
      </c>
      <c r="G753" s="19">
        <f t="shared" si="70"/>
        <v>0.55000000000000071</v>
      </c>
      <c r="H753" s="20">
        <f t="shared" si="66"/>
        <v>0</v>
      </c>
      <c r="I753" s="20">
        <f t="shared" si="67"/>
        <v>47.9</v>
      </c>
      <c r="J753" s="20">
        <f t="shared" si="68"/>
        <v>13.305555555555555</v>
      </c>
      <c r="K753" s="20">
        <f>(1000*1.15)*Table1[[#This Row],[WLTC class 3, version 5, acceleration]]</f>
        <v>175.69444444444468</v>
      </c>
      <c r="L753" s="20">
        <f t="shared" si="71"/>
        <v>112.815</v>
      </c>
      <c r="M753" s="20">
        <f>0.5*1.2*0.32*1.99*(Table1[[#This Row],[Velocity]]^2)</f>
        <v>67.642605925925935</v>
      </c>
      <c r="N753" s="20">
        <f>Table1[[#This Row],[Acceleration Force]]+Table1[[#This Row],[Rolling Resistance]]+Table1[[#This Row],[Aerodynamic Resistance]]</f>
        <v>356.1520503703706</v>
      </c>
      <c r="O753" s="20">
        <f>(Table1[[#This Row],[Acceleration Force]]+Table1[[#This Row],[Rolling Resistance]]+Table1[[#This Row],[Aerodynamic Resistance]])*Table1[[#This Row],[Velocity]]</f>
        <v>4738.8008924279866</v>
      </c>
      <c r="P753" s="20">
        <f>Table1[[#This Row],[Total]]*Table1[[#This Row],[Velocity]]</f>
        <v>4738.8008924279866</v>
      </c>
      <c r="Q753" s="20">
        <f>IF(Table1[[#This Row],[Energy]]&gt;0,Table1[[#This Row],[Energy]],0)</f>
        <v>4738.8008924279866</v>
      </c>
      <c r="R753" s="20">
        <f>(SUM($Q$6:Q753))/1000000</f>
        <v>1.5211367616108626</v>
      </c>
      <c r="S753" s="20">
        <f>IF(Table1[[#This Row],[Energy]]&lt;0,ABS(Table1[[#This Row],[Energy]]),0)</f>
        <v>0</v>
      </c>
      <c r="T753" s="20">
        <f>(SUM($S$6:S753))/1000000</f>
        <v>0.72664614916403247</v>
      </c>
    </row>
    <row r="754" spans="2:20" x14ac:dyDescent="0.3">
      <c r="B754" s="8" t="s">
        <v>24</v>
      </c>
      <c r="C754" s="17">
        <v>748</v>
      </c>
      <c r="D754" s="17">
        <v>159</v>
      </c>
      <c r="E754" s="18">
        <v>48.6</v>
      </c>
      <c r="F754" s="19">
        <f t="shared" si="69"/>
        <v>0.20833333333333331</v>
      </c>
      <c r="G754" s="19">
        <f t="shared" si="70"/>
        <v>0.75</v>
      </c>
      <c r="H754" s="20">
        <f t="shared" si="66"/>
        <v>0</v>
      </c>
      <c r="I754" s="20">
        <f t="shared" si="67"/>
        <v>48.6</v>
      </c>
      <c r="J754" s="20">
        <f t="shared" si="68"/>
        <v>13.5</v>
      </c>
      <c r="K754" s="20">
        <f>(1000*1.15)*Table1[[#This Row],[WLTC class 3, version 5, acceleration]]</f>
        <v>239.58333333333331</v>
      </c>
      <c r="L754" s="20">
        <f t="shared" si="71"/>
        <v>112.815</v>
      </c>
      <c r="M754" s="20">
        <f>0.5*1.2*0.32*1.99*(Table1[[#This Row],[Velocity]]^2)</f>
        <v>69.634080000000012</v>
      </c>
      <c r="N754" s="20">
        <f>Table1[[#This Row],[Acceleration Force]]+Table1[[#This Row],[Rolling Resistance]]+Table1[[#This Row],[Aerodynamic Resistance]]</f>
        <v>422.03241333333335</v>
      </c>
      <c r="O754" s="20">
        <f>(Table1[[#This Row],[Acceleration Force]]+Table1[[#This Row],[Rolling Resistance]]+Table1[[#This Row],[Aerodynamic Resistance]])*Table1[[#This Row],[Velocity]]</f>
        <v>5697.4375799999998</v>
      </c>
      <c r="P754" s="20">
        <f>Table1[[#This Row],[Total]]*Table1[[#This Row],[Velocity]]</f>
        <v>5697.4375799999998</v>
      </c>
      <c r="Q754" s="20">
        <f>IF(Table1[[#This Row],[Energy]]&gt;0,Table1[[#This Row],[Energy]],0)</f>
        <v>5697.4375799999998</v>
      </c>
      <c r="R754" s="20">
        <f>(SUM($Q$6:Q754))/1000000</f>
        <v>1.5268341991908625</v>
      </c>
      <c r="S754" s="20">
        <f>IF(Table1[[#This Row],[Energy]]&lt;0,ABS(Table1[[#This Row],[Energy]]),0)</f>
        <v>0</v>
      </c>
      <c r="T754" s="20">
        <f>(SUM($S$6:S754))/1000000</f>
        <v>0.72664614916403247</v>
      </c>
    </row>
    <row r="755" spans="2:20" x14ac:dyDescent="0.3">
      <c r="B755" s="8" t="s">
        <v>24</v>
      </c>
      <c r="C755" s="17">
        <v>749</v>
      </c>
      <c r="D755" s="17">
        <v>160</v>
      </c>
      <c r="E755" s="18">
        <v>49.4</v>
      </c>
      <c r="F755" s="19">
        <f t="shared" si="69"/>
        <v>0.16666666666666607</v>
      </c>
      <c r="G755" s="19">
        <f t="shared" si="70"/>
        <v>0.59999999999999787</v>
      </c>
      <c r="H755" s="20">
        <f t="shared" si="66"/>
        <v>0</v>
      </c>
      <c r="I755" s="20">
        <f t="shared" si="67"/>
        <v>49.4</v>
      </c>
      <c r="J755" s="20">
        <f t="shared" si="68"/>
        <v>13.722222222222221</v>
      </c>
      <c r="K755" s="20">
        <f>(1000*1.15)*Table1[[#This Row],[WLTC class 3, version 5, acceleration]]</f>
        <v>191.66666666666598</v>
      </c>
      <c r="L755" s="20">
        <f t="shared" si="71"/>
        <v>112.815</v>
      </c>
      <c r="M755" s="20">
        <f>0.5*1.2*0.32*1.99*(Table1[[#This Row],[Velocity]]^2)</f>
        <v>71.945428148148153</v>
      </c>
      <c r="N755" s="20">
        <f>Table1[[#This Row],[Acceleration Force]]+Table1[[#This Row],[Rolling Resistance]]+Table1[[#This Row],[Aerodynamic Resistance]]</f>
        <v>376.42709481481415</v>
      </c>
      <c r="O755" s="20">
        <f>(Table1[[#This Row],[Acceleration Force]]+Table1[[#This Row],[Rolling Resistance]]+Table1[[#This Row],[Aerodynamic Resistance]])*Table1[[#This Row],[Velocity]]</f>
        <v>5165.4162455143942</v>
      </c>
      <c r="P755" s="20">
        <f>Table1[[#This Row],[Total]]*Table1[[#This Row],[Velocity]]</f>
        <v>5165.4162455143942</v>
      </c>
      <c r="Q755" s="20">
        <f>IF(Table1[[#This Row],[Energy]]&gt;0,Table1[[#This Row],[Energy]],0)</f>
        <v>5165.4162455143942</v>
      </c>
      <c r="R755" s="20">
        <f>(SUM($Q$6:Q755))/1000000</f>
        <v>1.5319996154363769</v>
      </c>
      <c r="S755" s="20">
        <f>IF(Table1[[#This Row],[Energy]]&lt;0,ABS(Table1[[#This Row],[Energy]]),0)</f>
        <v>0</v>
      </c>
      <c r="T755" s="20">
        <f>(SUM($S$6:S755))/1000000</f>
        <v>0.72664614916403247</v>
      </c>
    </row>
    <row r="756" spans="2:20" x14ac:dyDescent="0.3">
      <c r="B756" s="8" t="s">
        <v>24</v>
      </c>
      <c r="C756" s="17">
        <v>750</v>
      </c>
      <c r="D756" s="17">
        <v>161</v>
      </c>
      <c r="E756" s="18">
        <v>49.8</v>
      </c>
      <c r="F756" s="19">
        <f t="shared" si="69"/>
        <v>5.5555555555555358E-2</v>
      </c>
      <c r="G756" s="19">
        <f t="shared" si="70"/>
        <v>0.19999999999999929</v>
      </c>
      <c r="H756" s="20">
        <f t="shared" si="66"/>
        <v>0</v>
      </c>
      <c r="I756" s="20">
        <f t="shared" si="67"/>
        <v>49.8</v>
      </c>
      <c r="J756" s="20">
        <f t="shared" si="68"/>
        <v>13.833333333333332</v>
      </c>
      <c r="K756" s="20">
        <f>(1000*1.15)*Table1[[#This Row],[WLTC class 3, version 5, acceleration]]</f>
        <v>63.888888888888658</v>
      </c>
      <c r="L756" s="20">
        <f t="shared" si="71"/>
        <v>112.815</v>
      </c>
      <c r="M756" s="20">
        <f>0.5*1.2*0.32*1.99*(Table1[[#This Row],[Velocity]]^2)</f>
        <v>73.115253333333328</v>
      </c>
      <c r="N756" s="20">
        <f>Table1[[#This Row],[Acceleration Force]]+Table1[[#This Row],[Rolling Resistance]]+Table1[[#This Row],[Aerodynamic Resistance]]</f>
        <v>249.81914222222198</v>
      </c>
      <c r="O756" s="20">
        <f>(Table1[[#This Row],[Acceleration Force]]+Table1[[#This Row],[Rolling Resistance]]+Table1[[#This Row],[Aerodynamic Resistance]])*Table1[[#This Row],[Velocity]]</f>
        <v>3455.831467407404</v>
      </c>
      <c r="P756" s="20">
        <f>Table1[[#This Row],[Total]]*Table1[[#This Row],[Velocity]]</f>
        <v>3455.831467407404</v>
      </c>
      <c r="Q756" s="20">
        <f>IF(Table1[[#This Row],[Energy]]&gt;0,Table1[[#This Row],[Energy]],0)</f>
        <v>3455.831467407404</v>
      </c>
      <c r="R756" s="20">
        <f>(SUM($Q$6:Q756))/1000000</f>
        <v>1.535455446903784</v>
      </c>
      <c r="S756" s="20">
        <f>IF(Table1[[#This Row],[Energy]]&lt;0,ABS(Table1[[#This Row],[Energy]]),0)</f>
        <v>0</v>
      </c>
      <c r="T756" s="20">
        <f>(SUM($S$6:S756))/1000000</f>
        <v>0.72664614916403247</v>
      </c>
    </row>
    <row r="757" spans="2:20" x14ac:dyDescent="0.3">
      <c r="B757" s="8" t="s">
        <v>24</v>
      </c>
      <c r="C757" s="17">
        <v>751</v>
      </c>
      <c r="D757" s="17">
        <v>162</v>
      </c>
      <c r="E757" s="18">
        <v>49.8</v>
      </c>
      <c r="F757" s="19">
        <f t="shared" si="69"/>
        <v>-1.3888888888888099E-2</v>
      </c>
      <c r="G757" s="19">
        <f t="shared" si="70"/>
        <v>-4.9999999999997158E-2</v>
      </c>
      <c r="H757" s="20">
        <f t="shared" si="66"/>
        <v>0</v>
      </c>
      <c r="I757" s="20">
        <f t="shared" si="67"/>
        <v>49.8</v>
      </c>
      <c r="J757" s="20">
        <f t="shared" si="68"/>
        <v>13.833333333333332</v>
      </c>
      <c r="K757" s="20">
        <f>(1000*1.15)*Table1[[#This Row],[WLTC class 3, version 5, acceleration]]</f>
        <v>-15.972222222221314</v>
      </c>
      <c r="L757" s="20">
        <f t="shared" si="71"/>
        <v>112.815</v>
      </c>
      <c r="M757" s="20">
        <f>0.5*1.2*0.32*1.99*(Table1[[#This Row],[Velocity]]^2)</f>
        <v>73.115253333333328</v>
      </c>
      <c r="N757" s="20">
        <f>Table1[[#This Row],[Acceleration Force]]+Table1[[#This Row],[Rolling Resistance]]+Table1[[#This Row],[Aerodynamic Resistance]]</f>
        <v>169.95803111111201</v>
      </c>
      <c r="O757" s="20">
        <f>(Table1[[#This Row],[Acceleration Force]]+Table1[[#This Row],[Rolling Resistance]]+Table1[[#This Row],[Aerodynamic Resistance]])*Table1[[#This Row],[Velocity]]</f>
        <v>2351.0860970370491</v>
      </c>
      <c r="P757" s="20">
        <f>Table1[[#This Row],[Total]]*Table1[[#This Row],[Velocity]]</f>
        <v>2351.0860970370491</v>
      </c>
      <c r="Q757" s="20">
        <f>IF(Table1[[#This Row],[Energy]]&gt;0,Table1[[#This Row],[Energy]],0)</f>
        <v>2351.0860970370491</v>
      </c>
      <c r="R757" s="20">
        <f>(SUM($Q$6:Q757))/1000000</f>
        <v>1.537806533000821</v>
      </c>
      <c r="S757" s="20">
        <f>IF(Table1[[#This Row],[Energy]]&lt;0,ABS(Table1[[#This Row],[Energy]]),0)</f>
        <v>0</v>
      </c>
      <c r="T757" s="20">
        <f>(SUM($S$6:S757))/1000000</f>
        <v>0.72664614916403247</v>
      </c>
    </row>
    <row r="758" spans="2:20" x14ac:dyDescent="0.3">
      <c r="B758" s="8" t="s">
        <v>24</v>
      </c>
      <c r="C758" s="17">
        <v>752</v>
      </c>
      <c r="D758" s="17">
        <v>163</v>
      </c>
      <c r="E758" s="18">
        <v>49.7</v>
      </c>
      <c r="F758" s="19">
        <f t="shared" si="69"/>
        <v>-6.9444444444444448E-2</v>
      </c>
      <c r="G758" s="19">
        <f t="shared" si="70"/>
        <v>-0.25</v>
      </c>
      <c r="H758" s="20">
        <f t="shared" si="66"/>
        <v>0</v>
      </c>
      <c r="I758" s="20">
        <f t="shared" si="67"/>
        <v>49.7</v>
      </c>
      <c r="J758" s="20">
        <f t="shared" si="68"/>
        <v>13.805555555555555</v>
      </c>
      <c r="K758" s="20">
        <f>(1000*1.15)*Table1[[#This Row],[WLTC class 3, version 5, acceleration]]</f>
        <v>-79.861111111111114</v>
      </c>
      <c r="L758" s="20">
        <f t="shared" si="71"/>
        <v>112.815</v>
      </c>
      <c r="M758" s="20">
        <f>0.5*1.2*0.32*1.99*(Table1[[#This Row],[Velocity]]^2)</f>
        <v>72.821912592592597</v>
      </c>
      <c r="N758" s="20">
        <f>Table1[[#This Row],[Acceleration Force]]+Table1[[#This Row],[Rolling Resistance]]+Table1[[#This Row],[Aerodynamic Resistance]]</f>
        <v>105.77580148148148</v>
      </c>
      <c r="O758" s="20">
        <f>(Table1[[#This Row],[Acceleration Force]]+Table1[[#This Row],[Rolling Resistance]]+Table1[[#This Row],[Aerodynamic Resistance]])*Table1[[#This Row],[Velocity]]</f>
        <v>1460.2937037860081</v>
      </c>
      <c r="P758" s="20">
        <f>Table1[[#This Row],[Total]]*Table1[[#This Row],[Velocity]]</f>
        <v>1460.2937037860081</v>
      </c>
      <c r="Q758" s="20">
        <f>IF(Table1[[#This Row],[Energy]]&gt;0,Table1[[#This Row],[Energy]],0)</f>
        <v>1460.2937037860081</v>
      </c>
      <c r="R758" s="20">
        <f>(SUM($Q$6:Q758))/1000000</f>
        <v>1.539266826704607</v>
      </c>
      <c r="S758" s="20">
        <f>IF(Table1[[#This Row],[Energy]]&lt;0,ABS(Table1[[#This Row],[Energy]]),0)</f>
        <v>0</v>
      </c>
      <c r="T758" s="20">
        <f>(SUM($S$6:S758))/1000000</f>
        <v>0.72664614916403247</v>
      </c>
    </row>
    <row r="759" spans="2:20" x14ac:dyDescent="0.3">
      <c r="B759" s="8" t="s">
        <v>24</v>
      </c>
      <c r="C759" s="17">
        <v>753</v>
      </c>
      <c r="D759" s="17">
        <v>164</v>
      </c>
      <c r="E759" s="18">
        <v>49.3</v>
      </c>
      <c r="F759" s="19">
        <f t="shared" si="69"/>
        <v>-0.16666666666666705</v>
      </c>
      <c r="G759" s="19">
        <f t="shared" si="70"/>
        <v>-0.60000000000000142</v>
      </c>
      <c r="H759" s="20">
        <f t="shared" si="66"/>
        <v>0</v>
      </c>
      <c r="I759" s="20">
        <f t="shared" si="67"/>
        <v>49.3</v>
      </c>
      <c r="J759" s="20">
        <f t="shared" si="68"/>
        <v>13.694444444444443</v>
      </c>
      <c r="K759" s="20">
        <f>(1000*1.15)*Table1[[#This Row],[WLTC class 3, version 5, acceleration]]</f>
        <v>-191.66666666666711</v>
      </c>
      <c r="L759" s="20">
        <f t="shared" si="71"/>
        <v>112.815</v>
      </c>
      <c r="M759" s="20">
        <f>0.5*1.2*0.32*1.99*(Table1[[#This Row],[Velocity]]^2)</f>
        <v>71.654445925925913</v>
      </c>
      <c r="N759" s="20">
        <f>Table1[[#This Row],[Acceleration Force]]+Table1[[#This Row],[Rolling Resistance]]+Table1[[#This Row],[Aerodynamic Resistance]]</f>
        <v>-7.1972207407412014</v>
      </c>
      <c r="O759" s="20">
        <f>(Table1[[#This Row],[Acceleration Force]]+Table1[[#This Row],[Rolling Resistance]]+Table1[[#This Row],[Aerodynamic Resistance]])*Table1[[#This Row],[Velocity]]</f>
        <v>-98.561939588483668</v>
      </c>
      <c r="P759" s="20">
        <f>Table1[[#This Row],[Total]]*Table1[[#This Row],[Velocity]]</f>
        <v>-98.561939588483668</v>
      </c>
      <c r="Q759" s="20">
        <f>IF(Table1[[#This Row],[Energy]]&gt;0,Table1[[#This Row],[Energy]],0)</f>
        <v>0</v>
      </c>
      <c r="R759" s="20">
        <f>(SUM($Q$6:Q759))/1000000</f>
        <v>1.539266826704607</v>
      </c>
      <c r="S759" s="20">
        <f>IF(Table1[[#This Row],[Energy]]&lt;0,ABS(Table1[[#This Row],[Energy]]),0)</f>
        <v>98.561939588483668</v>
      </c>
      <c r="T759" s="20">
        <f>(SUM($S$6:S759))/1000000</f>
        <v>0.72674471110362093</v>
      </c>
    </row>
    <row r="760" spans="2:20" x14ac:dyDescent="0.3">
      <c r="B760" s="8" t="s">
        <v>24</v>
      </c>
      <c r="C760" s="17">
        <v>754</v>
      </c>
      <c r="D760" s="17">
        <v>165</v>
      </c>
      <c r="E760" s="18">
        <v>48.5</v>
      </c>
      <c r="F760" s="19">
        <f t="shared" si="69"/>
        <v>-0.23611111111111052</v>
      </c>
      <c r="G760" s="19">
        <f t="shared" si="70"/>
        <v>-0.84999999999999787</v>
      </c>
      <c r="H760" s="20">
        <f t="shared" si="66"/>
        <v>0</v>
      </c>
      <c r="I760" s="20">
        <f t="shared" si="67"/>
        <v>48.5</v>
      </c>
      <c r="J760" s="20">
        <f t="shared" si="68"/>
        <v>13.472222222222221</v>
      </c>
      <c r="K760" s="20">
        <f>(1000*1.15)*Table1[[#This Row],[WLTC class 3, version 5, acceleration]]</f>
        <v>-271.52777777777709</v>
      </c>
      <c r="L760" s="20">
        <f t="shared" si="71"/>
        <v>112.815</v>
      </c>
      <c r="M760" s="20">
        <f>0.5*1.2*0.32*1.99*(Table1[[#This Row],[Velocity]]^2)</f>
        <v>69.347814814814811</v>
      </c>
      <c r="N760" s="20">
        <f>Table1[[#This Row],[Acceleration Force]]+Table1[[#This Row],[Rolling Resistance]]+Table1[[#This Row],[Aerodynamic Resistance]]</f>
        <v>-89.364962962962281</v>
      </c>
      <c r="O760" s="20">
        <f>(Table1[[#This Row],[Acceleration Force]]+Table1[[#This Row],[Rolling Resistance]]+Table1[[#This Row],[Aerodynamic Resistance]])*Table1[[#This Row],[Velocity]]</f>
        <v>-1203.9446399176861</v>
      </c>
      <c r="P760" s="20">
        <f>Table1[[#This Row],[Total]]*Table1[[#This Row],[Velocity]]</f>
        <v>-1203.9446399176861</v>
      </c>
      <c r="Q760" s="20">
        <f>IF(Table1[[#This Row],[Energy]]&gt;0,Table1[[#This Row],[Energy]],0)</f>
        <v>0</v>
      </c>
      <c r="R760" s="20">
        <f>(SUM($Q$6:Q760))/1000000</f>
        <v>1.539266826704607</v>
      </c>
      <c r="S760" s="20">
        <f>IF(Table1[[#This Row],[Energy]]&lt;0,ABS(Table1[[#This Row],[Energy]]),0)</f>
        <v>1203.9446399176861</v>
      </c>
      <c r="T760" s="20">
        <f>(SUM($S$6:S760))/1000000</f>
        <v>0.72794865574353862</v>
      </c>
    </row>
    <row r="761" spans="2:20" x14ac:dyDescent="0.3">
      <c r="B761" s="8" t="s">
        <v>24</v>
      </c>
      <c r="C761" s="17">
        <v>755</v>
      </c>
      <c r="D761" s="17">
        <v>166</v>
      </c>
      <c r="E761" s="18">
        <v>47.6</v>
      </c>
      <c r="F761" s="19">
        <f t="shared" si="69"/>
        <v>-0.30555555555555597</v>
      </c>
      <c r="G761" s="19">
        <f t="shared" si="70"/>
        <v>-1.1000000000000014</v>
      </c>
      <c r="H761" s="20">
        <f t="shared" si="66"/>
        <v>0</v>
      </c>
      <c r="I761" s="20">
        <f t="shared" si="67"/>
        <v>47.6</v>
      </c>
      <c r="J761" s="20">
        <f t="shared" si="68"/>
        <v>13.222222222222221</v>
      </c>
      <c r="K761" s="20">
        <f>(1000*1.15)*Table1[[#This Row],[WLTC class 3, version 5, acceleration]]</f>
        <v>-351.38888888888937</v>
      </c>
      <c r="L761" s="20">
        <f t="shared" si="71"/>
        <v>112.815</v>
      </c>
      <c r="M761" s="20">
        <f>0.5*1.2*0.32*1.99*(Table1[[#This Row],[Velocity]]^2)</f>
        <v>66.797961481481479</v>
      </c>
      <c r="N761" s="20">
        <f>Table1[[#This Row],[Acceleration Force]]+Table1[[#This Row],[Rolling Resistance]]+Table1[[#This Row],[Aerodynamic Resistance]]</f>
        <v>-171.77592740740789</v>
      </c>
      <c r="O761" s="20">
        <f>(Table1[[#This Row],[Acceleration Force]]+Table1[[#This Row],[Rolling Resistance]]+Table1[[#This Row],[Aerodynamic Resistance]])*Table1[[#This Row],[Velocity]]</f>
        <v>-2271.2594846090597</v>
      </c>
      <c r="P761" s="20">
        <f>Table1[[#This Row],[Total]]*Table1[[#This Row],[Velocity]]</f>
        <v>-2271.2594846090597</v>
      </c>
      <c r="Q761" s="20">
        <f>IF(Table1[[#This Row],[Energy]]&gt;0,Table1[[#This Row],[Energy]],0)</f>
        <v>0</v>
      </c>
      <c r="R761" s="20">
        <f>(SUM($Q$6:Q761))/1000000</f>
        <v>1.539266826704607</v>
      </c>
      <c r="S761" s="20">
        <f>IF(Table1[[#This Row],[Energy]]&lt;0,ABS(Table1[[#This Row],[Energy]]),0)</f>
        <v>2271.2594846090597</v>
      </c>
      <c r="T761" s="20">
        <f>(SUM($S$6:S761))/1000000</f>
        <v>0.73021991522814766</v>
      </c>
    </row>
    <row r="762" spans="2:20" x14ac:dyDescent="0.3">
      <c r="B762" s="8" t="s">
        <v>24</v>
      </c>
      <c r="C762" s="17">
        <v>756</v>
      </c>
      <c r="D762" s="17">
        <v>167</v>
      </c>
      <c r="E762" s="18">
        <v>46.3</v>
      </c>
      <c r="F762" s="19">
        <f t="shared" si="69"/>
        <v>-0.54166666666666641</v>
      </c>
      <c r="G762" s="19">
        <f t="shared" si="70"/>
        <v>-1.9499999999999993</v>
      </c>
      <c r="H762" s="20">
        <f t="shared" si="66"/>
        <v>0</v>
      </c>
      <c r="I762" s="20">
        <f t="shared" si="67"/>
        <v>46.3</v>
      </c>
      <c r="J762" s="20">
        <f t="shared" si="68"/>
        <v>12.861111111111111</v>
      </c>
      <c r="K762" s="20">
        <f>(1000*1.15)*Table1[[#This Row],[WLTC class 3, version 5, acceleration]]</f>
        <v>-622.9166666666664</v>
      </c>
      <c r="L762" s="20">
        <f t="shared" si="71"/>
        <v>112.815</v>
      </c>
      <c r="M762" s="20">
        <f>0.5*1.2*0.32*1.99*(Table1[[#This Row],[Velocity]]^2)</f>
        <v>63.19915703703704</v>
      </c>
      <c r="N762" s="20">
        <f>Table1[[#This Row],[Acceleration Force]]+Table1[[#This Row],[Rolling Resistance]]+Table1[[#This Row],[Aerodynamic Resistance]]</f>
        <v>-446.90250962962938</v>
      </c>
      <c r="O762" s="20">
        <f>(Table1[[#This Row],[Acceleration Force]]+Table1[[#This Row],[Rolling Resistance]]+Table1[[#This Row],[Aerodynamic Resistance]])*Table1[[#This Row],[Velocity]]</f>
        <v>-5747.6628321810667</v>
      </c>
      <c r="P762" s="20">
        <f>Table1[[#This Row],[Total]]*Table1[[#This Row],[Velocity]]</f>
        <v>-5747.6628321810667</v>
      </c>
      <c r="Q762" s="20">
        <f>IF(Table1[[#This Row],[Energy]]&gt;0,Table1[[#This Row],[Energy]],0)</f>
        <v>0</v>
      </c>
      <c r="R762" s="20">
        <f>(SUM($Q$6:Q762))/1000000</f>
        <v>1.539266826704607</v>
      </c>
      <c r="S762" s="20">
        <f>IF(Table1[[#This Row],[Energy]]&lt;0,ABS(Table1[[#This Row],[Energy]]),0)</f>
        <v>5747.6628321810667</v>
      </c>
      <c r="T762" s="20">
        <f>(SUM($S$6:S762))/1000000</f>
        <v>0.73596757806032875</v>
      </c>
    </row>
    <row r="763" spans="2:20" x14ac:dyDescent="0.3">
      <c r="B763" s="8" t="s">
        <v>24</v>
      </c>
      <c r="C763" s="17">
        <v>757</v>
      </c>
      <c r="D763" s="17">
        <v>168</v>
      </c>
      <c r="E763" s="18">
        <v>43.7</v>
      </c>
      <c r="F763" s="19">
        <f t="shared" si="69"/>
        <v>-0.97222222222222221</v>
      </c>
      <c r="G763" s="19">
        <f t="shared" si="70"/>
        <v>-3.5</v>
      </c>
      <c r="H763" s="20">
        <f t="shared" si="66"/>
        <v>0</v>
      </c>
      <c r="I763" s="20">
        <f t="shared" si="67"/>
        <v>43.7</v>
      </c>
      <c r="J763" s="20">
        <f t="shared" si="68"/>
        <v>12.138888888888889</v>
      </c>
      <c r="K763" s="20">
        <f>(1000*1.15)*Table1[[#This Row],[WLTC class 3, version 5, acceleration]]</f>
        <v>-1118.0555555555554</v>
      </c>
      <c r="L763" s="20">
        <f t="shared" si="71"/>
        <v>112.815</v>
      </c>
      <c r="M763" s="20">
        <f>0.5*1.2*0.32*1.99*(Table1[[#This Row],[Velocity]]^2)</f>
        <v>56.300490370370376</v>
      </c>
      <c r="N763" s="20">
        <f>Table1[[#This Row],[Acceleration Force]]+Table1[[#This Row],[Rolling Resistance]]+Table1[[#This Row],[Aerodynamic Resistance]]</f>
        <v>-948.94006518518495</v>
      </c>
      <c r="O763" s="20">
        <f>(Table1[[#This Row],[Acceleration Force]]+Table1[[#This Row],[Rolling Resistance]]+Table1[[#This Row],[Aerodynamic Resistance]])*Table1[[#This Row],[Velocity]]</f>
        <v>-11519.07801349794</v>
      </c>
      <c r="P763" s="20">
        <f>Table1[[#This Row],[Total]]*Table1[[#This Row],[Velocity]]</f>
        <v>-11519.07801349794</v>
      </c>
      <c r="Q763" s="20">
        <f>IF(Table1[[#This Row],[Energy]]&gt;0,Table1[[#This Row],[Energy]],0)</f>
        <v>0</v>
      </c>
      <c r="R763" s="20">
        <f>(SUM($Q$6:Q763))/1000000</f>
        <v>1.539266826704607</v>
      </c>
      <c r="S763" s="20">
        <f>IF(Table1[[#This Row],[Energy]]&lt;0,ABS(Table1[[#This Row],[Energy]]),0)</f>
        <v>11519.07801349794</v>
      </c>
      <c r="T763" s="20">
        <f>(SUM($S$6:S763))/1000000</f>
        <v>0.74748665607382669</v>
      </c>
    </row>
    <row r="764" spans="2:20" x14ac:dyDescent="0.3">
      <c r="B764" s="8" t="s">
        <v>24</v>
      </c>
      <c r="C764" s="17">
        <v>758</v>
      </c>
      <c r="D764" s="17">
        <v>169</v>
      </c>
      <c r="E764" s="18">
        <v>39.299999999999997</v>
      </c>
      <c r="F764" s="19">
        <f t="shared" si="69"/>
        <v>-1.3333333333333335</v>
      </c>
      <c r="G764" s="19">
        <f t="shared" si="70"/>
        <v>-4.8000000000000007</v>
      </c>
      <c r="H764" s="20">
        <f t="shared" si="66"/>
        <v>0</v>
      </c>
      <c r="I764" s="20">
        <f t="shared" si="67"/>
        <v>39.299999999999997</v>
      </c>
      <c r="J764" s="20">
        <f t="shared" si="68"/>
        <v>10.916666666666666</v>
      </c>
      <c r="K764" s="20">
        <f>(1000*1.15)*Table1[[#This Row],[WLTC class 3, version 5, acceleration]]</f>
        <v>-1533.3333333333335</v>
      </c>
      <c r="L764" s="20">
        <f t="shared" si="71"/>
        <v>112.815</v>
      </c>
      <c r="M764" s="20">
        <f>0.5*1.2*0.32*1.99*(Table1[[#This Row],[Velocity]]^2)</f>
        <v>45.533853333333333</v>
      </c>
      <c r="N764" s="20">
        <f>Table1[[#This Row],[Acceleration Force]]+Table1[[#This Row],[Rolling Resistance]]+Table1[[#This Row],[Aerodynamic Resistance]]</f>
        <v>-1374.9844800000001</v>
      </c>
      <c r="O764" s="20">
        <f>(Table1[[#This Row],[Acceleration Force]]+Table1[[#This Row],[Rolling Resistance]]+Table1[[#This Row],[Aerodynamic Resistance]])*Table1[[#This Row],[Velocity]]</f>
        <v>-15010.247240000001</v>
      </c>
      <c r="P764" s="20">
        <f>Table1[[#This Row],[Total]]*Table1[[#This Row],[Velocity]]</f>
        <v>-15010.247240000001</v>
      </c>
      <c r="Q764" s="20">
        <f>IF(Table1[[#This Row],[Energy]]&gt;0,Table1[[#This Row],[Energy]],0)</f>
        <v>0</v>
      </c>
      <c r="R764" s="20">
        <f>(SUM($Q$6:Q764))/1000000</f>
        <v>1.539266826704607</v>
      </c>
      <c r="S764" s="20">
        <f>IF(Table1[[#This Row],[Energy]]&lt;0,ABS(Table1[[#This Row],[Energy]]),0)</f>
        <v>15010.247240000001</v>
      </c>
      <c r="T764" s="20">
        <f>(SUM($S$6:S764))/1000000</f>
        <v>0.7624969033138268</v>
      </c>
    </row>
    <row r="765" spans="2:20" x14ac:dyDescent="0.3">
      <c r="B765" s="8" t="s">
        <v>24</v>
      </c>
      <c r="C765" s="17">
        <v>759</v>
      </c>
      <c r="D765" s="17">
        <v>170</v>
      </c>
      <c r="E765" s="18">
        <v>34.1</v>
      </c>
      <c r="F765" s="19">
        <f t="shared" si="69"/>
        <v>-1.4305555555555551</v>
      </c>
      <c r="G765" s="19">
        <f t="shared" si="70"/>
        <v>-5.1499999999999986</v>
      </c>
      <c r="H765" s="20">
        <f t="shared" si="66"/>
        <v>0</v>
      </c>
      <c r="I765" s="20">
        <f t="shared" si="67"/>
        <v>34.1</v>
      </c>
      <c r="J765" s="20">
        <f t="shared" si="68"/>
        <v>9.4722222222222232</v>
      </c>
      <c r="K765" s="20">
        <f>(1000*1.15)*Table1[[#This Row],[WLTC class 3, version 5, acceleration]]</f>
        <v>-1645.1388888888885</v>
      </c>
      <c r="L765" s="20">
        <f t="shared" si="71"/>
        <v>112.815</v>
      </c>
      <c r="M765" s="20">
        <f>0.5*1.2*0.32*1.99*(Table1[[#This Row],[Velocity]]^2)</f>
        <v>34.28136148148149</v>
      </c>
      <c r="N765" s="20">
        <f>Table1[[#This Row],[Acceleration Force]]+Table1[[#This Row],[Rolling Resistance]]+Table1[[#This Row],[Aerodynamic Resistance]]</f>
        <v>-1498.0425274074069</v>
      </c>
      <c r="O765" s="20">
        <f>(Table1[[#This Row],[Acceleration Force]]+Table1[[#This Row],[Rolling Resistance]]+Table1[[#This Row],[Aerodynamic Resistance]])*Table1[[#This Row],[Velocity]]</f>
        <v>-14189.791717942384</v>
      </c>
      <c r="P765" s="20">
        <f>Table1[[#This Row],[Total]]*Table1[[#This Row],[Velocity]]</f>
        <v>-14189.791717942384</v>
      </c>
      <c r="Q765" s="20">
        <f>IF(Table1[[#This Row],[Energy]]&gt;0,Table1[[#This Row],[Energy]],0)</f>
        <v>0</v>
      </c>
      <c r="R765" s="20">
        <f>(SUM($Q$6:Q765))/1000000</f>
        <v>1.539266826704607</v>
      </c>
      <c r="S765" s="20">
        <f>IF(Table1[[#This Row],[Energy]]&lt;0,ABS(Table1[[#This Row],[Energy]]),0)</f>
        <v>14189.791717942384</v>
      </c>
      <c r="T765" s="20">
        <f>(SUM($S$6:S765))/1000000</f>
        <v>0.77668669503176913</v>
      </c>
    </row>
    <row r="766" spans="2:20" x14ac:dyDescent="0.3">
      <c r="B766" s="8" t="s">
        <v>24</v>
      </c>
      <c r="C766" s="17">
        <v>760</v>
      </c>
      <c r="D766" s="17">
        <v>171</v>
      </c>
      <c r="E766" s="18">
        <v>29</v>
      </c>
      <c r="F766" s="19">
        <f t="shared" si="69"/>
        <v>-1.4444444444444446</v>
      </c>
      <c r="G766" s="19">
        <f t="shared" si="70"/>
        <v>-5.2000000000000011</v>
      </c>
      <c r="H766" s="20">
        <f t="shared" si="66"/>
        <v>0</v>
      </c>
      <c r="I766" s="20">
        <f t="shared" si="67"/>
        <v>29</v>
      </c>
      <c r="J766" s="20">
        <f t="shared" si="68"/>
        <v>8.0555555555555554</v>
      </c>
      <c r="K766" s="20">
        <f>(1000*1.15)*Table1[[#This Row],[WLTC class 3, version 5, acceleration]]</f>
        <v>-1661.1111111111113</v>
      </c>
      <c r="L766" s="20">
        <f t="shared" si="71"/>
        <v>112.815</v>
      </c>
      <c r="M766" s="20">
        <f>0.5*1.2*0.32*1.99*(Table1[[#This Row],[Velocity]]^2)</f>
        <v>24.793925925925926</v>
      </c>
      <c r="N766" s="20">
        <f>Table1[[#This Row],[Acceleration Force]]+Table1[[#This Row],[Rolling Resistance]]+Table1[[#This Row],[Aerodynamic Resistance]]</f>
        <v>-1523.5021851851852</v>
      </c>
      <c r="O766" s="20">
        <f>(Table1[[#This Row],[Acceleration Force]]+Table1[[#This Row],[Rolling Resistance]]+Table1[[#This Row],[Aerodynamic Resistance]])*Table1[[#This Row],[Velocity]]</f>
        <v>-12272.656491769547</v>
      </c>
      <c r="P766" s="20">
        <f>Table1[[#This Row],[Total]]*Table1[[#This Row],[Velocity]]</f>
        <v>-12272.656491769547</v>
      </c>
      <c r="Q766" s="20">
        <f>IF(Table1[[#This Row],[Energy]]&gt;0,Table1[[#This Row],[Energy]],0)</f>
        <v>0</v>
      </c>
      <c r="R766" s="20">
        <f>(SUM($Q$6:Q766))/1000000</f>
        <v>1.539266826704607</v>
      </c>
      <c r="S766" s="20">
        <f>IF(Table1[[#This Row],[Energy]]&lt;0,ABS(Table1[[#This Row],[Energy]]),0)</f>
        <v>12272.656491769547</v>
      </c>
      <c r="T766" s="20">
        <f>(SUM($S$6:S766))/1000000</f>
        <v>0.78895935152353869</v>
      </c>
    </row>
    <row r="767" spans="2:20" x14ac:dyDescent="0.3">
      <c r="B767" s="8" t="s">
        <v>24</v>
      </c>
      <c r="C767" s="17">
        <v>761</v>
      </c>
      <c r="D767" s="17">
        <v>172</v>
      </c>
      <c r="E767" s="18">
        <v>23.7</v>
      </c>
      <c r="F767" s="19">
        <f t="shared" si="69"/>
        <v>-1.4722222222222223</v>
      </c>
      <c r="G767" s="19">
        <f t="shared" si="70"/>
        <v>-5.3000000000000007</v>
      </c>
      <c r="H767" s="20">
        <f t="shared" si="66"/>
        <v>0</v>
      </c>
      <c r="I767" s="20">
        <f t="shared" si="67"/>
        <v>23.7</v>
      </c>
      <c r="J767" s="20">
        <f t="shared" si="68"/>
        <v>6.583333333333333</v>
      </c>
      <c r="K767" s="20">
        <f>(1000*1.15)*Table1[[#This Row],[WLTC class 3, version 5, acceleration]]</f>
        <v>-1693.0555555555557</v>
      </c>
      <c r="L767" s="20">
        <f t="shared" si="71"/>
        <v>112.815</v>
      </c>
      <c r="M767" s="20">
        <f>0.5*1.2*0.32*1.99*(Table1[[#This Row],[Velocity]]^2)</f>
        <v>16.559453333333334</v>
      </c>
      <c r="N767" s="20">
        <f>Table1[[#This Row],[Acceleration Force]]+Table1[[#This Row],[Rolling Resistance]]+Table1[[#This Row],[Aerodynamic Resistance]]</f>
        <v>-1563.6811022222223</v>
      </c>
      <c r="O767" s="20">
        <f>(Table1[[#This Row],[Acceleration Force]]+Table1[[#This Row],[Rolling Resistance]]+Table1[[#This Row],[Aerodynamic Resistance]])*Table1[[#This Row],[Velocity]]</f>
        <v>-10294.233922962963</v>
      </c>
      <c r="P767" s="20">
        <f>Table1[[#This Row],[Total]]*Table1[[#This Row],[Velocity]]</f>
        <v>-10294.233922962963</v>
      </c>
      <c r="Q767" s="20">
        <f>IF(Table1[[#This Row],[Energy]]&gt;0,Table1[[#This Row],[Energy]],0)</f>
        <v>0</v>
      </c>
      <c r="R767" s="20">
        <f>(SUM($Q$6:Q767))/1000000</f>
        <v>1.539266826704607</v>
      </c>
      <c r="S767" s="20">
        <f>IF(Table1[[#This Row],[Energy]]&lt;0,ABS(Table1[[#This Row],[Energy]]),0)</f>
        <v>10294.233922962963</v>
      </c>
      <c r="T767" s="20">
        <f>(SUM($S$6:S767))/1000000</f>
        <v>0.7992535854465016</v>
      </c>
    </row>
    <row r="768" spans="2:20" x14ac:dyDescent="0.3">
      <c r="B768" s="8" t="s">
        <v>24</v>
      </c>
      <c r="C768" s="17">
        <v>762</v>
      </c>
      <c r="D768" s="17">
        <v>173</v>
      </c>
      <c r="E768" s="18">
        <v>18.399999999999999</v>
      </c>
      <c r="F768" s="19">
        <f t="shared" si="69"/>
        <v>-1.3055555555555554</v>
      </c>
      <c r="G768" s="19">
        <f t="shared" si="70"/>
        <v>-4.6999999999999993</v>
      </c>
      <c r="H768" s="20">
        <f t="shared" si="66"/>
        <v>0</v>
      </c>
      <c r="I768" s="20">
        <f t="shared" si="67"/>
        <v>18.399999999999999</v>
      </c>
      <c r="J768" s="20">
        <f t="shared" si="68"/>
        <v>5.1111111111111107</v>
      </c>
      <c r="K768" s="20">
        <f>(1000*1.15)*Table1[[#This Row],[WLTC class 3, version 5, acceleration]]</f>
        <v>-1501.3888888888887</v>
      </c>
      <c r="L768" s="20">
        <f t="shared" si="71"/>
        <v>112.815</v>
      </c>
      <c r="M768" s="20">
        <f>0.5*1.2*0.32*1.99*(Table1[[#This Row],[Velocity]]^2)</f>
        <v>9.9812503703703701</v>
      </c>
      <c r="N768" s="20">
        <f>Table1[[#This Row],[Acceleration Force]]+Table1[[#This Row],[Rolling Resistance]]+Table1[[#This Row],[Aerodynamic Resistance]]</f>
        <v>-1378.5926385185182</v>
      </c>
      <c r="O768" s="20">
        <f>(Table1[[#This Row],[Acceleration Force]]+Table1[[#This Row],[Rolling Resistance]]+Table1[[#This Row],[Aerodynamic Resistance]])*Table1[[#This Row],[Velocity]]</f>
        <v>-7046.1401524279818</v>
      </c>
      <c r="P768" s="20">
        <f>Table1[[#This Row],[Total]]*Table1[[#This Row],[Velocity]]</f>
        <v>-7046.1401524279818</v>
      </c>
      <c r="Q768" s="20">
        <f>IF(Table1[[#This Row],[Energy]]&gt;0,Table1[[#This Row],[Energy]],0)</f>
        <v>0</v>
      </c>
      <c r="R768" s="20">
        <f>(SUM($Q$6:Q768))/1000000</f>
        <v>1.539266826704607</v>
      </c>
      <c r="S768" s="20">
        <f>IF(Table1[[#This Row],[Energy]]&lt;0,ABS(Table1[[#This Row],[Energy]]),0)</f>
        <v>7046.1401524279818</v>
      </c>
      <c r="T768" s="20">
        <f>(SUM($S$6:S768))/1000000</f>
        <v>0.8062997255989296</v>
      </c>
    </row>
    <row r="769" spans="2:20" x14ac:dyDescent="0.3">
      <c r="B769" s="8" t="s">
        <v>24</v>
      </c>
      <c r="C769" s="17">
        <v>763</v>
      </c>
      <c r="D769" s="17">
        <v>174</v>
      </c>
      <c r="E769" s="18">
        <v>14.3</v>
      </c>
      <c r="F769" s="19">
        <f t="shared" si="69"/>
        <v>-0.88888888888888862</v>
      </c>
      <c r="G769" s="19">
        <f t="shared" si="70"/>
        <v>-3.1999999999999993</v>
      </c>
      <c r="H769" s="20">
        <f t="shared" si="66"/>
        <v>0</v>
      </c>
      <c r="I769" s="20">
        <f t="shared" si="67"/>
        <v>14.3</v>
      </c>
      <c r="J769" s="20">
        <f t="shared" si="68"/>
        <v>3.9722222222222223</v>
      </c>
      <c r="K769" s="20">
        <f>(1000*1.15)*Table1[[#This Row],[WLTC class 3, version 5, acceleration]]</f>
        <v>-1022.2222222222219</v>
      </c>
      <c r="L769" s="20">
        <f t="shared" si="71"/>
        <v>112.815</v>
      </c>
      <c r="M769" s="20">
        <f>0.5*1.2*0.32*1.99*(Table1[[#This Row],[Velocity]]^2)</f>
        <v>6.0286681481481494</v>
      </c>
      <c r="N769" s="20">
        <f>Table1[[#This Row],[Acceleration Force]]+Table1[[#This Row],[Rolling Resistance]]+Table1[[#This Row],[Aerodynamic Resistance]]</f>
        <v>-903.37855407407369</v>
      </c>
      <c r="O769" s="20">
        <f>(Table1[[#This Row],[Acceleration Force]]+Table1[[#This Row],[Rolling Resistance]]+Table1[[#This Row],[Aerodynamic Resistance]])*Table1[[#This Row],[Velocity]]</f>
        <v>-3588.420367572015</v>
      </c>
      <c r="P769" s="20">
        <f>Table1[[#This Row],[Total]]*Table1[[#This Row],[Velocity]]</f>
        <v>-3588.420367572015</v>
      </c>
      <c r="Q769" s="20">
        <f>IF(Table1[[#This Row],[Energy]]&gt;0,Table1[[#This Row],[Energy]],0)</f>
        <v>0</v>
      </c>
      <c r="R769" s="20">
        <f>(SUM($Q$6:Q769))/1000000</f>
        <v>1.539266826704607</v>
      </c>
      <c r="S769" s="20">
        <f>IF(Table1[[#This Row],[Energy]]&lt;0,ABS(Table1[[#This Row],[Energy]]),0)</f>
        <v>3588.420367572015</v>
      </c>
      <c r="T769" s="20">
        <f>(SUM($S$6:S769))/1000000</f>
        <v>0.8098881459665016</v>
      </c>
    </row>
    <row r="770" spans="2:20" x14ac:dyDescent="0.3">
      <c r="B770" s="8" t="s">
        <v>24</v>
      </c>
      <c r="C770" s="17">
        <v>764</v>
      </c>
      <c r="D770" s="17">
        <v>175</v>
      </c>
      <c r="E770" s="18">
        <v>12</v>
      </c>
      <c r="F770" s="19">
        <f t="shared" si="69"/>
        <v>-0.20833333333333331</v>
      </c>
      <c r="G770" s="19">
        <f t="shared" si="70"/>
        <v>-0.75</v>
      </c>
      <c r="H770" s="20">
        <f t="shared" si="66"/>
        <v>0</v>
      </c>
      <c r="I770" s="20">
        <f t="shared" si="67"/>
        <v>12</v>
      </c>
      <c r="J770" s="20">
        <f t="shared" si="68"/>
        <v>3.333333333333333</v>
      </c>
      <c r="K770" s="20">
        <f>(1000*1.15)*Table1[[#This Row],[WLTC class 3, version 5, acceleration]]</f>
        <v>-239.58333333333331</v>
      </c>
      <c r="L770" s="20">
        <f t="shared" si="71"/>
        <v>112.815</v>
      </c>
      <c r="M770" s="20">
        <f>0.5*1.2*0.32*1.99*(Table1[[#This Row],[Velocity]]^2)</f>
        <v>4.245333333333333</v>
      </c>
      <c r="N770" s="20">
        <f>Table1[[#This Row],[Acceleration Force]]+Table1[[#This Row],[Rolling Resistance]]+Table1[[#This Row],[Aerodynamic Resistance]]</f>
        <v>-122.52299999999998</v>
      </c>
      <c r="O770" s="20">
        <f>(Table1[[#This Row],[Acceleration Force]]+Table1[[#This Row],[Rolling Resistance]]+Table1[[#This Row],[Aerodynamic Resistance]])*Table1[[#This Row],[Velocity]]</f>
        <v>-408.40999999999991</v>
      </c>
      <c r="P770" s="20">
        <f>Table1[[#This Row],[Total]]*Table1[[#This Row],[Velocity]]</f>
        <v>-408.40999999999991</v>
      </c>
      <c r="Q770" s="20">
        <f>IF(Table1[[#This Row],[Energy]]&gt;0,Table1[[#This Row],[Energy]],0)</f>
        <v>0</v>
      </c>
      <c r="R770" s="20">
        <f>(SUM($Q$6:Q770))/1000000</f>
        <v>1.539266826704607</v>
      </c>
      <c r="S770" s="20">
        <f>IF(Table1[[#This Row],[Energy]]&lt;0,ABS(Table1[[#This Row],[Energy]]),0)</f>
        <v>408.40999999999991</v>
      </c>
      <c r="T770" s="20">
        <f>(SUM($S$6:S770))/1000000</f>
        <v>0.81029655596650163</v>
      </c>
    </row>
    <row r="771" spans="2:20" x14ac:dyDescent="0.3">
      <c r="B771" s="8" t="s">
        <v>24</v>
      </c>
      <c r="C771" s="17">
        <v>765</v>
      </c>
      <c r="D771" s="17">
        <v>176</v>
      </c>
      <c r="E771" s="18">
        <v>12.8</v>
      </c>
      <c r="F771" s="19">
        <f t="shared" si="69"/>
        <v>0.55555555555555558</v>
      </c>
      <c r="G771" s="19">
        <f t="shared" si="70"/>
        <v>2</v>
      </c>
      <c r="H771" s="20">
        <f t="shared" si="66"/>
        <v>0</v>
      </c>
      <c r="I771" s="20">
        <f t="shared" si="67"/>
        <v>12.8</v>
      </c>
      <c r="J771" s="20">
        <f t="shared" si="68"/>
        <v>3.5555555555555558</v>
      </c>
      <c r="K771" s="20">
        <f>(1000*1.15)*Table1[[#This Row],[WLTC class 3, version 5, acceleration]]</f>
        <v>638.88888888888891</v>
      </c>
      <c r="L771" s="20">
        <f t="shared" si="71"/>
        <v>112.815</v>
      </c>
      <c r="M771" s="20">
        <f>0.5*1.2*0.32*1.99*(Table1[[#This Row],[Velocity]]^2)</f>
        <v>4.8302459259259267</v>
      </c>
      <c r="N771" s="20">
        <f>Table1[[#This Row],[Acceleration Force]]+Table1[[#This Row],[Rolling Resistance]]+Table1[[#This Row],[Aerodynamic Resistance]]</f>
        <v>756.53413481481493</v>
      </c>
      <c r="O771" s="20">
        <f>(Table1[[#This Row],[Acceleration Force]]+Table1[[#This Row],[Rolling Resistance]]+Table1[[#This Row],[Aerodynamic Resistance]])*Table1[[#This Row],[Velocity]]</f>
        <v>2689.8991460082311</v>
      </c>
      <c r="P771" s="20">
        <f>Table1[[#This Row],[Total]]*Table1[[#This Row],[Velocity]]</f>
        <v>2689.8991460082311</v>
      </c>
      <c r="Q771" s="20">
        <f>IF(Table1[[#This Row],[Energy]]&gt;0,Table1[[#This Row],[Energy]],0)</f>
        <v>2689.8991460082311</v>
      </c>
      <c r="R771" s="20">
        <f>(SUM($Q$6:Q771))/1000000</f>
        <v>1.5419567258506155</v>
      </c>
      <c r="S771" s="20">
        <f>IF(Table1[[#This Row],[Energy]]&lt;0,ABS(Table1[[#This Row],[Energy]]),0)</f>
        <v>0</v>
      </c>
      <c r="T771" s="20">
        <f>(SUM($S$6:S771))/1000000</f>
        <v>0.81029655596650163</v>
      </c>
    </row>
    <row r="772" spans="2:20" x14ac:dyDescent="0.3">
      <c r="B772" s="8" t="s">
        <v>24</v>
      </c>
      <c r="C772" s="17">
        <v>766</v>
      </c>
      <c r="D772" s="17">
        <v>177</v>
      </c>
      <c r="E772" s="18">
        <v>16</v>
      </c>
      <c r="F772" s="19">
        <f t="shared" si="69"/>
        <v>0.87500000000000011</v>
      </c>
      <c r="G772" s="19">
        <f t="shared" si="70"/>
        <v>3.1500000000000004</v>
      </c>
      <c r="H772" s="20">
        <f t="shared" si="66"/>
        <v>0</v>
      </c>
      <c r="I772" s="20">
        <f t="shared" si="67"/>
        <v>16</v>
      </c>
      <c r="J772" s="20">
        <f t="shared" si="68"/>
        <v>4.4444444444444446</v>
      </c>
      <c r="K772" s="20">
        <f>(1000*1.15)*Table1[[#This Row],[WLTC class 3, version 5, acceleration]]</f>
        <v>1006.2500000000001</v>
      </c>
      <c r="L772" s="20">
        <f t="shared" si="71"/>
        <v>112.815</v>
      </c>
      <c r="M772" s="20">
        <f>0.5*1.2*0.32*1.99*(Table1[[#This Row],[Velocity]]^2)</f>
        <v>7.5472592592592607</v>
      </c>
      <c r="N772" s="20">
        <f>Table1[[#This Row],[Acceleration Force]]+Table1[[#This Row],[Rolling Resistance]]+Table1[[#This Row],[Aerodynamic Resistance]]</f>
        <v>1126.6122592592594</v>
      </c>
      <c r="O772" s="20">
        <f>(Table1[[#This Row],[Acceleration Force]]+Table1[[#This Row],[Rolling Resistance]]+Table1[[#This Row],[Aerodynamic Resistance]])*Table1[[#This Row],[Velocity]]</f>
        <v>5007.1655967078195</v>
      </c>
      <c r="P772" s="20">
        <f>Table1[[#This Row],[Total]]*Table1[[#This Row],[Velocity]]</f>
        <v>5007.1655967078195</v>
      </c>
      <c r="Q772" s="20">
        <f>IF(Table1[[#This Row],[Energy]]&gt;0,Table1[[#This Row],[Energy]],0)</f>
        <v>5007.1655967078195</v>
      </c>
      <c r="R772" s="20">
        <f>(SUM($Q$6:Q772))/1000000</f>
        <v>1.5469638914473232</v>
      </c>
      <c r="S772" s="20">
        <f>IF(Table1[[#This Row],[Energy]]&lt;0,ABS(Table1[[#This Row],[Energy]]),0)</f>
        <v>0</v>
      </c>
      <c r="T772" s="20">
        <f>(SUM($S$6:S772))/1000000</f>
        <v>0.81029655596650163</v>
      </c>
    </row>
    <row r="773" spans="2:20" x14ac:dyDescent="0.3">
      <c r="B773" s="8" t="s">
        <v>24</v>
      </c>
      <c r="C773" s="17">
        <v>767</v>
      </c>
      <c r="D773" s="17">
        <v>178</v>
      </c>
      <c r="E773" s="18">
        <v>19.100000000000001</v>
      </c>
      <c r="F773" s="19">
        <f t="shared" si="69"/>
        <v>0.88888888888888862</v>
      </c>
      <c r="G773" s="19">
        <f t="shared" si="70"/>
        <v>3.1999999999999993</v>
      </c>
      <c r="H773" s="20">
        <f t="shared" si="66"/>
        <v>0</v>
      </c>
      <c r="I773" s="20">
        <f t="shared" si="67"/>
        <v>19.100000000000001</v>
      </c>
      <c r="J773" s="20">
        <f t="shared" si="68"/>
        <v>5.3055555555555562</v>
      </c>
      <c r="K773" s="20">
        <f>(1000*1.15)*Table1[[#This Row],[WLTC class 3, version 5, acceleration]]</f>
        <v>1022.2222222222219</v>
      </c>
      <c r="L773" s="20">
        <f t="shared" si="71"/>
        <v>112.815</v>
      </c>
      <c r="M773" s="20">
        <f>0.5*1.2*0.32*1.99*(Table1[[#This Row],[Velocity]]^2)</f>
        <v>10.755139259259263</v>
      </c>
      <c r="N773" s="20">
        <f>Table1[[#This Row],[Acceleration Force]]+Table1[[#This Row],[Rolling Resistance]]+Table1[[#This Row],[Aerodynamic Resistance]]</f>
        <v>1145.7923614814813</v>
      </c>
      <c r="O773" s="20">
        <f>(Table1[[#This Row],[Acceleration Force]]+Table1[[#This Row],[Rolling Resistance]]+Table1[[#This Row],[Aerodynamic Resistance]])*Table1[[#This Row],[Velocity]]</f>
        <v>6079.065028971193</v>
      </c>
      <c r="P773" s="20">
        <f>Table1[[#This Row],[Total]]*Table1[[#This Row],[Velocity]]</f>
        <v>6079.065028971193</v>
      </c>
      <c r="Q773" s="20">
        <f>IF(Table1[[#This Row],[Energy]]&gt;0,Table1[[#This Row],[Energy]],0)</f>
        <v>6079.065028971193</v>
      </c>
      <c r="R773" s="20">
        <f>(SUM($Q$6:Q773))/1000000</f>
        <v>1.5530429564762944</v>
      </c>
      <c r="S773" s="20">
        <f>IF(Table1[[#This Row],[Energy]]&lt;0,ABS(Table1[[#This Row],[Energy]]),0)</f>
        <v>0</v>
      </c>
      <c r="T773" s="20">
        <f>(SUM($S$6:S773))/1000000</f>
        <v>0.81029655596650163</v>
      </c>
    </row>
    <row r="774" spans="2:20" x14ac:dyDescent="0.3">
      <c r="B774" s="8" t="s">
        <v>24</v>
      </c>
      <c r="C774" s="17">
        <v>768</v>
      </c>
      <c r="D774" s="17">
        <v>179</v>
      </c>
      <c r="E774" s="18">
        <v>22.4</v>
      </c>
      <c r="F774" s="19">
        <f t="shared" si="69"/>
        <v>0.90277777777777779</v>
      </c>
      <c r="G774" s="19">
        <f t="shared" si="70"/>
        <v>3.25</v>
      </c>
      <c r="H774" s="20">
        <f t="shared" ref="H774:H837" si="72">IF(E774&lt;1,1,0)</f>
        <v>0</v>
      </c>
      <c r="I774" s="20">
        <f t="shared" ref="I774:I837" si="73">IF(H774=1,"",E774)</f>
        <v>22.4</v>
      </c>
      <c r="J774" s="20">
        <f t="shared" ref="J774:J837" si="74">E774/3.6</f>
        <v>6.2222222222222214</v>
      </c>
      <c r="K774" s="20">
        <f>(1000*1.15)*Table1[[#This Row],[WLTC class 3, version 5, acceleration]]</f>
        <v>1038.1944444444446</v>
      </c>
      <c r="L774" s="20">
        <f t="shared" si="71"/>
        <v>112.815</v>
      </c>
      <c r="M774" s="20">
        <f>0.5*1.2*0.32*1.99*(Table1[[#This Row],[Velocity]]^2)</f>
        <v>14.792628148148145</v>
      </c>
      <c r="N774" s="20">
        <f>Table1[[#This Row],[Acceleration Force]]+Table1[[#This Row],[Rolling Resistance]]+Table1[[#This Row],[Aerodynamic Resistance]]</f>
        <v>1165.8020725925928</v>
      </c>
      <c r="O774" s="20">
        <f>(Table1[[#This Row],[Acceleration Force]]+Table1[[#This Row],[Rolling Resistance]]+Table1[[#This Row],[Aerodynamic Resistance]])*Table1[[#This Row],[Velocity]]</f>
        <v>7253.8795627983545</v>
      </c>
      <c r="P774" s="20">
        <f>Table1[[#This Row],[Total]]*Table1[[#This Row],[Velocity]]</f>
        <v>7253.8795627983545</v>
      </c>
      <c r="Q774" s="20">
        <f>IF(Table1[[#This Row],[Energy]]&gt;0,Table1[[#This Row],[Energy]],0)</f>
        <v>7253.8795627983545</v>
      </c>
      <c r="R774" s="20">
        <f>(SUM($Q$6:Q774))/1000000</f>
        <v>1.5602968360390927</v>
      </c>
      <c r="S774" s="20">
        <f>IF(Table1[[#This Row],[Energy]]&lt;0,ABS(Table1[[#This Row],[Energy]]),0)</f>
        <v>0</v>
      </c>
      <c r="T774" s="20">
        <f>(SUM($S$6:S774))/1000000</f>
        <v>0.81029655596650163</v>
      </c>
    </row>
    <row r="775" spans="2:20" x14ac:dyDescent="0.3">
      <c r="B775" s="8" t="s">
        <v>24</v>
      </c>
      <c r="C775" s="17">
        <v>769</v>
      </c>
      <c r="D775" s="17">
        <v>180</v>
      </c>
      <c r="E775" s="18">
        <v>25.6</v>
      </c>
      <c r="F775" s="19">
        <f t="shared" ref="F775:F838" si="75">($E776-$E774)/2/3.6</f>
        <v>1.0694444444444449</v>
      </c>
      <c r="G775" s="19">
        <f t="shared" ref="G775:G838" si="76">($E776-$E774)/2</f>
        <v>3.8500000000000014</v>
      </c>
      <c r="H775" s="20">
        <f t="shared" si="72"/>
        <v>0</v>
      </c>
      <c r="I775" s="20">
        <f t="shared" si="73"/>
        <v>25.6</v>
      </c>
      <c r="J775" s="20">
        <f t="shared" si="74"/>
        <v>7.1111111111111116</v>
      </c>
      <c r="K775" s="20">
        <f>(1000*1.15)*Table1[[#This Row],[WLTC class 3, version 5, acceleration]]</f>
        <v>1229.8611111111115</v>
      </c>
      <c r="L775" s="20">
        <f t="shared" ref="L775:L838" si="77">1150*9.81*0.01</f>
        <v>112.815</v>
      </c>
      <c r="M775" s="20">
        <f>0.5*1.2*0.32*1.99*(Table1[[#This Row],[Velocity]]^2)</f>
        <v>19.320983703703707</v>
      </c>
      <c r="N775" s="20">
        <f>Table1[[#This Row],[Acceleration Force]]+Table1[[#This Row],[Rolling Resistance]]+Table1[[#This Row],[Aerodynamic Resistance]]</f>
        <v>1361.9970948148152</v>
      </c>
      <c r="O775" s="20">
        <f>(Table1[[#This Row],[Acceleration Force]]+Table1[[#This Row],[Rolling Resistance]]+Table1[[#This Row],[Aerodynamic Resistance]])*Table1[[#This Row],[Velocity]]</f>
        <v>9685.3126742386867</v>
      </c>
      <c r="P775" s="20">
        <f>Table1[[#This Row],[Total]]*Table1[[#This Row],[Velocity]]</f>
        <v>9685.3126742386867</v>
      </c>
      <c r="Q775" s="20">
        <f>IF(Table1[[#This Row],[Energy]]&gt;0,Table1[[#This Row],[Energy]],0)</f>
        <v>9685.3126742386867</v>
      </c>
      <c r="R775" s="20">
        <f>(SUM($Q$6:Q775))/1000000</f>
        <v>1.5699821487133314</v>
      </c>
      <c r="S775" s="20">
        <f>IF(Table1[[#This Row],[Energy]]&lt;0,ABS(Table1[[#This Row],[Energy]]),0)</f>
        <v>0</v>
      </c>
      <c r="T775" s="20">
        <f>(SUM($S$6:S775))/1000000</f>
        <v>0.81029655596650163</v>
      </c>
    </row>
    <row r="776" spans="2:20" x14ac:dyDescent="0.3">
      <c r="B776" s="8" t="s">
        <v>24</v>
      </c>
      <c r="C776" s="17">
        <v>770</v>
      </c>
      <c r="D776" s="17">
        <v>181</v>
      </c>
      <c r="E776" s="18">
        <v>30.1</v>
      </c>
      <c r="F776" s="19">
        <f t="shared" si="75"/>
        <v>1.3472222222222217</v>
      </c>
      <c r="G776" s="19">
        <f t="shared" si="76"/>
        <v>4.8499999999999979</v>
      </c>
      <c r="H776" s="20">
        <f t="shared" si="72"/>
        <v>0</v>
      </c>
      <c r="I776" s="20">
        <f t="shared" si="73"/>
        <v>30.1</v>
      </c>
      <c r="J776" s="20">
        <f t="shared" si="74"/>
        <v>8.3611111111111107</v>
      </c>
      <c r="K776" s="20">
        <f>(1000*1.15)*Table1[[#This Row],[WLTC class 3, version 5, acceleration]]</f>
        <v>1549.305555555555</v>
      </c>
      <c r="L776" s="20">
        <f t="shared" si="77"/>
        <v>112.815</v>
      </c>
      <c r="M776" s="20">
        <f>0.5*1.2*0.32*1.99*(Table1[[#This Row],[Velocity]]^2)</f>
        <v>26.710517037037036</v>
      </c>
      <c r="N776" s="20">
        <f>Table1[[#This Row],[Acceleration Force]]+Table1[[#This Row],[Rolling Resistance]]+Table1[[#This Row],[Aerodynamic Resistance]]</f>
        <v>1688.8310725925921</v>
      </c>
      <c r="O776" s="20">
        <f>(Table1[[#This Row],[Acceleration Force]]+Table1[[#This Row],[Rolling Resistance]]+Table1[[#This Row],[Aerodynamic Resistance]])*Table1[[#This Row],[Velocity]]</f>
        <v>14120.504245843616</v>
      </c>
      <c r="P776" s="20">
        <f>Table1[[#This Row],[Total]]*Table1[[#This Row],[Velocity]]</f>
        <v>14120.504245843616</v>
      </c>
      <c r="Q776" s="20">
        <f>IF(Table1[[#This Row],[Energy]]&gt;0,Table1[[#This Row],[Energy]],0)</f>
        <v>14120.504245843616</v>
      </c>
      <c r="R776" s="20">
        <f>(SUM($Q$6:Q776))/1000000</f>
        <v>1.5841026529591749</v>
      </c>
      <c r="S776" s="20">
        <f>IF(Table1[[#This Row],[Energy]]&lt;0,ABS(Table1[[#This Row],[Energy]]),0)</f>
        <v>0</v>
      </c>
      <c r="T776" s="20">
        <f>(SUM($S$6:S776))/1000000</f>
        <v>0.81029655596650163</v>
      </c>
    </row>
    <row r="777" spans="2:20" x14ac:dyDescent="0.3">
      <c r="B777" s="8" t="s">
        <v>24</v>
      </c>
      <c r="C777" s="17">
        <v>771</v>
      </c>
      <c r="D777" s="17">
        <v>182</v>
      </c>
      <c r="E777" s="18">
        <v>35.299999999999997</v>
      </c>
      <c r="F777" s="19">
        <f t="shared" si="75"/>
        <v>1.3611111111111107</v>
      </c>
      <c r="G777" s="19">
        <f t="shared" si="76"/>
        <v>4.8999999999999986</v>
      </c>
      <c r="H777" s="20">
        <f t="shared" si="72"/>
        <v>0</v>
      </c>
      <c r="I777" s="20">
        <f t="shared" si="73"/>
        <v>35.299999999999997</v>
      </c>
      <c r="J777" s="20">
        <f t="shared" si="74"/>
        <v>9.8055555555555554</v>
      </c>
      <c r="K777" s="20">
        <f>(1000*1.15)*Table1[[#This Row],[WLTC class 3, version 5, acceleration]]</f>
        <v>1565.2777777777774</v>
      </c>
      <c r="L777" s="20">
        <f t="shared" si="77"/>
        <v>112.815</v>
      </c>
      <c r="M777" s="20">
        <f>0.5*1.2*0.32*1.99*(Table1[[#This Row],[Velocity]]^2)</f>
        <v>36.736579259259258</v>
      </c>
      <c r="N777" s="20">
        <f>Table1[[#This Row],[Acceleration Force]]+Table1[[#This Row],[Rolling Resistance]]+Table1[[#This Row],[Aerodynamic Resistance]]</f>
        <v>1714.8293570370367</v>
      </c>
      <c r="O777" s="20">
        <f>(Table1[[#This Row],[Acceleration Force]]+Table1[[#This Row],[Rolling Resistance]]+Table1[[#This Row],[Aerodynamic Resistance]])*Table1[[#This Row],[Velocity]]</f>
        <v>16814.854528724278</v>
      </c>
      <c r="P777" s="20">
        <f>Table1[[#This Row],[Total]]*Table1[[#This Row],[Velocity]]</f>
        <v>16814.854528724278</v>
      </c>
      <c r="Q777" s="20">
        <f>IF(Table1[[#This Row],[Energy]]&gt;0,Table1[[#This Row],[Energy]],0)</f>
        <v>16814.854528724278</v>
      </c>
      <c r="R777" s="20">
        <f>(SUM($Q$6:Q777))/1000000</f>
        <v>1.6009175074878992</v>
      </c>
      <c r="S777" s="20">
        <f>IF(Table1[[#This Row],[Energy]]&lt;0,ABS(Table1[[#This Row],[Energy]]),0)</f>
        <v>0</v>
      </c>
      <c r="T777" s="20">
        <f>(SUM($S$6:S777))/1000000</f>
        <v>0.81029655596650163</v>
      </c>
    </row>
    <row r="778" spans="2:20" x14ac:dyDescent="0.3">
      <c r="B778" s="8" t="s">
        <v>24</v>
      </c>
      <c r="C778" s="17">
        <v>772</v>
      </c>
      <c r="D778" s="17">
        <v>183</v>
      </c>
      <c r="E778" s="18">
        <v>39.9</v>
      </c>
      <c r="F778" s="19">
        <f t="shared" si="75"/>
        <v>1.2777777777777781</v>
      </c>
      <c r="G778" s="19">
        <f t="shared" si="76"/>
        <v>4.6000000000000014</v>
      </c>
      <c r="H778" s="20">
        <f t="shared" si="72"/>
        <v>0</v>
      </c>
      <c r="I778" s="20">
        <f t="shared" si="73"/>
        <v>39.9</v>
      </c>
      <c r="J778" s="20">
        <f t="shared" si="74"/>
        <v>11.083333333333332</v>
      </c>
      <c r="K778" s="20">
        <f>(1000*1.15)*Table1[[#This Row],[WLTC class 3, version 5, acceleration]]</f>
        <v>1469.4444444444448</v>
      </c>
      <c r="L778" s="20">
        <f t="shared" si="77"/>
        <v>112.815</v>
      </c>
      <c r="M778" s="20">
        <f>0.5*1.2*0.32*1.99*(Table1[[#This Row],[Velocity]]^2)</f>
        <v>46.934813333333331</v>
      </c>
      <c r="N778" s="20">
        <f>Table1[[#This Row],[Acceleration Force]]+Table1[[#This Row],[Rolling Resistance]]+Table1[[#This Row],[Aerodynamic Resistance]]</f>
        <v>1629.1942577777781</v>
      </c>
      <c r="O778" s="20">
        <f>(Table1[[#This Row],[Acceleration Force]]+Table1[[#This Row],[Rolling Resistance]]+Table1[[#This Row],[Aerodynamic Resistance]])*Table1[[#This Row],[Velocity]]</f>
        <v>18056.903023703704</v>
      </c>
      <c r="P778" s="20">
        <f>Table1[[#This Row],[Total]]*Table1[[#This Row],[Velocity]]</f>
        <v>18056.903023703704</v>
      </c>
      <c r="Q778" s="20">
        <f>IF(Table1[[#This Row],[Energy]]&gt;0,Table1[[#This Row],[Energy]],0)</f>
        <v>18056.903023703704</v>
      </c>
      <c r="R778" s="20">
        <f>(SUM($Q$6:Q778))/1000000</f>
        <v>1.6189744105116028</v>
      </c>
      <c r="S778" s="20">
        <f>IF(Table1[[#This Row],[Energy]]&lt;0,ABS(Table1[[#This Row],[Energy]]),0)</f>
        <v>0</v>
      </c>
      <c r="T778" s="20">
        <f>(SUM($S$6:S778))/1000000</f>
        <v>0.81029655596650163</v>
      </c>
    </row>
    <row r="779" spans="2:20" x14ac:dyDescent="0.3">
      <c r="B779" s="8" t="s">
        <v>24</v>
      </c>
      <c r="C779" s="17">
        <v>773</v>
      </c>
      <c r="D779" s="17">
        <v>184</v>
      </c>
      <c r="E779" s="18">
        <v>44.5</v>
      </c>
      <c r="F779" s="19">
        <f t="shared" si="75"/>
        <v>1.0555555555555558</v>
      </c>
      <c r="G779" s="19">
        <f t="shared" si="76"/>
        <v>3.8000000000000007</v>
      </c>
      <c r="H779" s="20">
        <f t="shared" si="72"/>
        <v>0</v>
      </c>
      <c r="I779" s="20">
        <f t="shared" si="73"/>
        <v>44.5</v>
      </c>
      <c r="J779" s="20">
        <f t="shared" si="74"/>
        <v>12.361111111111111</v>
      </c>
      <c r="K779" s="20">
        <f>(1000*1.15)*Table1[[#This Row],[WLTC class 3, version 5, acceleration]]</f>
        <v>1213.8888888888891</v>
      </c>
      <c r="L779" s="20">
        <f t="shared" si="77"/>
        <v>112.815</v>
      </c>
      <c r="M779" s="20">
        <f>0.5*1.2*0.32*1.99*(Table1[[#This Row],[Velocity]]^2)</f>
        <v>58.380703703703702</v>
      </c>
      <c r="N779" s="20">
        <f>Table1[[#This Row],[Acceleration Force]]+Table1[[#This Row],[Rolling Resistance]]+Table1[[#This Row],[Aerodynamic Resistance]]</f>
        <v>1385.0845925925928</v>
      </c>
      <c r="O779" s="20">
        <f>(Table1[[#This Row],[Acceleration Force]]+Table1[[#This Row],[Rolling Resistance]]+Table1[[#This Row],[Aerodynamic Resistance]])*Table1[[#This Row],[Velocity]]</f>
        <v>17121.184547325105</v>
      </c>
      <c r="P779" s="20">
        <f>Table1[[#This Row],[Total]]*Table1[[#This Row],[Velocity]]</f>
        <v>17121.184547325105</v>
      </c>
      <c r="Q779" s="20">
        <f>IF(Table1[[#This Row],[Energy]]&gt;0,Table1[[#This Row],[Energy]],0)</f>
        <v>17121.184547325105</v>
      </c>
      <c r="R779" s="20">
        <f>(SUM($Q$6:Q779))/1000000</f>
        <v>1.636095595058928</v>
      </c>
      <c r="S779" s="20">
        <f>IF(Table1[[#This Row],[Energy]]&lt;0,ABS(Table1[[#This Row],[Energy]]),0)</f>
        <v>0</v>
      </c>
      <c r="T779" s="20">
        <f>(SUM($S$6:S779))/1000000</f>
        <v>0.81029655596650163</v>
      </c>
    </row>
    <row r="780" spans="2:20" x14ac:dyDescent="0.3">
      <c r="B780" s="8" t="s">
        <v>24</v>
      </c>
      <c r="C780" s="17">
        <v>774</v>
      </c>
      <c r="D780" s="17">
        <v>185</v>
      </c>
      <c r="E780" s="18">
        <v>47.5</v>
      </c>
      <c r="F780" s="19">
        <f t="shared" si="75"/>
        <v>0.88888888888888862</v>
      </c>
      <c r="G780" s="19">
        <f t="shared" si="76"/>
        <v>3.1999999999999993</v>
      </c>
      <c r="H780" s="20">
        <f t="shared" si="72"/>
        <v>0</v>
      </c>
      <c r="I780" s="20">
        <f t="shared" si="73"/>
        <v>47.5</v>
      </c>
      <c r="J780" s="20">
        <f t="shared" si="74"/>
        <v>13.194444444444445</v>
      </c>
      <c r="K780" s="20">
        <f>(1000*1.15)*Table1[[#This Row],[WLTC class 3, version 5, acceleration]]</f>
        <v>1022.2222222222219</v>
      </c>
      <c r="L780" s="20">
        <f t="shared" si="77"/>
        <v>112.815</v>
      </c>
      <c r="M780" s="20">
        <f>0.5*1.2*0.32*1.99*(Table1[[#This Row],[Velocity]]^2)</f>
        <v>66.517592592592592</v>
      </c>
      <c r="N780" s="20">
        <f>Table1[[#This Row],[Acceleration Force]]+Table1[[#This Row],[Rolling Resistance]]+Table1[[#This Row],[Aerodynamic Resistance]]</f>
        <v>1201.5548148148146</v>
      </c>
      <c r="O780" s="20">
        <f>(Table1[[#This Row],[Acceleration Force]]+Table1[[#This Row],[Rolling Resistance]]+Table1[[#This Row],[Aerodynamic Resistance]])*Table1[[#This Row],[Velocity]]</f>
        <v>15853.848251028803</v>
      </c>
      <c r="P780" s="20">
        <f>Table1[[#This Row],[Total]]*Table1[[#This Row],[Velocity]]</f>
        <v>15853.848251028803</v>
      </c>
      <c r="Q780" s="20">
        <f>IF(Table1[[#This Row],[Energy]]&gt;0,Table1[[#This Row],[Energy]],0)</f>
        <v>15853.848251028803</v>
      </c>
      <c r="R780" s="20">
        <f>(SUM($Q$6:Q780))/1000000</f>
        <v>1.6519494433099569</v>
      </c>
      <c r="S780" s="20">
        <f>IF(Table1[[#This Row],[Energy]]&lt;0,ABS(Table1[[#This Row],[Energy]]),0)</f>
        <v>0</v>
      </c>
      <c r="T780" s="20">
        <f>(SUM($S$6:S780))/1000000</f>
        <v>0.81029655596650163</v>
      </c>
    </row>
    <row r="781" spans="2:20" x14ac:dyDescent="0.3">
      <c r="B781" s="8" t="s">
        <v>24</v>
      </c>
      <c r="C781" s="17">
        <v>775</v>
      </c>
      <c r="D781" s="17">
        <v>186</v>
      </c>
      <c r="E781" s="18">
        <v>50.9</v>
      </c>
      <c r="F781" s="19">
        <f t="shared" si="75"/>
        <v>0.91666666666666685</v>
      </c>
      <c r="G781" s="19">
        <f t="shared" si="76"/>
        <v>3.3000000000000007</v>
      </c>
      <c r="H781" s="20">
        <f t="shared" si="72"/>
        <v>0</v>
      </c>
      <c r="I781" s="20">
        <f t="shared" si="73"/>
        <v>50.9</v>
      </c>
      <c r="J781" s="20">
        <f t="shared" si="74"/>
        <v>14.138888888888888</v>
      </c>
      <c r="K781" s="20">
        <f>(1000*1.15)*Table1[[#This Row],[WLTC class 3, version 5, acceleration]]</f>
        <v>1054.166666666667</v>
      </c>
      <c r="L781" s="20">
        <f t="shared" si="77"/>
        <v>112.815</v>
      </c>
      <c r="M781" s="20">
        <f>0.5*1.2*0.32*1.99*(Table1[[#This Row],[Velocity]]^2)</f>
        <v>76.380917037037023</v>
      </c>
      <c r="N781" s="20">
        <f>Table1[[#This Row],[Acceleration Force]]+Table1[[#This Row],[Rolling Resistance]]+Table1[[#This Row],[Aerodynamic Resistance]]</f>
        <v>1243.3625837037041</v>
      </c>
      <c r="O781" s="20">
        <f>(Table1[[#This Row],[Acceleration Force]]+Table1[[#This Row],[Rolling Resistance]]+Table1[[#This Row],[Aerodynamic Resistance]])*Table1[[#This Row],[Velocity]]</f>
        <v>17579.765419588482</v>
      </c>
      <c r="P781" s="20">
        <f>Table1[[#This Row],[Total]]*Table1[[#This Row],[Velocity]]</f>
        <v>17579.765419588482</v>
      </c>
      <c r="Q781" s="20">
        <f>IF(Table1[[#This Row],[Energy]]&gt;0,Table1[[#This Row],[Energy]],0)</f>
        <v>17579.765419588482</v>
      </c>
      <c r="R781" s="20">
        <f>(SUM($Q$6:Q781))/1000000</f>
        <v>1.6695292087295452</v>
      </c>
      <c r="S781" s="20">
        <f>IF(Table1[[#This Row],[Energy]]&lt;0,ABS(Table1[[#This Row],[Energy]]),0)</f>
        <v>0</v>
      </c>
      <c r="T781" s="20">
        <f>(SUM($S$6:S781))/1000000</f>
        <v>0.81029655596650163</v>
      </c>
    </row>
    <row r="782" spans="2:20" x14ac:dyDescent="0.3">
      <c r="B782" s="8" t="s">
        <v>24</v>
      </c>
      <c r="C782" s="17">
        <v>776</v>
      </c>
      <c r="D782" s="17">
        <v>187</v>
      </c>
      <c r="E782" s="18">
        <v>54.1</v>
      </c>
      <c r="F782" s="19">
        <f t="shared" si="75"/>
        <v>0.74999999999999978</v>
      </c>
      <c r="G782" s="19">
        <f t="shared" si="76"/>
        <v>2.6999999999999993</v>
      </c>
      <c r="H782" s="20">
        <f t="shared" si="72"/>
        <v>0</v>
      </c>
      <c r="I782" s="20">
        <f t="shared" si="73"/>
        <v>54.1</v>
      </c>
      <c r="J782" s="20">
        <f t="shared" si="74"/>
        <v>15.027777777777779</v>
      </c>
      <c r="K782" s="20">
        <f>(1000*1.15)*Table1[[#This Row],[WLTC class 3, version 5, acceleration]]</f>
        <v>862.49999999999977</v>
      </c>
      <c r="L782" s="20">
        <f t="shared" si="77"/>
        <v>112.815</v>
      </c>
      <c r="M782" s="20">
        <f>0.5*1.2*0.32*1.99*(Table1[[#This Row],[Velocity]]^2)</f>
        <v>86.286694814814823</v>
      </c>
      <c r="N782" s="20">
        <f>Table1[[#This Row],[Acceleration Force]]+Table1[[#This Row],[Rolling Resistance]]+Table1[[#This Row],[Aerodynamic Resistance]]</f>
        <v>1061.6016948148147</v>
      </c>
      <c r="O782" s="20">
        <f>(Table1[[#This Row],[Acceleration Force]]+Table1[[#This Row],[Rolling Resistance]]+Table1[[#This Row],[Aerodynamic Resistance]])*Table1[[#This Row],[Velocity]]</f>
        <v>15953.514358189299</v>
      </c>
      <c r="P782" s="20">
        <f>Table1[[#This Row],[Total]]*Table1[[#This Row],[Velocity]]</f>
        <v>15953.514358189299</v>
      </c>
      <c r="Q782" s="20">
        <f>IF(Table1[[#This Row],[Energy]]&gt;0,Table1[[#This Row],[Energy]],0)</f>
        <v>15953.514358189299</v>
      </c>
      <c r="R782" s="20">
        <f>(SUM($Q$6:Q782))/1000000</f>
        <v>1.6854827230877345</v>
      </c>
      <c r="S782" s="20">
        <f>IF(Table1[[#This Row],[Energy]]&lt;0,ABS(Table1[[#This Row],[Energy]]),0)</f>
        <v>0</v>
      </c>
      <c r="T782" s="20">
        <f>(SUM($S$6:S782))/1000000</f>
        <v>0.81029655596650163</v>
      </c>
    </row>
    <row r="783" spans="2:20" x14ac:dyDescent="0.3">
      <c r="B783" s="8" t="s">
        <v>24</v>
      </c>
      <c r="C783" s="17">
        <v>777</v>
      </c>
      <c r="D783" s="17">
        <v>188</v>
      </c>
      <c r="E783" s="18">
        <v>56.3</v>
      </c>
      <c r="F783" s="19">
        <f t="shared" si="75"/>
        <v>0.55555555555555558</v>
      </c>
      <c r="G783" s="19">
        <f t="shared" si="76"/>
        <v>2</v>
      </c>
      <c r="H783" s="20">
        <f t="shared" si="72"/>
        <v>0</v>
      </c>
      <c r="I783" s="20">
        <f t="shared" si="73"/>
        <v>56.3</v>
      </c>
      <c r="J783" s="20">
        <f t="shared" si="74"/>
        <v>15.638888888888888</v>
      </c>
      <c r="K783" s="20">
        <f>(1000*1.15)*Table1[[#This Row],[WLTC class 3, version 5, acceleration]]</f>
        <v>638.88888888888891</v>
      </c>
      <c r="L783" s="20">
        <f t="shared" si="77"/>
        <v>112.815</v>
      </c>
      <c r="M783" s="20">
        <f>0.5*1.2*0.32*1.99*(Table1[[#This Row],[Velocity]]^2)</f>
        <v>93.44715703703703</v>
      </c>
      <c r="N783" s="20">
        <f>Table1[[#This Row],[Acceleration Force]]+Table1[[#This Row],[Rolling Resistance]]+Table1[[#This Row],[Aerodynamic Resistance]]</f>
        <v>845.15104592592604</v>
      </c>
      <c r="O783" s="20">
        <f>(Table1[[#This Row],[Acceleration Force]]+Table1[[#This Row],[Rolling Resistance]]+Table1[[#This Row],[Aerodynamic Resistance]])*Table1[[#This Row],[Velocity]]</f>
        <v>13217.223301563787</v>
      </c>
      <c r="P783" s="20">
        <f>Table1[[#This Row],[Total]]*Table1[[#This Row],[Velocity]]</f>
        <v>13217.223301563787</v>
      </c>
      <c r="Q783" s="20">
        <f>IF(Table1[[#This Row],[Energy]]&gt;0,Table1[[#This Row],[Energy]],0)</f>
        <v>13217.223301563787</v>
      </c>
      <c r="R783" s="20">
        <f>(SUM($Q$6:Q783))/1000000</f>
        <v>1.6986999463892984</v>
      </c>
      <c r="S783" s="20">
        <f>IF(Table1[[#This Row],[Energy]]&lt;0,ABS(Table1[[#This Row],[Energy]]),0)</f>
        <v>0</v>
      </c>
      <c r="T783" s="20">
        <f>(SUM($S$6:S783))/1000000</f>
        <v>0.81029655596650163</v>
      </c>
    </row>
    <row r="784" spans="2:20" x14ac:dyDescent="0.3">
      <c r="B784" s="8" t="s">
        <v>24</v>
      </c>
      <c r="C784" s="17">
        <v>778</v>
      </c>
      <c r="D784" s="17">
        <v>189</v>
      </c>
      <c r="E784" s="18">
        <v>58.1</v>
      </c>
      <c r="F784" s="19">
        <f t="shared" si="75"/>
        <v>0.4861111111111111</v>
      </c>
      <c r="G784" s="19">
        <f t="shared" si="76"/>
        <v>1.75</v>
      </c>
      <c r="H784" s="20">
        <f t="shared" si="72"/>
        <v>0</v>
      </c>
      <c r="I784" s="20">
        <f t="shared" si="73"/>
        <v>58.1</v>
      </c>
      <c r="J784" s="20">
        <f t="shared" si="74"/>
        <v>16.138888888888889</v>
      </c>
      <c r="K784" s="20">
        <f>(1000*1.15)*Table1[[#This Row],[WLTC class 3, version 5, acceleration]]</f>
        <v>559.02777777777771</v>
      </c>
      <c r="L784" s="20">
        <f t="shared" si="77"/>
        <v>112.815</v>
      </c>
      <c r="M784" s="20">
        <f>0.5*1.2*0.32*1.99*(Table1[[#This Row],[Velocity]]^2)</f>
        <v>99.51798370370372</v>
      </c>
      <c r="N784" s="20">
        <f>Table1[[#This Row],[Acceleration Force]]+Table1[[#This Row],[Rolling Resistance]]+Table1[[#This Row],[Aerodynamic Resistance]]</f>
        <v>771.3607614814814</v>
      </c>
      <c r="O784" s="20">
        <f>(Table1[[#This Row],[Acceleration Force]]+Table1[[#This Row],[Rolling Resistance]]+Table1[[#This Row],[Aerodynamic Resistance]])*Table1[[#This Row],[Velocity]]</f>
        <v>12448.905622798353</v>
      </c>
      <c r="P784" s="20">
        <f>Table1[[#This Row],[Total]]*Table1[[#This Row],[Velocity]]</f>
        <v>12448.905622798353</v>
      </c>
      <c r="Q784" s="20">
        <f>IF(Table1[[#This Row],[Energy]]&gt;0,Table1[[#This Row],[Energy]],0)</f>
        <v>12448.905622798353</v>
      </c>
      <c r="R784" s="20">
        <f>(SUM($Q$6:Q784))/1000000</f>
        <v>1.7111488520120968</v>
      </c>
      <c r="S784" s="20">
        <f>IF(Table1[[#This Row],[Energy]]&lt;0,ABS(Table1[[#This Row],[Energy]]),0)</f>
        <v>0</v>
      </c>
      <c r="T784" s="20">
        <f>(SUM($S$6:S784))/1000000</f>
        <v>0.81029655596650163</v>
      </c>
    </row>
    <row r="785" spans="2:20" x14ac:dyDescent="0.3">
      <c r="B785" s="8" t="s">
        <v>24</v>
      </c>
      <c r="C785" s="17">
        <v>779</v>
      </c>
      <c r="D785" s="17">
        <v>190</v>
      </c>
      <c r="E785" s="18">
        <v>59.8</v>
      </c>
      <c r="F785" s="19">
        <f t="shared" si="75"/>
        <v>0.41666666666666663</v>
      </c>
      <c r="G785" s="19">
        <f t="shared" si="76"/>
        <v>1.5</v>
      </c>
      <c r="H785" s="20">
        <f t="shared" si="72"/>
        <v>0</v>
      </c>
      <c r="I785" s="20">
        <f t="shared" si="73"/>
        <v>59.8</v>
      </c>
      <c r="J785" s="20">
        <f t="shared" si="74"/>
        <v>16.611111111111111</v>
      </c>
      <c r="K785" s="20">
        <f>(1000*1.15)*Table1[[#This Row],[WLTC class 3, version 5, acceleration]]</f>
        <v>479.16666666666663</v>
      </c>
      <c r="L785" s="20">
        <f t="shared" si="77"/>
        <v>112.815</v>
      </c>
      <c r="M785" s="20">
        <f>0.5*1.2*0.32*1.99*(Table1[[#This Row],[Velocity]]^2)</f>
        <v>105.42695703703704</v>
      </c>
      <c r="N785" s="20">
        <f>Table1[[#This Row],[Acceleration Force]]+Table1[[#This Row],[Rolling Resistance]]+Table1[[#This Row],[Aerodynamic Resistance]]</f>
        <v>697.4086237037036</v>
      </c>
      <c r="O785" s="20">
        <f>(Table1[[#This Row],[Acceleration Force]]+Table1[[#This Row],[Rolling Resistance]]+Table1[[#This Row],[Aerodynamic Resistance]])*Table1[[#This Row],[Velocity]]</f>
        <v>11584.732138189298</v>
      </c>
      <c r="P785" s="20">
        <f>Table1[[#This Row],[Total]]*Table1[[#This Row],[Velocity]]</f>
        <v>11584.732138189298</v>
      </c>
      <c r="Q785" s="20">
        <f>IF(Table1[[#This Row],[Energy]]&gt;0,Table1[[#This Row],[Energy]],0)</f>
        <v>11584.732138189298</v>
      </c>
      <c r="R785" s="20">
        <f>(SUM($Q$6:Q785))/1000000</f>
        <v>1.722733584150286</v>
      </c>
      <c r="S785" s="20">
        <f>IF(Table1[[#This Row],[Energy]]&lt;0,ABS(Table1[[#This Row],[Energy]]),0)</f>
        <v>0</v>
      </c>
      <c r="T785" s="20">
        <f>(SUM($S$6:S785))/1000000</f>
        <v>0.81029655596650163</v>
      </c>
    </row>
    <row r="786" spans="2:20" x14ac:dyDescent="0.3">
      <c r="B786" s="8" t="s">
        <v>24</v>
      </c>
      <c r="C786" s="17">
        <v>780</v>
      </c>
      <c r="D786" s="17">
        <v>191</v>
      </c>
      <c r="E786" s="18">
        <v>61.1</v>
      </c>
      <c r="F786" s="19">
        <f t="shared" si="75"/>
        <v>0.31944444444444503</v>
      </c>
      <c r="G786" s="19">
        <f t="shared" si="76"/>
        <v>1.1500000000000021</v>
      </c>
      <c r="H786" s="20">
        <f t="shared" si="72"/>
        <v>0</v>
      </c>
      <c r="I786" s="20">
        <f t="shared" si="73"/>
        <v>61.1</v>
      </c>
      <c r="J786" s="20">
        <f t="shared" si="74"/>
        <v>16.972222222222221</v>
      </c>
      <c r="K786" s="20">
        <f>(1000*1.15)*Table1[[#This Row],[WLTC class 3, version 5, acceleration]]</f>
        <v>367.36111111111177</v>
      </c>
      <c r="L786" s="20">
        <f t="shared" si="77"/>
        <v>112.815</v>
      </c>
      <c r="M786" s="20">
        <f>0.5*1.2*0.32*1.99*(Table1[[#This Row],[Velocity]]^2)</f>
        <v>110.06056148148149</v>
      </c>
      <c r="N786" s="20">
        <f>Table1[[#This Row],[Acceleration Force]]+Table1[[#This Row],[Rolling Resistance]]+Table1[[#This Row],[Aerodynamic Resistance]]</f>
        <v>590.23667259259321</v>
      </c>
      <c r="O786" s="20">
        <f>(Table1[[#This Row],[Acceleration Force]]+Table1[[#This Row],[Rolling Resistance]]+Table1[[#This Row],[Aerodynamic Resistance]])*Table1[[#This Row],[Velocity]]</f>
        <v>10017.627970946513</v>
      </c>
      <c r="P786" s="20">
        <f>Table1[[#This Row],[Total]]*Table1[[#This Row],[Velocity]]</f>
        <v>10017.627970946513</v>
      </c>
      <c r="Q786" s="20">
        <f>IF(Table1[[#This Row],[Energy]]&gt;0,Table1[[#This Row],[Energy]],0)</f>
        <v>10017.627970946513</v>
      </c>
      <c r="R786" s="20">
        <f>(SUM($Q$6:Q786))/1000000</f>
        <v>1.7327512121212325</v>
      </c>
      <c r="S786" s="20">
        <f>IF(Table1[[#This Row],[Energy]]&lt;0,ABS(Table1[[#This Row],[Energy]]),0)</f>
        <v>0</v>
      </c>
      <c r="T786" s="20">
        <f>(SUM($S$6:S786))/1000000</f>
        <v>0.81029655596650163</v>
      </c>
    </row>
    <row r="787" spans="2:20" x14ac:dyDescent="0.3">
      <c r="B787" s="8" t="s">
        <v>24</v>
      </c>
      <c r="C787" s="17">
        <v>781</v>
      </c>
      <c r="D787" s="17">
        <v>192</v>
      </c>
      <c r="E787" s="18">
        <v>62.1</v>
      </c>
      <c r="F787" s="19">
        <f t="shared" si="75"/>
        <v>0.23611111111111052</v>
      </c>
      <c r="G787" s="19">
        <f t="shared" si="76"/>
        <v>0.84999999999999787</v>
      </c>
      <c r="H787" s="20">
        <f t="shared" si="72"/>
        <v>0</v>
      </c>
      <c r="I787" s="20">
        <f t="shared" si="73"/>
        <v>62.1</v>
      </c>
      <c r="J787" s="20">
        <f t="shared" si="74"/>
        <v>17.25</v>
      </c>
      <c r="K787" s="20">
        <f>(1000*1.15)*Table1[[#This Row],[WLTC class 3, version 5, acceleration]]</f>
        <v>271.52777777777709</v>
      </c>
      <c r="L787" s="20">
        <f t="shared" si="77"/>
        <v>112.815</v>
      </c>
      <c r="M787" s="20">
        <f>0.5*1.2*0.32*1.99*(Table1[[#This Row],[Velocity]]^2)</f>
        <v>113.69268000000001</v>
      </c>
      <c r="N787" s="20">
        <f>Table1[[#This Row],[Acceleration Force]]+Table1[[#This Row],[Rolling Resistance]]+Table1[[#This Row],[Aerodynamic Resistance]]</f>
        <v>498.03545777777708</v>
      </c>
      <c r="O787" s="20">
        <f>(Table1[[#This Row],[Acceleration Force]]+Table1[[#This Row],[Rolling Resistance]]+Table1[[#This Row],[Aerodynamic Resistance]])*Table1[[#This Row],[Velocity]]</f>
        <v>8591.1116466666554</v>
      </c>
      <c r="P787" s="20">
        <f>Table1[[#This Row],[Total]]*Table1[[#This Row],[Velocity]]</f>
        <v>8591.1116466666554</v>
      </c>
      <c r="Q787" s="20">
        <f>IF(Table1[[#This Row],[Energy]]&gt;0,Table1[[#This Row],[Energy]],0)</f>
        <v>8591.1116466666554</v>
      </c>
      <c r="R787" s="20">
        <f>(SUM($Q$6:Q787))/1000000</f>
        <v>1.7413423237678991</v>
      </c>
      <c r="S787" s="20">
        <f>IF(Table1[[#This Row],[Energy]]&lt;0,ABS(Table1[[#This Row],[Energy]]),0)</f>
        <v>0</v>
      </c>
      <c r="T787" s="20">
        <f>(SUM($S$6:S787))/1000000</f>
        <v>0.81029655596650163</v>
      </c>
    </row>
    <row r="788" spans="2:20" x14ac:dyDescent="0.3">
      <c r="B788" s="8" t="s">
        <v>24</v>
      </c>
      <c r="C788" s="17">
        <v>782</v>
      </c>
      <c r="D788" s="17">
        <v>193</v>
      </c>
      <c r="E788" s="18">
        <v>62.8</v>
      </c>
      <c r="F788" s="19">
        <f t="shared" si="75"/>
        <v>0.16666666666666607</v>
      </c>
      <c r="G788" s="19">
        <f t="shared" si="76"/>
        <v>0.59999999999999787</v>
      </c>
      <c r="H788" s="20">
        <f t="shared" si="72"/>
        <v>0</v>
      </c>
      <c r="I788" s="20">
        <f t="shared" si="73"/>
        <v>62.8</v>
      </c>
      <c r="J788" s="20">
        <f t="shared" si="74"/>
        <v>17.444444444444443</v>
      </c>
      <c r="K788" s="20">
        <f>(1000*1.15)*Table1[[#This Row],[WLTC class 3, version 5, acceleration]]</f>
        <v>191.66666666666598</v>
      </c>
      <c r="L788" s="20">
        <f t="shared" si="77"/>
        <v>112.815</v>
      </c>
      <c r="M788" s="20">
        <f>0.5*1.2*0.32*1.99*(Table1[[#This Row],[Velocity]]^2)</f>
        <v>116.27024592592592</v>
      </c>
      <c r="N788" s="20">
        <f>Table1[[#This Row],[Acceleration Force]]+Table1[[#This Row],[Rolling Resistance]]+Table1[[#This Row],[Aerodynamic Resistance]]</f>
        <v>420.75191259259191</v>
      </c>
      <c r="O788" s="20">
        <f>(Table1[[#This Row],[Acceleration Force]]+Table1[[#This Row],[Rolling Resistance]]+Table1[[#This Row],[Aerodynamic Resistance]])*Table1[[#This Row],[Velocity]]</f>
        <v>7339.7833641152138</v>
      </c>
      <c r="P788" s="20">
        <f>Table1[[#This Row],[Total]]*Table1[[#This Row],[Velocity]]</f>
        <v>7339.7833641152138</v>
      </c>
      <c r="Q788" s="20">
        <f>IF(Table1[[#This Row],[Energy]]&gt;0,Table1[[#This Row],[Energy]],0)</f>
        <v>7339.7833641152138</v>
      </c>
      <c r="R788" s="20">
        <f>(SUM($Q$6:Q788))/1000000</f>
        <v>1.7486821071320144</v>
      </c>
      <c r="S788" s="20">
        <f>IF(Table1[[#This Row],[Energy]]&lt;0,ABS(Table1[[#This Row],[Energy]]),0)</f>
        <v>0</v>
      </c>
      <c r="T788" s="20">
        <f>(SUM($S$6:S788))/1000000</f>
        <v>0.81029655596650163</v>
      </c>
    </row>
    <row r="789" spans="2:20" x14ac:dyDescent="0.3">
      <c r="B789" s="8" t="s">
        <v>24</v>
      </c>
      <c r="C789" s="17">
        <v>783</v>
      </c>
      <c r="D789" s="17">
        <v>194</v>
      </c>
      <c r="E789" s="18">
        <v>63.3</v>
      </c>
      <c r="F789" s="19">
        <f t="shared" si="75"/>
        <v>0.1111111111111117</v>
      </c>
      <c r="G789" s="19">
        <f t="shared" si="76"/>
        <v>0.40000000000000213</v>
      </c>
      <c r="H789" s="20">
        <f t="shared" si="72"/>
        <v>0</v>
      </c>
      <c r="I789" s="20">
        <f t="shared" si="73"/>
        <v>63.3</v>
      </c>
      <c r="J789" s="20">
        <f t="shared" si="74"/>
        <v>17.583333333333332</v>
      </c>
      <c r="K789" s="20">
        <f>(1000*1.15)*Table1[[#This Row],[WLTC class 3, version 5, acceleration]]</f>
        <v>127.77777777777845</v>
      </c>
      <c r="L789" s="20">
        <f t="shared" si="77"/>
        <v>112.815</v>
      </c>
      <c r="M789" s="20">
        <f>0.5*1.2*0.32*1.99*(Table1[[#This Row],[Velocity]]^2)</f>
        <v>118.12905333333333</v>
      </c>
      <c r="N789" s="20">
        <f>Table1[[#This Row],[Acceleration Force]]+Table1[[#This Row],[Rolling Resistance]]+Table1[[#This Row],[Aerodynamic Resistance]]</f>
        <v>358.72183111111178</v>
      </c>
      <c r="O789" s="20">
        <f>(Table1[[#This Row],[Acceleration Force]]+Table1[[#This Row],[Rolling Resistance]]+Table1[[#This Row],[Aerodynamic Resistance]])*Table1[[#This Row],[Velocity]]</f>
        <v>6307.5255303703816</v>
      </c>
      <c r="P789" s="20">
        <f>Table1[[#This Row],[Total]]*Table1[[#This Row],[Velocity]]</f>
        <v>6307.5255303703816</v>
      </c>
      <c r="Q789" s="20">
        <f>IF(Table1[[#This Row],[Energy]]&gt;0,Table1[[#This Row],[Energy]],0)</f>
        <v>6307.5255303703816</v>
      </c>
      <c r="R789" s="20">
        <f>(SUM($Q$6:Q789))/1000000</f>
        <v>1.7549896326623848</v>
      </c>
      <c r="S789" s="20">
        <f>IF(Table1[[#This Row],[Energy]]&lt;0,ABS(Table1[[#This Row],[Energy]]),0)</f>
        <v>0</v>
      </c>
      <c r="T789" s="20">
        <f>(SUM($S$6:S789))/1000000</f>
        <v>0.81029655596650163</v>
      </c>
    </row>
    <row r="790" spans="2:20" x14ac:dyDescent="0.3">
      <c r="B790" s="8" t="s">
        <v>24</v>
      </c>
      <c r="C790" s="17">
        <v>784</v>
      </c>
      <c r="D790" s="17">
        <v>195</v>
      </c>
      <c r="E790" s="18">
        <v>63.6</v>
      </c>
      <c r="F790" s="19">
        <f t="shared" si="75"/>
        <v>9.7222222222222612E-2</v>
      </c>
      <c r="G790" s="19">
        <f t="shared" si="76"/>
        <v>0.35000000000000142</v>
      </c>
      <c r="H790" s="20">
        <f t="shared" si="72"/>
        <v>0</v>
      </c>
      <c r="I790" s="20">
        <f t="shared" si="73"/>
        <v>63.6</v>
      </c>
      <c r="J790" s="20">
        <f t="shared" si="74"/>
        <v>17.666666666666668</v>
      </c>
      <c r="K790" s="20">
        <f>(1000*1.15)*Table1[[#This Row],[WLTC class 3, version 5, acceleration]]</f>
        <v>111.805555555556</v>
      </c>
      <c r="L790" s="20">
        <f t="shared" si="77"/>
        <v>112.815</v>
      </c>
      <c r="M790" s="20">
        <f>0.5*1.2*0.32*1.99*(Table1[[#This Row],[Velocity]]^2)</f>
        <v>119.25141333333336</v>
      </c>
      <c r="N790" s="20">
        <f>Table1[[#This Row],[Acceleration Force]]+Table1[[#This Row],[Rolling Resistance]]+Table1[[#This Row],[Aerodynamic Resistance]]</f>
        <v>343.87196888888934</v>
      </c>
      <c r="O790" s="20">
        <f>(Table1[[#This Row],[Acceleration Force]]+Table1[[#This Row],[Rolling Resistance]]+Table1[[#This Row],[Aerodynamic Resistance]])*Table1[[#This Row],[Velocity]]</f>
        <v>6075.0714503703784</v>
      </c>
      <c r="P790" s="20">
        <f>Table1[[#This Row],[Total]]*Table1[[#This Row],[Velocity]]</f>
        <v>6075.0714503703784</v>
      </c>
      <c r="Q790" s="20">
        <f>IF(Table1[[#This Row],[Energy]]&gt;0,Table1[[#This Row],[Energy]],0)</f>
        <v>6075.0714503703784</v>
      </c>
      <c r="R790" s="20">
        <f>(SUM($Q$6:Q790))/1000000</f>
        <v>1.7610647041127552</v>
      </c>
      <c r="S790" s="20">
        <f>IF(Table1[[#This Row],[Energy]]&lt;0,ABS(Table1[[#This Row],[Energy]]),0)</f>
        <v>0</v>
      </c>
      <c r="T790" s="20">
        <f>(SUM($S$6:S790))/1000000</f>
        <v>0.81029655596650163</v>
      </c>
    </row>
    <row r="791" spans="2:20" x14ac:dyDescent="0.3">
      <c r="B791" s="8" t="s">
        <v>24</v>
      </c>
      <c r="C791" s="17">
        <v>785</v>
      </c>
      <c r="D791" s="17">
        <v>196</v>
      </c>
      <c r="E791" s="18">
        <v>64</v>
      </c>
      <c r="F791" s="19">
        <f t="shared" si="75"/>
        <v>0.15277777777777798</v>
      </c>
      <c r="G791" s="19">
        <f t="shared" si="76"/>
        <v>0.55000000000000071</v>
      </c>
      <c r="H791" s="20">
        <f t="shared" si="72"/>
        <v>0</v>
      </c>
      <c r="I791" s="20">
        <f t="shared" si="73"/>
        <v>64</v>
      </c>
      <c r="J791" s="20">
        <f t="shared" si="74"/>
        <v>17.777777777777779</v>
      </c>
      <c r="K791" s="20">
        <f>(1000*1.15)*Table1[[#This Row],[WLTC class 3, version 5, acceleration]]</f>
        <v>175.69444444444468</v>
      </c>
      <c r="L791" s="20">
        <f t="shared" si="77"/>
        <v>112.815</v>
      </c>
      <c r="M791" s="20">
        <f>0.5*1.2*0.32*1.99*(Table1[[#This Row],[Velocity]]^2)</f>
        <v>120.75614814814817</v>
      </c>
      <c r="N791" s="20">
        <f>Table1[[#This Row],[Acceleration Force]]+Table1[[#This Row],[Rolling Resistance]]+Table1[[#This Row],[Aerodynamic Resistance]]</f>
        <v>409.26559259259284</v>
      </c>
      <c r="O791" s="20">
        <f>(Table1[[#This Row],[Acceleration Force]]+Table1[[#This Row],[Rolling Resistance]]+Table1[[#This Row],[Aerodynamic Resistance]])*Table1[[#This Row],[Velocity]]</f>
        <v>7275.8327572016506</v>
      </c>
      <c r="P791" s="20">
        <f>Table1[[#This Row],[Total]]*Table1[[#This Row],[Velocity]]</f>
        <v>7275.8327572016506</v>
      </c>
      <c r="Q791" s="20">
        <f>IF(Table1[[#This Row],[Energy]]&gt;0,Table1[[#This Row],[Energy]],0)</f>
        <v>7275.8327572016506</v>
      </c>
      <c r="R791" s="20">
        <f>(SUM($Q$6:Q791))/1000000</f>
        <v>1.768340536869957</v>
      </c>
      <c r="S791" s="20">
        <f>IF(Table1[[#This Row],[Energy]]&lt;0,ABS(Table1[[#This Row],[Energy]]),0)</f>
        <v>0</v>
      </c>
      <c r="T791" s="20">
        <f>(SUM($S$6:S791))/1000000</f>
        <v>0.81029655596650163</v>
      </c>
    </row>
    <row r="792" spans="2:20" x14ac:dyDescent="0.3">
      <c r="B792" s="8" t="s">
        <v>24</v>
      </c>
      <c r="C792" s="17">
        <v>786</v>
      </c>
      <c r="D792" s="17">
        <v>197</v>
      </c>
      <c r="E792" s="18">
        <v>64.7</v>
      </c>
      <c r="F792" s="19">
        <f t="shared" si="75"/>
        <v>0.16666666666666705</v>
      </c>
      <c r="G792" s="19">
        <f t="shared" si="76"/>
        <v>0.60000000000000142</v>
      </c>
      <c r="H792" s="20">
        <f t="shared" si="72"/>
        <v>0</v>
      </c>
      <c r="I792" s="20">
        <f t="shared" si="73"/>
        <v>64.7</v>
      </c>
      <c r="J792" s="20">
        <f t="shared" si="74"/>
        <v>17.972222222222221</v>
      </c>
      <c r="K792" s="20">
        <f>(1000*1.15)*Table1[[#This Row],[WLTC class 3, version 5, acceleration]]</f>
        <v>191.66666666666711</v>
      </c>
      <c r="L792" s="20">
        <f t="shared" si="77"/>
        <v>112.815</v>
      </c>
      <c r="M792" s="20">
        <f>0.5*1.2*0.32*1.99*(Table1[[#This Row],[Velocity]]^2)</f>
        <v>123.41213481481481</v>
      </c>
      <c r="N792" s="20">
        <f>Table1[[#This Row],[Acceleration Force]]+Table1[[#This Row],[Rolling Resistance]]+Table1[[#This Row],[Aerodynamic Resistance]]</f>
        <v>427.89380148148194</v>
      </c>
      <c r="O792" s="20">
        <f>(Table1[[#This Row],[Acceleration Force]]+Table1[[#This Row],[Rolling Resistance]]+Table1[[#This Row],[Aerodynamic Resistance]])*Table1[[#This Row],[Velocity]]</f>
        <v>7690.2024877366339</v>
      </c>
      <c r="P792" s="20">
        <f>Table1[[#This Row],[Total]]*Table1[[#This Row],[Velocity]]</f>
        <v>7690.2024877366339</v>
      </c>
      <c r="Q792" s="20">
        <f>IF(Table1[[#This Row],[Energy]]&gt;0,Table1[[#This Row],[Energy]],0)</f>
        <v>7690.2024877366339</v>
      </c>
      <c r="R792" s="20">
        <f>(SUM($Q$6:Q792))/1000000</f>
        <v>1.7760307393576935</v>
      </c>
      <c r="S792" s="20">
        <f>IF(Table1[[#This Row],[Energy]]&lt;0,ABS(Table1[[#This Row],[Energy]]),0)</f>
        <v>0</v>
      </c>
      <c r="T792" s="20">
        <f>(SUM($S$6:S792))/1000000</f>
        <v>0.81029655596650163</v>
      </c>
    </row>
    <row r="793" spans="2:20" x14ac:dyDescent="0.3">
      <c r="B793" s="8" t="s">
        <v>24</v>
      </c>
      <c r="C793" s="17">
        <v>787</v>
      </c>
      <c r="D793" s="17">
        <v>198</v>
      </c>
      <c r="E793" s="18">
        <v>65.2</v>
      </c>
      <c r="F793" s="19">
        <f t="shared" si="75"/>
        <v>8.3333333333332538E-2</v>
      </c>
      <c r="G793" s="19">
        <f t="shared" si="76"/>
        <v>0.29999999999999716</v>
      </c>
      <c r="H793" s="20">
        <f t="shared" si="72"/>
        <v>0</v>
      </c>
      <c r="I793" s="20">
        <f t="shared" si="73"/>
        <v>65.2</v>
      </c>
      <c r="J793" s="20">
        <f t="shared" si="74"/>
        <v>18.111111111111111</v>
      </c>
      <c r="K793" s="20">
        <f>(1000*1.15)*Table1[[#This Row],[WLTC class 3, version 5, acceleration]]</f>
        <v>95.833333333332419</v>
      </c>
      <c r="L793" s="20">
        <f t="shared" si="77"/>
        <v>112.815</v>
      </c>
      <c r="M793" s="20">
        <f>0.5*1.2*0.32*1.99*(Table1[[#This Row],[Velocity]]^2)</f>
        <v>125.32695703703705</v>
      </c>
      <c r="N793" s="20">
        <f>Table1[[#This Row],[Acceleration Force]]+Table1[[#This Row],[Rolling Resistance]]+Table1[[#This Row],[Aerodynamic Resistance]]</f>
        <v>333.97529037036946</v>
      </c>
      <c r="O793" s="20">
        <f>(Table1[[#This Row],[Acceleration Force]]+Table1[[#This Row],[Rolling Resistance]]+Table1[[#This Row],[Aerodynamic Resistance]])*Table1[[#This Row],[Velocity]]</f>
        <v>6048.6635922633577</v>
      </c>
      <c r="P793" s="20">
        <f>Table1[[#This Row],[Total]]*Table1[[#This Row],[Velocity]]</f>
        <v>6048.6635922633577</v>
      </c>
      <c r="Q793" s="20">
        <f>IF(Table1[[#This Row],[Energy]]&gt;0,Table1[[#This Row],[Energy]],0)</f>
        <v>6048.6635922633577</v>
      </c>
      <c r="R793" s="20">
        <f>(SUM($Q$6:Q793))/1000000</f>
        <v>1.7820794029499569</v>
      </c>
      <c r="S793" s="20">
        <f>IF(Table1[[#This Row],[Energy]]&lt;0,ABS(Table1[[#This Row],[Energy]]),0)</f>
        <v>0</v>
      </c>
      <c r="T793" s="20">
        <f>(SUM($S$6:S793))/1000000</f>
        <v>0.81029655596650163</v>
      </c>
    </row>
    <row r="794" spans="2:20" x14ac:dyDescent="0.3">
      <c r="B794" s="8" t="s">
        <v>24</v>
      </c>
      <c r="C794" s="17">
        <v>788</v>
      </c>
      <c r="D794" s="17">
        <v>199</v>
      </c>
      <c r="E794" s="18">
        <v>65.3</v>
      </c>
      <c r="F794" s="19">
        <f t="shared" si="75"/>
        <v>1.3888888888888099E-2</v>
      </c>
      <c r="G794" s="19">
        <f t="shared" si="76"/>
        <v>4.9999999999997158E-2</v>
      </c>
      <c r="H794" s="20">
        <f t="shared" si="72"/>
        <v>0</v>
      </c>
      <c r="I794" s="20">
        <f t="shared" si="73"/>
        <v>65.3</v>
      </c>
      <c r="J794" s="20">
        <f t="shared" si="74"/>
        <v>18.138888888888889</v>
      </c>
      <c r="K794" s="20">
        <f>(1000*1.15)*Table1[[#This Row],[WLTC class 3, version 5, acceleration]]</f>
        <v>15.972222222221314</v>
      </c>
      <c r="L794" s="20">
        <f t="shared" si="77"/>
        <v>112.815</v>
      </c>
      <c r="M794" s="20">
        <f>0.5*1.2*0.32*1.99*(Table1[[#This Row],[Velocity]]^2)</f>
        <v>125.71169037037039</v>
      </c>
      <c r="N794" s="20">
        <f>Table1[[#This Row],[Acceleration Force]]+Table1[[#This Row],[Rolling Resistance]]+Table1[[#This Row],[Aerodynamic Resistance]]</f>
        <v>254.49891259259169</v>
      </c>
      <c r="O794" s="20">
        <f>(Table1[[#This Row],[Acceleration Force]]+Table1[[#This Row],[Rolling Resistance]]+Table1[[#This Row],[Aerodynamic Resistance]])*Table1[[#This Row],[Velocity]]</f>
        <v>4616.3274978600657</v>
      </c>
      <c r="P794" s="20">
        <f>Table1[[#This Row],[Total]]*Table1[[#This Row],[Velocity]]</f>
        <v>4616.3274978600657</v>
      </c>
      <c r="Q794" s="20">
        <f>IF(Table1[[#This Row],[Energy]]&gt;0,Table1[[#This Row],[Energy]],0)</f>
        <v>4616.3274978600657</v>
      </c>
      <c r="R794" s="20">
        <f>(SUM($Q$6:Q794))/1000000</f>
        <v>1.7866957304478168</v>
      </c>
      <c r="S794" s="20">
        <f>IF(Table1[[#This Row],[Energy]]&lt;0,ABS(Table1[[#This Row],[Energy]]),0)</f>
        <v>0</v>
      </c>
      <c r="T794" s="20">
        <f>(SUM($S$6:S794))/1000000</f>
        <v>0.81029655596650163</v>
      </c>
    </row>
    <row r="795" spans="2:20" x14ac:dyDescent="0.3">
      <c r="B795" s="8" t="s">
        <v>24</v>
      </c>
      <c r="C795" s="17">
        <v>789</v>
      </c>
      <c r="D795" s="17">
        <v>200</v>
      </c>
      <c r="E795" s="18">
        <v>65.3</v>
      </c>
      <c r="F795" s="19">
        <f t="shared" si="75"/>
        <v>1.3888888888890073E-2</v>
      </c>
      <c r="G795" s="19">
        <f t="shared" si="76"/>
        <v>5.0000000000004263E-2</v>
      </c>
      <c r="H795" s="20">
        <f t="shared" si="72"/>
        <v>0</v>
      </c>
      <c r="I795" s="20">
        <f t="shared" si="73"/>
        <v>65.3</v>
      </c>
      <c r="J795" s="20">
        <f t="shared" si="74"/>
        <v>18.138888888888889</v>
      </c>
      <c r="K795" s="20">
        <f>(1000*1.15)*Table1[[#This Row],[WLTC class 3, version 5, acceleration]]</f>
        <v>15.972222222223584</v>
      </c>
      <c r="L795" s="20">
        <f t="shared" si="77"/>
        <v>112.815</v>
      </c>
      <c r="M795" s="20">
        <f>0.5*1.2*0.32*1.99*(Table1[[#This Row],[Velocity]]^2)</f>
        <v>125.71169037037039</v>
      </c>
      <c r="N795" s="20">
        <f>Table1[[#This Row],[Acceleration Force]]+Table1[[#This Row],[Rolling Resistance]]+Table1[[#This Row],[Aerodynamic Resistance]]</f>
        <v>254.49891259259397</v>
      </c>
      <c r="O795" s="20">
        <f>(Table1[[#This Row],[Acceleration Force]]+Table1[[#This Row],[Rolling Resistance]]+Table1[[#This Row],[Aerodynamic Resistance]])*Table1[[#This Row],[Velocity]]</f>
        <v>4616.3274978601075</v>
      </c>
      <c r="P795" s="20">
        <f>Table1[[#This Row],[Total]]*Table1[[#This Row],[Velocity]]</f>
        <v>4616.3274978601075</v>
      </c>
      <c r="Q795" s="20">
        <f>IF(Table1[[#This Row],[Energy]]&gt;0,Table1[[#This Row],[Energy]],0)</f>
        <v>4616.3274978601075</v>
      </c>
      <c r="R795" s="20">
        <f>(SUM($Q$6:Q795))/1000000</f>
        <v>1.7913120579456772</v>
      </c>
      <c r="S795" s="20">
        <f>IF(Table1[[#This Row],[Energy]]&lt;0,ABS(Table1[[#This Row],[Energy]]),0)</f>
        <v>0</v>
      </c>
      <c r="T795" s="20">
        <f>(SUM($S$6:S795))/1000000</f>
        <v>0.81029655596650163</v>
      </c>
    </row>
    <row r="796" spans="2:20" x14ac:dyDescent="0.3">
      <c r="B796" s="8" t="s">
        <v>24</v>
      </c>
      <c r="C796" s="17">
        <v>790</v>
      </c>
      <c r="D796" s="17">
        <v>201</v>
      </c>
      <c r="E796" s="18">
        <v>65.400000000000006</v>
      </c>
      <c r="F796" s="19">
        <f t="shared" si="75"/>
        <v>5.5555555555556344E-2</v>
      </c>
      <c r="G796" s="19">
        <f t="shared" si="76"/>
        <v>0.20000000000000284</v>
      </c>
      <c r="H796" s="20">
        <f t="shared" si="72"/>
        <v>0</v>
      </c>
      <c r="I796" s="20">
        <f t="shared" si="73"/>
        <v>65.400000000000006</v>
      </c>
      <c r="J796" s="20">
        <f t="shared" si="74"/>
        <v>18.166666666666668</v>
      </c>
      <c r="K796" s="20">
        <f>(1000*1.15)*Table1[[#This Row],[WLTC class 3, version 5, acceleration]]</f>
        <v>63.888888888889795</v>
      </c>
      <c r="L796" s="20">
        <f t="shared" si="77"/>
        <v>112.815</v>
      </c>
      <c r="M796" s="20">
        <f>0.5*1.2*0.32*1.99*(Table1[[#This Row],[Velocity]]^2)</f>
        <v>126.09701333333336</v>
      </c>
      <c r="N796" s="20">
        <f>Table1[[#This Row],[Acceleration Force]]+Table1[[#This Row],[Rolling Resistance]]+Table1[[#This Row],[Aerodynamic Resistance]]</f>
        <v>302.80090222222316</v>
      </c>
      <c r="O796" s="20">
        <f>(Table1[[#This Row],[Acceleration Force]]+Table1[[#This Row],[Rolling Resistance]]+Table1[[#This Row],[Aerodynamic Resistance]])*Table1[[#This Row],[Velocity]]</f>
        <v>5500.8830570370546</v>
      </c>
      <c r="P796" s="20">
        <f>Table1[[#This Row],[Total]]*Table1[[#This Row],[Velocity]]</f>
        <v>5500.8830570370546</v>
      </c>
      <c r="Q796" s="20">
        <f>IF(Table1[[#This Row],[Energy]]&gt;0,Table1[[#This Row],[Energy]],0)</f>
        <v>5500.8830570370546</v>
      </c>
      <c r="R796" s="20">
        <f>(SUM($Q$6:Q796))/1000000</f>
        <v>1.7968129410027143</v>
      </c>
      <c r="S796" s="20">
        <f>IF(Table1[[#This Row],[Energy]]&lt;0,ABS(Table1[[#This Row],[Energy]]),0)</f>
        <v>0</v>
      </c>
      <c r="T796" s="20">
        <f>(SUM($S$6:S796))/1000000</f>
        <v>0.81029655596650163</v>
      </c>
    </row>
    <row r="797" spans="2:20" x14ac:dyDescent="0.3">
      <c r="B797" s="8" t="s">
        <v>24</v>
      </c>
      <c r="C797" s="17">
        <v>791</v>
      </c>
      <c r="D797" s="17">
        <v>202</v>
      </c>
      <c r="E797" s="18">
        <v>65.7</v>
      </c>
      <c r="F797" s="19">
        <f t="shared" si="75"/>
        <v>8.3333333333332538E-2</v>
      </c>
      <c r="G797" s="19">
        <f t="shared" si="76"/>
        <v>0.29999999999999716</v>
      </c>
      <c r="H797" s="20">
        <f t="shared" si="72"/>
        <v>0</v>
      </c>
      <c r="I797" s="20">
        <f t="shared" si="73"/>
        <v>65.7</v>
      </c>
      <c r="J797" s="20">
        <f t="shared" si="74"/>
        <v>18.25</v>
      </c>
      <c r="K797" s="20">
        <f>(1000*1.15)*Table1[[#This Row],[WLTC class 3, version 5, acceleration]]</f>
        <v>95.833333333332419</v>
      </c>
      <c r="L797" s="20">
        <f t="shared" si="77"/>
        <v>112.815</v>
      </c>
      <c r="M797" s="20">
        <f>0.5*1.2*0.32*1.99*(Table1[[#This Row],[Velocity]]^2)</f>
        <v>127.25652000000001</v>
      </c>
      <c r="N797" s="20">
        <f>Table1[[#This Row],[Acceleration Force]]+Table1[[#This Row],[Rolling Resistance]]+Table1[[#This Row],[Aerodynamic Resistance]]</f>
        <v>335.90485333333243</v>
      </c>
      <c r="O797" s="20">
        <f>(Table1[[#This Row],[Acceleration Force]]+Table1[[#This Row],[Rolling Resistance]]+Table1[[#This Row],[Aerodynamic Resistance]])*Table1[[#This Row],[Velocity]]</f>
        <v>6130.2635733333163</v>
      </c>
      <c r="P797" s="20">
        <f>Table1[[#This Row],[Total]]*Table1[[#This Row],[Velocity]]</f>
        <v>6130.2635733333163</v>
      </c>
      <c r="Q797" s="20">
        <f>IF(Table1[[#This Row],[Energy]]&gt;0,Table1[[#This Row],[Energy]],0)</f>
        <v>6130.2635733333163</v>
      </c>
      <c r="R797" s="20">
        <f>(SUM($Q$6:Q797))/1000000</f>
        <v>1.8029432045760476</v>
      </c>
      <c r="S797" s="20">
        <f>IF(Table1[[#This Row],[Energy]]&lt;0,ABS(Table1[[#This Row],[Energy]]),0)</f>
        <v>0</v>
      </c>
      <c r="T797" s="20">
        <f>(SUM($S$6:S797))/1000000</f>
        <v>0.81029655596650163</v>
      </c>
    </row>
    <row r="798" spans="2:20" x14ac:dyDescent="0.3">
      <c r="B798" s="8" t="s">
        <v>24</v>
      </c>
      <c r="C798" s="17">
        <v>792</v>
      </c>
      <c r="D798" s="17">
        <v>203</v>
      </c>
      <c r="E798" s="18">
        <v>66</v>
      </c>
      <c r="F798" s="19">
        <f t="shared" si="75"/>
        <v>-1.3888888888890073E-2</v>
      </c>
      <c r="G798" s="19">
        <f t="shared" si="76"/>
        <v>-5.0000000000004263E-2</v>
      </c>
      <c r="H798" s="20">
        <f t="shared" si="72"/>
        <v>0</v>
      </c>
      <c r="I798" s="20">
        <f t="shared" si="73"/>
        <v>66</v>
      </c>
      <c r="J798" s="20">
        <f t="shared" si="74"/>
        <v>18.333333333333332</v>
      </c>
      <c r="K798" s="20">
        <f>(1000*1.15)*Table1[[#This Row],[WLTC class 3, version 5, acceleration]]</f>
        <v>-15.972222222223584</v>
      </c>
      <c r="L798" s="20">
        <f t="shared" si="77"/>
        <v>112.815</v>
      </c>
      <c r="M798" s="20">
        <f>0.5*1.2*0.32*1.99*(Table1[[#This Row],[Velocity]]^2)</f>
        <v>128.42133333333334</v>
      </c>
      <c r="N798" s="20">
        <f>Table1[[#This Row],[Acceleration Force]]+Table1[[#This Row],[Rolling Resistance]]+Table1[[#This Row],[Aerodynamic Resistance]]</f>
        <v>225.26411111110974</v>
      </c>
      <c r="O798" s="20">
        <f>(Table1[[#This Row],[Acceleration Force]]+Table1[[#This Row],[Rolling Resistance]]+Table1[[#This Row],[Aerodynamic Resistance]])*Table1[[#This Row],[Velocity]]</f>
        <v>4129.8420370370113</v>
      </c>
      <c r="P798" s="20">
        <f>Table1[[#This Row],[Total]]*Table1[[#This Row],[Velocity]]</f>
        <v>4129.8420370370113</v>
      </c>
      <c r="Q798" s="20">
        <f>IF(Table1[[#This Row],[Energy]]&gt;0,Table1[[#This Row],[Energy]],0)</f>
        <v>4129.8420370370113</v>
      </c>
      <c r="R798" s="20">
        <f>(SUM($Q$6:Q798))/1000000</f>
        <v>1.8070730466130847</v>
      </c>
      <c r="S798" s="20">
        <f>IF(Table1[[#This Row],[Energy]]&lt;0,ABS(Table1[[#This Row],[Energy]]),0)</f>
        <v>0</v>
      </c>
      <c r="T798" s="20">
        <f>(SUM($S$6:S798))/1000000</f>
        <v>0.81029655596650163</v>
      </c>
    </row>
    <row r="799" spans="2:20" x14ac:dyDescent="0.3">
      <c r="B799" s="8" t="s">
        <v>24</v>
      </c>
      <c r="C799" s="17">
        <v>793</v>
      </c>
      <c r="D799" s="17">
        <v>204</v>
      </c>
      <c r="E799" s="18">
        <v>65.599999999999994</v>
      </c>
      <c r="F799" s="19">
        <f t="shared" si="75"/>
        <v>-0.34722222222222221</v>
      </c>
      <c r="G799" s="19">
        <f t="shared" si="76"/>
        <v>-1.25</v>
      </c>
      <c r="H799" s="20">
        <f t="shared" si="72"/>
        <v>0</v>
      </c>
      <c r="I799" s="20">
        <f t="shared" si="73"/>
        <v>65.599999999999994</v>
      </c>
      <c r="J799" s="20">
        <f t="shared" si="74"/>
        <v>18.222222222222221</v>
      </c>
      <c r="K799" s="20">
        <f>(1000*1.15)*Table1[[#This Row],[WLTC class 3, version 5, acceleration]]</f>
        <v>-399.30555555555554</v>
      </c>
      <c r="L799" s="20">
        <f t="shared" si="77"/>
        <v>112.815</v>
      </c>
      <c r="M799" s="20">
        <f>0.5*1.2*0.32*1.99*(Table1[[#This Row],[Velocity]]^2)</f>
        <v>126.86942814814815</v>
      </c>
      <c r="N799" s="20">
        <f>Table1[[#This Row],[Acceleration Force]]+Table1[[#This Row],[Rolling Resistance]]+Table1[[#This Row],[Aerodynamic Resistance]]</f>
        <v>-159.62112740740741</v>
      </c>
      <c r="O799" s="20">
        <f>(Table1[[#This Row],[Acceleration Force]]+Table1[[#This Row],[Rolling Resistance]]+Table1[[#This Row],[Aerodynamic Resistance]])*Table1[[#This Row],[Velocity]]</f>
        <v>-2908.6516549794237</v>
      </c>
      <c r="P799" s="20">
        <f>Table1[[#This Row],[Total]]*Table1[[#This Row],[Velocity]]</f>
        <v>-2908.6516549794237</v>
      </c>
      <c r="Q799" s="20">
        <f>IF(Table1[[#This Row],[Energy]]&gt;0,Table1[[#This Row],[Energy]],0)</f>
        <v>0</v>
      </c>
      <c r="R799" s="20">
        <f>(SUM($Q$6:Q799))/1000000</f>
        <v>1.8070730466130847</v>
      </c>
      <c r="S799" s="20">
        <f>IF(Table1[[#This Row],[Energy]]&lt;0,ABS(Table1[[#This Row],[Energy]]),0)</f>
        <v>2908.6516549794237</v>
      </c>
      <c r="T799" s="20">
        <f>(SUM($S$6:S799))/1000000</f>
        <v>0.81320520762148107</v>
      </c>
    </row>
    <row r="800" spans="2:20" x14ac:dyDescent="0.3">
      <c r="B800" s="8" t="s">
        <v>24</v>
      </c>
      <c r="C800" s="17">
        <v>794</v>
      </c>
      <c r="D800" s="17">
        <v>205</v>
      </c>
      <c r="E800" s="18">
        <v>63.5</v>
      </c>
      <c r="F800" s="19">
        <f t="shared" si="75"/>
        <v>-0.8194444444444432</v>
      </c>
      <c r="G800" s="19">
        <f t="shared" si="76"/>
        <v>-2.9499999999999957</v>
      </c>
      <c r="H800" s="20">
        <f t="shared" si="72"/>
        <v>0</v>
      </c>
      <c r="I800" s="20">
        <f t="shared" si="73"/>
        <v>63.5</v>
      </c>
      <c r="J800" s="20">
        <f t="shared" si="74"/>
        <v>17.638888888888889</v>
      </c>
      <c r="K800" s="20">
        <f>(1000*1.15)*Table1[[#This Row],[WLTC class 3, version 5, acceleration]]</f>
        <v>-942.36111111110972</v>
      </c>
      <c r="L800" s="20">
        <f t="shared" si="77"/>
        <v>112.815</v>
      </c>
      <c r="M800" s="20">
        <f>0.5*1.2*0.32*1.99*(Table1[[#This Row],[Velocity]]^2)</f>
        <v>118.87670370370371</v>
      </c>
      <c r="N800" s="20">
        <f>Table1[[#This Row],[Acceleration Force]]+Table1[[#This Row],[Rolling Resistance]]+Table1[[#This Row],[Aerodynamic Resistance]]</f>
        <v>-710.66940740740597</v>
      </c>
      <c r="O800" s="20">
        <f>(Table1[[#This Row],[Acceleration Force]]+Table1[[#This Row],[Rolling Resistance]]+Table1[[#This Row],[Aerodynamic Resistance]])*Table1[[#This Row],[Velocity]]</f>
        <v>-12535.418713991745</v>
      </c>
      <c r="P800" s="20">
        <f>Table1[[#This Row],[Total]]*Table1[[#This Row],[Velocity]]</f>
        <v>-12535.418713991745</v>
      </c>
      <c r="Q800" s="20">
        <f>IF(Table1[[#This Row],[Energy]]&gt;0,Table1[[#This Row],[Energy]],0)</f>
        <v>0</v>
      </c>
      <c r="R800" s="20">
        <f>(SUM($Q$6:Q800))/1000000</f>
        <v>1.8070730466130847</v>
      </c>
      <c r="S800" s="20">
        <f>IF(Table1[[#This Row],[Energy]]&lt;0,ABS(Table1[[#This Row],[Energy]]),0)</f>
        <v>12535.418713991745</v>
      </c>
      <c r="T800" s="20">
        <f>(SUM($S$6:S800))/1000000</f>
        <v>0.82574062633547285</v>
      </c>
    </row>
    <row r="801" spans="2:20" x14ac:dyDescent="0.3">
      <c r="B801" s="8" t="s">
        <v>24</v>
      </c>
      <c r="C801" s="17">
        <v>795</v>
      </c>
      <c r="D801" s="17">
        <v>206</v>
      </c>
      <c r="E801" s="18">
        <v>59.7</v>
      </c>
      <c r="F801" s="19">
        <f t="shared" si="75"/>
        <v>-1.2361111111111109</v>
      </c>
      <c r="G801" s="19">
        <f t="shared" si="76"/>
        <v>-4.4499999999999993</v>
      </c>
      <c r="H801" s="20">
        <f t="shared" si="72"/>
        <v>0</v>
      </c>
      <c r="I801" s="20">
        <f t="shared" si="73"/>
        <v>59.7</v>
      </c>
      <c r="J801" s="20">
        <f t="shared" si="74"/>
        <v>16.583333333333332</v>
      </c>
      <c r="K801" s="20">
        <f>(1000*1.15)*Table1[[#This Row],[WLTC class 3, version 5, acceleration]]</f>
        <v>-1421.5277777777776</v>
      </c>
      <c r="L801" s="20">
        <f t="shared" si="77"/>
        <v>112.815</v>
      </c>
      <c r="M801" s="20">
        <f>0.5*1.2*0.32*1.99*(Table1[[#This Row],[Velocity]]^2)</f>
        <v>105.07465333333333</v>
      </c>
      <c r="N801" s="20">
        <f>Table1[[#This Row],[Acceleration Force]]+Table1[[#This Row],[Rolling Resistance]]+Table1[[#This Row],[Aerodynamic Resistance]]</f>
        <v>-1203.6381244444442</v>
      </c>
      <c r="O801" s="20">
        <f>(Table1[[#This Row],[Acceleration Force]]+Table1[[#This Row],[Rolling Resistance]]+Table1[[#This Row],[Aerodynamic Resistance]])*Table1[[#This Row],[Velocity]]</f>
        <v>-19960.332230370364</v>
      </c>
      <c r="P801" s="20">
        <f>Table1[[#This Row],[Total]]*Table1[[#This Row],[Velocity]]</f>
        <v>-19960.332230370364</v>
      </c>
      <c r="Q801" s="20">
        <f>IF(Table1[[#This Row],[Energy]]&gt;0,Table1[[#This Row],[Energy]],0)</f>
        <v>0</v>
      </c>
      <c r="R801" s="20">
        <f>(SUM($Q$6:Q801))/1000000</f>
        <v>1.8070730466130847</v>
      </c>
      <c r="S801" s="20">
        <f>IF(Table1[[#This Row],[Energy]]&lt;0,ABS(Table1[[#This Row],[Energy]]),0)</f>
        <v>19960.332230370364</v>
      </c>
      <c r="T801" s="20">
        <f>(SUM($S$6:S801))/1000000</f>
        <v>0.84570095856584315</v>
      </c>
    </row>
    <row r="802" spans="2:20" x14ac:dyDescent="0.3">
      <c r="B802" s="8" t="s">
        <v>24</v>
      </c>
      <c r="C802" s="17">
        <v>796</v>
      </c>
      <c r="D802" s="17">
        <v>207</v>
      </c>
      <c r="E802" s="18">
        <v>54.6</v>
      </c>
      <c r="F802" s="19">
        <f t="shared" si="75"/>
        <v>-1.4444444444444453</v>
      </c>
      <c r="G802" s="19">
        <f t="shared" si="76"/>
        <v>-5.2000000000000028</v>
      </c>
      <c r="H802" s="20">
        <f t="shared" si="72"/>
        <v>0</v>
      </c>
      <c r="I802" s="20">
        <f t="shared" si="73"/>
        <v>54.6</v>
      </c>
      <c r="J802" s="20">
        <f t="shared" si="74"/>
        <v>15.166666666666666</v>
      </c>
      <c r="K802" s="20">
        <f>(1000*1.15)*Table1[[#This Row],[WLTC class 3, version 5, acceleration]]</f>
        <v>-1661.111111111112</v>
      </c>
      <c r="L802" s="20">
        <f t="shared" si="77"/>
        <v>112.815</v>
      </c>
      <c r="M802" s="20">
        <f>0.5*1.2*0.32*1.99*(Table1[[#This Row],[Velocity]]^2)</f>
        <v>87.889013333333338</v>
      </c>
      <c r="N802" s="20">
        <f>Table1[[#This Row],[Acceleration Force]]+Table1[[#This Row],[Rolling Resistance]]+Table1[[#This Row],[Aerodynamic Resistance]]</f>
        <v>-1460.4070977777785</v>
      </c>
      <c r="O802" s="20">
        <f>(Table1[[#This Row],[Acceleration Force]]+Table1[[#This Row],[Rolling Resistance]]+Table1[[#This Row],[Aerodynamic Resistance]])*Table1[[#This Row],[Velocity]]</f>
        <v>-22149.507649629639</v>
      </c>
      <c r="P802" s="20">
        <f>Table1[[#This Row],[Total]]*Table1[[#This Row],[Velocity]]</f>
        <v>-22149.507649629639</v>
      </c>
      <c r="Q802" s="20">
        <f>IF(Table1[[#This Row],[Energy]]&gt;0,Table1[[#This Row],[Energy]],0)</f>
        <v>0</v>
      </c>
      <c r="R802" s="20">
        <f>(SUM($Q$6:Q802))/1000000</f>
        <v>1.8070730466130847</v>
      </c>
      <c r="S802" s="20">
        <f>IF(Table1[[#This Row],[Energy]]&lt;0,ABS(Table1[[#This Row],[Energy]]),0)</f>
        <v>22149.507649629639</v>
      </c>
      <c r="T802" s="20">
        <f>(SUM($S$6:S802))/1000000</f>
        <v>0.86785046621547279</v>
      </c>
    </row>
    <row r="803" spans="2:20" x14ac:dyDescent="0.3">
      <c r="B803" s="8" t="s">
        <v>24</v>
      </c>
      <c r="C803" s="17">
        <v>797</v>
      </c>
      <c r="D803" s="17">
        <v>208</v>
      </c>
      <c r="E803" s="18">
        <v>49.3</v>
      </c>
      <c r="F803" s="19">
        <f t="shared" si="75"/>
        <v>-1.3472222222222225</v>
      </c>
      <c r="G803" s="19">
        <f t="shared" si="76"/>
        <v>-4.8500000000000014</v>
      </c>
      <c r="H803" s="20">
        <f t="shared" si="72"/>
        <v>0</v>
      </c>
      <c r="I803" s="20">
        <f t="shared" si="73"/>
        <v>49.3</v>
      </c>
      <c r="J803" s="20">
        <f t="shared" si="74"/>
        <v>13.694444444444443</v>
      </c>
      <c r="K803" s="20">
        <f>(1000*1.15)*Table1[[#This Row],[WLTC class 3, version 5, acceleration]]</f>
        <v>-1549.3055555555559</v>
      </c>
      <c r="L803" s="20">
        <f t="shared" si="77"/>
        <v>112.815</v>
      </c>
      <c r="M803" s="20">
        <f>0.5*1.2*0.32*1.99*(Table1[[#This Row],[Velocity]]^2)</f>
        <v>71.654445925925913</v>
      </c>
      <c r="N803" s="20">
        <f>Table1[[#This Row],[Acceleration Force]]+Table1[[#This Row],[Rolling Resistance]]+Table1[[#This Row],[Aerodynamic Resistance]]</f>
        <v>-1364.8361096296298</v>
      </c>
      <c r="O803" s="20">
        <f>(Table1[[#This Row],[Acceleration Force]]+Table1[[#This Row],[Rolling Resistance]]+Table1[[#This Row],[Aerodynamic Resistance]])*Table1[[#This Row],[Velocity]]</f>
        <v>-18690.672279094651</v>
      </c>
      <c r="P803" s="20">
        <f>Table1[[#This Row],[Total]]*Table1[[#This Row],[Velocity]]</f>
        <v>-18690.672279094651</v>
      </c>
      <c r="Q803" s="20">
        <f>IF(Table1[[#This Row],[Energy]]&gt;0,Table1[[#This Row],[Energy]],0)</f>
        <v>0</v>
      </c>
      <c r="R803" s="20">
        <f>(SUM($Q$6:Q803))/1000000</f>
        <v>1.8070730466130847</v>
      </c>
      <c r="S803" s="20">
        <f>IF(Table1[[#This Row],[Energy]]&lt;0,ABS(Table1[[#This Row],[Energy]]),0)</f>
        <v>18690.672279094651</v>
      </c>
      <c r="T803" s="20">
        <f>(SUM($S$6:S803))/1000000</f>
        <v>0.8865411384945675</v>
      </c>
    </row>
    <row r="804" spans="2:20" x14ac:dyDescent="0.3">
      <c r="B804" s="8" t="s">
        <v>24</v>
      </c>
      <c r="C804" s="17">
        <v>798</v>
      </c>
      <c r="D804" s="17">
        <v>209</v>
      </c>
      <c r="E804" s="18">
        <v>44.9</v>
      </c>
      <c r="F804" s="19">
        <f t="shared" si="75"/>
        <v>-0.97222222222222221</v>
      </c>
      <c r="G804" s="19">
        <f t="shared" si="76"/>
        <v>-3.5</v>
      </c>
      <c r="H804" s="20">
        <f t="shared" si="72"/>
        <v>0</v>
      </c>
      <c r="I804" s="20">
        <f t="shared" si="73"/>
        <v>44.9</v>
      </c>
      <c r="J804" s="20">
        <f t="shared" si="74"/>
        <v>12.472222222222221</v>
      </c>
      <c r="K804" s="20">
        <f>(1000*1.15)*Table1[[#This Row],[WLTC class 3, version 5, acceleration]]</f>
        <v>-1118.0555555555554</v>
      </c>
      <c r="L804" s="20">
        <f t="shared" si="77"/>
        <v>112.815</v>
      </c>
      <c r="M804" s="20">
        <f>0.5*1.2*0.32*1.99*(Table1[[#This Row],[Velocity]]^2)</f>
        <v>59.434961481481473</v>
      </c>
      <c r="N804" s="20">
        <f>Table1[[#This Row],[Acceleration Force]]+Table1[[#This Row],[Rolling Resistance]]+Table1[[#This Row],[Aerodynamic Resistance]]</f>
        <v>-945.80559407407395</v>
      </c>
      <c r="O804" s="20">
        <f>(Table1[[#This Row],[Acceleration Force]]+Table1[[#This Row],[Rolling Resistance]]+Table1[[#This Row],[Aerodynamic Resistance]])*Table1[[#This Row],[Velocity]]</f>
        <v>-11796.297548312756</v>
      </c>
      <c r="P804" s="20">
        <f>Table1[[#This Row],[Total]]*Table1[[#This Row],[Velocity]]</f>
        <v>-11796.297548312756</v>
      </c>
      <c r="Q804" s="20">
        <f>IF(Table1[[#This Row],[Energy]]&gt;0,Table1[[#This Row],[Energy]],0)</f>
        <v>0</v>
      </c>
      <c r="R804" s="20">
        <f>(SUM($Q$6:Q804))/1000000</f>
        <v>1.8070730466130847</v>
      </c>
      <c r="S804" s="20">
        <f>IF(Table1[[#This Row],[Energy]]&lt;0,ABS(Table1[[#This Row],[Energy]]),0)</f>
        <v>11796.297548312756</v>
      </c>
      <c r="T804" s="20">
        <f>(SUM($S$6:S804))/1000000</f>
        <v>0.8983374360428803</v>
      </c>
    </row>
    <row r="805" spans="2:20" x14ac:dyDescent="0.3">
      <c r="B805" s="8" t="s">
        <v>24</v>
      </c>
      <c r="C805" s="17">
        <v>799</v>
      </c>
      <c r="D805" s="17">
        <v>210</v>
      </c>
      <c r="E805" s="18">
        <v>42.3</v>
      </c>
      <c r="F805" s="19">
        <f t="shared" si="75"/>
        <v>-0.4861111111111111</v>
      </c>
      <c r="G805" s="19">
        <f t="shared" si="76"/>
        <v>-1.75</v>
      </c>
      <c r="H805" s="20">
        <f t="shared" si="72"/>
        <v>0</v>
      </c>
      <c r="I805" s="20">
        <f t="shared" si="73"/>
        <v>42.3</v>
      </c>
      <c r="J805" s="20">
        <f t="shared" si="74"/>
        <v>11.749999999999998</v>
      </c>
      <c r="K805" s="20">
        <f>(1000*1.15)*Table1[[#This Row],[WLTC class 3, version 5, acceleration]]</f>
        <v>-559.02777777777771</v>
      </c>
      <c r="L805" s="20">
        <f t="shared" si="77"/>
        <v>112.815</v>
      </c>
      <c r="M805" s="20">
        <f>0.5*1.2*0.32*1.99*(Table1[[#This Row],[Velocity]]^2)</f>
        <v>52.750919999999994</v>
      </c>
      <c r="N805" s="20">
        <f>Table1[[#This Row],[Acceleration Force]]+Table1[[#This Row],[Rolling Resistance]]+Table1[[#This Row],[Aerodynamic Resistance]]</f>
        <v>-393.46185777777771</v>
      </c>
      <c r="O805" s="20">
        <f>(Table1[[#This Row],[Acceleration Force]]+Table1[[#This Row],[Rolling Resistance]]+Table1[[#This Row],[Aerodynamic Resistance]])*Table1[[#This Row],[Velocity]]</f>
        <v>-4623.176828888887</v>
      </c>
      <c r="P805" s="20">
        <f>Table1[[#This Row],[Total]]*Table1[[#This Row],[Velocity]]</f>
        <v>-4623.176828888887</v>
      </c>
      <c r="Q805" s="20">
        <f>IF(Table1[[#This Row],[Energy]]&gt;0,Table1[[#This Row],[Energy]],0)</f>
        <v>0</v>
      </c>
      <c r="R805" s="20">
        <f>(SUM($Q$6:Q805))/1000000</f>
        <v>1.8070730466130847</v>
      </c>
      <c r="S805" s="20">
        <f>IF(Table1[[#This Row],[Energy]]&lt;0,ABS(Table1[[#This Row],[Energy]]),0)</f>
        <v>4623.176828888887</v>
      </c>
      <c r="T805" s="20">
        <f>(SUM($S$6:S805))/1000000</f>
        <v>0.90296061287176921</v>
      </c>
    </row>
    <row r="806" spans="2:20" x14ac:dyDescent="0.3">
      <c r="B806" s="8" t="s">
        <v>24</v>
      </c>
      <c r="C806" s="17">
        <v>800</v>
      </c>
      <c r="D806" s="17">
        <v>211</v>
      </c>
      <c r="E806" s="18">
        <v>41.4</v>
      </c>
      <c r="F806" s="19">
        <f t="shared" si="75"/>
        <v>-0.1388888888888889</v>
      </c>
      <c r="G806" s="19">
        <f t="shared" si="76"/>
        <v>-0.5</v>
      </c>
      <c r="H806" s="20">
        <f t="shared" si="72"/>
        <v>0</v>
      </c>
      <c r="I806" s="20">
        <f t="shared" si="73"/>
        <v>41.4</v>
      </c>
      <c r="J806" s="20">
        <f t="shared" si="74"/>
        <v>11.5</v>
      </c>
      <c r="K806" s="20">
        <f>(1000*1.15)*Table1[[#This Row],[WLTC class 3, version 5, acceleration]]</f>
        <v>-159.72222222222223</v>
      </c>
      <c r="L806" s="20">
        <f t="shared" si="77"/>
        <v>112.815</v>
      </c>
      <c r="M806" s="20">
        <f>0.5*1.2*0.32*1.99*(Table1[[#This Row],[Velocity]]^2)</f>
        <v>50.530080000000005</v>
      </c>
      <c r="N806" s="20">
        <f>Table1[[#This Row],[Acceleration Force]]+Table1[[#This Row],[Rolling Resistance]]+Table1[[#This Row],[Aerodynamic Resistance]]</f>
        <v>3.6228577777777744</v>
      </c>
      <c r="O806" s="20">
        <f>(Table1[[#This Row],[Acceleration Force]]+Table1[[#This Row],[Rolling Resistance]]+Table1[[#This Row],[Aerodynamic Resistance]])*Table1[[#This Row],[Velocity]]</f>
        <v>41.662864444444409</v>
      </c>
      <c r="P806" s="20">
        <f>Table1[[#This Row],[Total]]*Table1[[#This Row],[Velocity]]</f>
        <v>41.662864444444409</v>
      </c>
      <c r="Q806" s="20">
        <f>IF(Table1[[#This Row],[Energy]]&gt;0,Table1[[#This Row],[Energy]],0)</f>
        <v>41.662864444444409</v>
      </c>
      <c r="R806" s="20">
        <f>(SUM($Q$6:Q806))/1000000</f>
        <v>1.8071147094775291</v>
      </c>
      <c r="S806" s="20">
        <f>IF(Table1[[#This Row],[Energy]]&lt;0,ABS(Table1[[#This Row],[Energy]]),0)</f>
        <v>0</v>
      </c>
      <c r="T806" s="20">
        <f>(SUM($S$6:S806))/1000000</f>
        <v>0.90296061287176921</v>
      </c>
    </row>
    <row r="807" spans="2:20" x14ac:dyDescent="0.3">
      <c r="B807" s="8" t="s">
        <v>24</v>
      </c>
      <c r="C807" s="17">
        <v>801</v>
      </c>
      <c r="D807" s="17">
        <v>212</v>
      </c>
      <c r="E807" s="18">
        <v>41.3</v>
      </c>
      <c r="F807" s="19">
        <f t="shared" si="75"/>
        <v>9.7222222222222612E-2</v>
      </c>
      <c r="G807" s="19">
        <f t="shared" si="76"/>
        <v>0.35000000000000142</v>
      </c>
      <c r="H807" s="20">
        <f t="shared" si="72"/>
        <v>0</v>
      </c>
      <c r="I807" s="20">
        <f t="shared" si="73"/>
        <v>41.3</v>
      </c>
      <c r="J807" s="20">
        <f t="shared" si="74"/>
        <v>11.472222222222221</v>
      </c>
      <c r="K807" s="20">
        <f>(1000*1.15)*Table1[[#This Row],[WLTC class 3, version 5, acceleration]]</f>
        <v>111.805555555556</v>
      </c>
      <c r="L807" s="20">
        <f t="shared" si="77"/>
        <v>112.815</v>
      </c>
      <c r="M807" s="20">
        <f>0.5*1.2*0.32*1.99*(Table1[[#This Row],[Velocity]]^2)</f>
        <v>50.286268148148146</v>
      </c>
      <c r="N807" s="20">
        <f>Table1[[#This Row],[Acceleration Force]]+Table1[[#This Row],[Rolling Resistance]]+Table1[[#This Row],[Aerodynamic Resistance]]</f>
        <v>274.90682370370416</v>
      </c>
      <c r="O807" s="20">
        <f>(Table1[[#This Row],[Acceleration Force]]+Table1[[#This Row],[Rolling Resistance]]+Table1[[#This Row],[Aerodynamic Resistance]])*Table1[[#This Row],[Velocity]]</f>
        <v>3153.7921719341616</v>
      </c>
      <c r="P807" s="20">
        <f>Table1[[#This Row],[Total]]*Table1[[#This Row],[Velocity]]</f>
        <v>3153.7921719341616</v>
      </c>
      <c r="Q807" s="20">
        <f>IF(Table1[[#This Row],[Energy]]&gt;0,Table1[[#This Row],[Energy]],0)</f>
        <v>3153.7921719341616</v>
      </c>
      <c r="R807" s="20">
        <f>(SUM($Q$6:Q807))/1000000</f>
        <v>1.8102685016494633</v>
      </c>
      <c r="S807" s="20">
        <f>IF(Table1[[#This Row],[Energy]]&lt;0,ABS(Table1[[#This Row],[Energy]]),0)</f>
        <v>0</v>
      </c>
      <c r="T807" s="20">
        <f>(SUM($S$6:S807))/1000000</f>
        <v>0.90296061287176921</v>
      </c>
    </row>
    <row r="808" spans="2:20" x14ac:dyDescent="0.3">
      <c r="B808" s="8" t="s">
        <v>24</v>
      </c>
      <c r="C808" s="17">
        <v>802</v>
      </c>
      <c r="D808" s="17">
        <v>213</v>
      </c>
      <c r="E808" s="18">
        <v>42.1</v>
      </c>
      <c r="F808" s="19">
        <f t="shared" si="75"/>
        <v>0.47222222222222299</v>
      </c>
      <c r="G808" s="19">
        <f t="shared" si="76"/>
        <v>1.7000000000000028</v>
      </c>
      <c r="H808" s="20">
        <f t="shared" si="72"/>
        <v>0</v>
      </c>
      <c r="I808" s="20">
        <f t="shared" si="73"/>
        <v>42.1</v>
      </c>
      <c r="J808" s="20">
        <f t="shared" si="74"/>
        <v>11.694444444444445</v>
      </c>
      <c r="K808" s="20">
        <f>(1000*1.15)*Table1[[#This Row],[WLTC class 3, version 5, acceleration]]</f>
        <v>543.05555555555645</v>
      </c>
      <c r="L808" s="20">
        <f t="shared" si="77"/>
        <v>112.815</v>
      </c>
      <c r="M808" s="20">
        <f>0.5*1.2*0.32*1.99*(Table1[[#This Row],[Velocity]]^2)</f>
        <v>52.253272592592602</v>
      </c>
      <c r="N808" s="20">
        <f>Table1[[#This Row],[Acceleration Force]]+Table1[[#This Row],[Rolling Resistance]]+Table1[[#This Row],[Aerodynamic Resistance]]</f>
        <v>708.12382814814896</v>
      </c>
      <c r="O808" s="20">
        <f>(Table1[[#This Row],[Acceleration Force]]+Table1[[#This Row],[Rolling Resistance]]+Table1[[#This Row],[Aerodynamic Resistance]])*Table1[[#This Row],[Velocity]]</f>
        <v>8281.1147680658542</v>
      </c>
      <c r="P808" s="20">
        <f>Table1[[#This Row],[Total]]*Table1[[#This Row],[Velocity]]</f>
        <v>8281.1147680658542</v>
      </c>
      <c r="Q808" s="20">
        <f>IF(Table1[[#This Row],[Energy]]&gt;0,Table1[[#This Row],[Energy]],0)</f>
        <v>8281.1147680658542</v>
      </c>
      <c r="R808" s="20">
        <f>(SUM($Q$6:Q808))/1000000</f>
        <v>1.818549616417529</v>
      </c>
      <c r="S808" s="20">
        <f>IF(Table1[[#This Row],[Energy]]&lt;0,ABS(Table1[[#This Row],[Energy]]),0)</f>
        <v>0</v>
      </c>
      <c r="T808" s="20">
        <f>(SUM($S$6:S808))/1000000</f>
        <v>0.90296061287176921</v>
      </c>
    </row>
    <row r="809" spans="2:20" x14ac:dyDescent="0.3">
      <c r="B809" s="8" t="s">
        <v>24</v>
      </c>
      <c r="C809" s="17">
        <v>803</v>
      </c>
      <c r="D809" s="17">
        <v>214</v>
      </c>
      <c r="E809" s="18">
        <v>44.7</v>
      </c>
      <c r="F809" s="19">
        <f t="shared" si="75"/>
        <v>0.87499999999999956</v>
      </c>
      <c r="G809" s="19">
        <f t="shared" si="76"/>
        <v>3.1499999999999986</v>
      </c>
      <c r="H809" s="20">
        <f t="shared" si="72"/>
        <v>0</v>
      </c>
      <c r="I809" s="20">
        <f t="shared" si="73"/>
        <v>44.7</v>
      </c>
      <c r="J809" s="20">
        <f t="shared" si="74"/>
        <v>12.416666666666668</v>
      </c>
      <c r="K809" s="20">
        <f>(1000*1.15)*Table1[[#This Row],[WLTC class 3, version 5, acceleration]]</f>
        <v>1006.2499999999995</v>
      </c>
      <c r="L809" s="20">
        <f t="shared" si="77"/>
        <v>112.815</v>
      </c>
      <c r="M809" s="20">
        <f>0.5*1.2*0.32*1.99*(Table1[[#This Row],[Velocity]]^2)</f>
        <v>58.906653333333352</v>
      </c>
      <c r="N809" s="20">
        <f>Table1[[#This Row],[Acceleration Force]]+Table1[[#This Row],[Rolling Resistance]]+Table1[[#This Row],[Aerodynamic Resistance]]</f>
        <v>1177.9716533333331</v>
      </c>
      <c r="O809" s="20">
        <f>(Table1[[#This Row],[Acceleration Force]]+Table1[[#This Row],[Rolling Resistance]]+Table1[[#This Row],[Aerodynamic Resistance]])*Table1[[#This Row],[Velocity]]</f>
        <v>14626.481362222221</v>
      </c>
      <c r="P809" s="20">
        <f>Table1[[#This Row],[Total]]*Table1[[#This Row],[Velocity]]</f>
        <v>14626.481362222221</v>
      </c>
      <c r="Q809" s="20">
        <f>IF(Table1[[#This Row],[Energy]]&gt;0,Table1[[#This Row],[Energy]],0)</f>
        <v>14626.481362222221</v>
      </c>
      <c r="R809" s="20">
        <f>(SUM($Q$6:Q809))/1000000</f>
        <v>1.8331760977797513</v>
      </c>
      <c r="S809" s="20">
        <f>IF(Table1[[#This Row],[Energy]]&lt;0,ABS(Table1[[#This Row],[Energy]]),0)</f>
        <v>0</v>
      </c>
      <c r="T809" s="20">
        <f>(SUM($S$6:S809))/1000000</f>
        <v>0.90296061287176921</v>
      </c>
    </row>
    <row r="810" spans="2:20" x14ac:dyDescent="0.3">
      <c r="B810" s="8" t="s">
        <v>24</v>
      </c>
      <c r="C810" s="17">
        <v>804</v>
      </c>
      <c r="D810" s="17">
        <v>215</v>
      </c>
      <c r="E810" s="18">
        <v>48.4</v>
      </c>
      <c r="F810" s="19">
        <f t="shared" si="75"/>
        <v>0.93055555555555491</v>
      </c>
      <c r="G810" s="19">
        <f t="shared" si="76"/>
        <v>3.3499999999999979</v>
      </c>
      <c r="H810" s="20">
        <f t="shared" si="72"/>
        <v>0</v>
      </c>
      <c r="I810" s="20">
        <f t="shared" si="73"/>
        <v>48.4</v>
      </c>
      <c r="J810" s="20">
        <f t="shared" si="74"/>
        <v>13.444444444444443</v>
      </c>
      <c r="K810" s="20">
        <f>(1000*1.15)*Table1[[#This Row],[WLTC class 3, version 5, acceleration]]</f>
        <v>1070.1388888888882</v>
      </c>
      <c r="L810" s="20">
        <f t="shared" si="77"/>
        <v>112.815</v>
      </c>
      <c r="M810" s="20">
        <f>0.5*1.2*0.32*1.99*(Table1[[#This Row],[Velocity]]^2)</f>
        <v>69.06213925925924</v>
      </c>
      <c r="N810" s="20">
        <f>Table1[[#This Row],[Acceleration Force]]+Table1[[#This Row],[Rolling Resistance]]+Table1[[#This Row],[Aerodynamic Resistance]]</f>
        <v>1252.0160281481476</v>
      </c>
      <c r="O810" s="20">
        <f>(Table1[[#This Row],[Acceleration Force]]+Table1[[#This Row],[Rolling Resistance]]+Table1[[#This Row],[Aerodynamic Resistance]])*Table1[[#This Row],[Velocity]]</f>
        <v>16832.659933991759</v>
      </c>
      <c r="P810" s="20">
        <f>Table1[[#This Row],[Total]]*Table1[[#This Row],[Velocity]]</f>
        <v>16832.659933991759</v>
      </c>
      <c r="Q810" s="20">
        <f>IF(Table1[[#This Row],[Energy]]&gt;0,Table1[[#This Row],[Energy]],0)</f>
        <v>16832.659933991759</v>
      </c>
      <c r="R810" s="20">
        <f>(SUM($Q$6:Q810))/1000000</f>
        <v>1.850008757713743</v>
      </c>
      <c r="S810" s="20">
        <f>IF(Table1[[#This Row],[Energy]]&lt;0,ABS(Table1[[#This Row],[Energy]]),0)</f>
        <v>0</v>
      </c>
      <c r="T810" s="20">
        <f>(SUM($S$6:S810))/1000000</f>
        <v>0.90296061287176921</v>
      </c>
    </row>
    <row r="811" spans="2:20" x14ac:dyDescent="0.3">
      <c r="B811" s="8" t="s">
        <v>24</v>
      </c>
      <c r="C811" s="17">
        <v>805</v>
      </c>
      <c r="D811" s="17">
        <v>216</v>
      </c>
      <c r="E811" s="18">
        <v>51.4</v>
      </c>
      <c r="F811" s="19">
        <f t="shared" si="75"/>
        <v>0.59722222222222276</v>
      </c>
      <c r="G811" s="19">
        <f t="shared" si="76"/>
        <v>2.1500000000000021</v>
      </c>
      <c r="H811" s="20">
        <f t="shared" si="72"/>
        <v>0</v>
      </c>
      <c r="I811" s="20">
        <f t="shared" si="73"/>
        <v>51.4</v>
      </c>
      <c r="J811" s="20">
        <f t="shared" si="74"/>
        <v>14.277777777777777</v>
      </c>
      <c r="K811" s="20">
        <f>(1000*1.15)*Table1[[#This Row],[WLTC class 3, version 5, acceleration]]</f>
        <v>686.80555555555623</v>
      </c>
      <c r="L811" s="20">
        <f t="shared" si="77"/>
        <v>112.815</v>
      </c>
      <c r="M811" s="20">
        <f>0.5*1.2*0.32*1.99*(Table1[[#This Row],[Velocity]]^2)</f>
        <v>77.888894814814805</v>
      </c>
      <c r="N811" s="20">
        <f>Table1[[#This Row],[Acceleration Force]]+Table1[[#This Row],[Rolling Resistance]]+Table1[[#This Row],[Aerodynamic Resistance]]</f>
        <v>877.50945037037093</v>
      </c>
      <c r="O811" s="20">
        <f>(Table1[[#This Row],[Acceleration Force]]+Table1[[#This Row],[Rolling Resistance]]+Table1[[#This Row],[Aerodynamic Resistance]])*Table1[[#This Row],[Velocity]]</f>
        <v>12528.884930288074</v>
      </c>
      <c r="P811" s="20">
        <f>Table1[[#This Row],[Total]]*Table1[[#This Row],[Velocity]]</f>
        <v>12528.884930288074</v>
      </c>
      <c r="Q811" s="20">
        <f>IF(Table1[[#This Row],[Energy]]&gt;0,Table1[[#This Row],[Energy]],0)</f>
        <v>12528.884930288074</v>
      </c>
      <c r="R811" s="20">
        <f>(SUM($Q$6:Q811))/1000000</f>
        <v>1.8625376426440312</v>
      </c>
      <c r="S811" s="20">
        <f>IF(Table1[[#This Row],[Energy]]&lt;0,ABS(Table1[[#This Row],[Energy]]),0)</f>
        <v>0</v>
      </c>
      <c r="T811" s="20">
        <f>(SUM($S$6:S811))/1000000</f>
        <v>0.90296061287176921</v>
      </c>
    </row>
    <row r="812" spans="2:20" x14ac:dyDescent="0.3">
      <c r="B812" s="8" t="s">
        <v>24</v>
      </c>
      <c r="C812" s="17">
        <v>806</v>
      </c>
      <c r="D812" s="17">
        <v>217</v>
      </c>
      <c r="E812" s="18">
        <v>52.7</v>
      </c>
      <c r="F812" s="19">
        <f t="shared" si="75"/>
        <v>0.2222222222222224</v>
      </c>
      <c r="G812" s="19">
        <f t="shared" si="76"/>
        <v>0.80000000000000071</v>
      </c>
      <c r="H812" s="20">
        <f t="shared" si="72"/>
        <v>0</v>
      </c>
      <c r="I812" s="20">
        <f t="shared" si="73"/>
        <v>52.7</v>
      </c>
      <c r="J812" s="20">
        <f t="shared" si="74"/>
        <v>14.638888888888889</v>
      </c>
      <c r="K812" s="20">
        <f>(1000*1.15)*Table1[[#This Row],[WLTC class 3, version 5, acceleration]]</f>
        <v>255.55555555555577</v>
      </c>
      <c r="L812" s="20">
        <f t="shared" si="77"/>
        <v>112.815</v>
      </c>
      <c r="M812" s="20">
        <f>0.5*1.2*0.32*1.99*(Table1[[#This Row],[Velocity]]^2)</f>
        <v>81.87862370370371</v>
      </c>
      <c r="N812" s="20">
        <f>Table1[[#This Row],[Acceleration Force]]+Table1[[#This Row],[Rolling Resistance]]+Table1[[#This Row],[Aerodynamic Resistance]]</f>
        <v>450.24917925925945</v>
      </c>
      <c r="O812" s="20">
        <f>(Table1[[#This Row],[Acceleration Force]]+Table1[[#This Row],[Rolling Resistance]]+Table1[[#This Row],[Aerodynamic Resistance]])*Table1[[#This Row],[Velocity]]</f>
        <v>6591.1477074897148</v>
      </c>
      <c r="P812" s="20">
        <f>Table1[[#This Row],[Total]]*Table1[[#This Row],[Velocity]]</f>
        <v>6591.1477074897148</v>
      </c>
      <c r="Q812" s="20">
        <f>IF(Table1[[#This Row],[Energy]]&gt;0,Table1[[#This Row],[Energy]],0)</f>
        <v>6591.1477074897148</v>
      </c>
      <c r="R812" s="20">
        <f>(SUM($Q$6:Q812))/1000000</f>
        <v>1.869128790351521</v>
      </c>
      <c r="S812" s="20">
        <f>IF(Table1[[#This Row],[Energy]]&lt;0,ABS(Table1[[#This Row],[Energy]]),0)</f>
        <v>0</v>
      </c>
      <c r="T812" s="20">
        <f>(SUM($S$6:S812))/1000000</f>
        <v>0.90296061287176921</v>
      </c>
    </row>
    <row r="813" spans="2:20" x14ac:dyDescent="0.3">
      <c r="B813" s="8" t="s">
        <v>24</v>
      </c>
      <c r="C813" s="17">
        <v>807</v>
      </c>
      <c r="D813" s="17">
        <v>218</v>
      </c>
      <c r="E813" s="18">
        <v>53</v>
      </c>
      <c r="F813" s="19">
        <f t="shared" si="75"/>
        <v>-2.7777777777778172E-2</v>
      </c>
      <c r="G813" s="19">
        <f t="shared" si="76"/>
        <v>-0.10000000000000142</v>
      </c>
      <c r="H813" s="20">
        <f t="shared" si="72"/>
        <v>0</v>
      </c>
      <c r="I813" s="20">
        <f t="shared" si="73"/>
        <v>53</v>
      </c>
      <c r="J813" s="20">
        <f t="shared" si="74"/>
        <v>14.722222222222221</v>
      </c>
      <c r="K813" s="20">
        <f>(1000*1.15)*Table1[[#This Row],[WLTC class 3, version 5, acceleration]]</f>
        <v>-31.944444444444898</v>
      </c>
      <c r="L813" s="20">
        <f t="shared" si="77"/>
        <v>112.815</v>
      </c>
      <c r="M813" s="20">
        <f>0.5*1.2*0.32*1.99*(Table1[[#This Row],[Velocity]]^2)</f>
        <v>82.813481481481475</v>
      </c>
      <c r="N813" s="20">
        <f>Table1[[#This Row],[Acceleration Force]]+Table1[[#This Row],[Rolling Resistance]]+Table1[[#This Row],[Aerodynamic Resistance]]</f>
        <v>163.68403703703657</v>
      </c>
      <c r="O813" s="20">
        <f>(Table1[[#This Row],[Acceleration Force]]+Table1[[#This Row],[Rolling Resistance]]+Table1[[#This Row],[Aerodynamic Resistance]])*Table1[[#This Row],[Velocity]]</f>
        <v>2409.7927674897051</v>
      </c>
      <c r="P813" s="20">
        <f>Table1[[#This Row],[Total]]*Table1[[#This Row],[Velocity]]</f>
        <v>2409.7927674897051</v>
      </c>
      <c r="Q813" s="20">
        <f>IF(Table1[[#This Row],[Energy]]&gt;0,Table1[[#This Row],[Energy]],0)</f>
        <v>2409.7927674897051</v>
      </c>
      <c r="R813" s="20">
        <f>(SUM($Q$6:Q813))/1000000</f>
        <v>1.8715385831190108</v>
      </c>
      <c r="S813" s="20">
        <f>IF(Table1[[#This Row],[Energy]]&lt;0,ABS(Table1[[#This Row],[Energy]]),0)</f>
        <v>0</v>
      </c>
      <c r="T813" s="20">
        <f>(SUM($S$6:S813))/1000000</f>
        <v>0.90296061287176921</v>
      </c>
    </row>
    <row r="814" spans="2:20" x14ac:dyDescent="0.3">
      <c r="B814" s="8" t="s">
        <v>24</v>
      </c>
      <c r="C814" s="17">
        <v>808</v>
      </c>
      <c r="D814" s="17">
        <v>219</v>
      </c>
      <c r="E814" s="18">
        <v>52.5</v>
      </c>
      <c r="F814" s="19">
        <f t="shared" si="75"/>
        <v>-0.23611111111111149</v>
      </c>
      <c r="G814" s="19">
        <f t="shared" si="76"/>
        <v>-0.85000000000000142</v>
      </c>
      <c r="H814" s="20">
        <f t="shared" si="72"/>
        <v>0</v>
      </c>
      <c r="I814" s="20">
        <f t="shared" si="73"/>
        <v>52.5</v>
      </c>
      <c r="J814" s="20">
        <f t="shared" si="74"/>
        <v>14.583333333333332</v>
      </c>
      <c r="K814" s="20">
        <f>(1000*1.15)*Table1[[#This Row],[WLTC class 3, version 5, acceleration]]</f>
        <v>-271.52777777777823</v>
      </c>
      <c r="L814" s="20">
        <f t="shared" si="77"/>
        <v>112.815</v>
      </c>
      <c r="M814" s="20">
        <f>0.5*1.2*0.32*1.99*(Table1[[#This Row],[Velocity]]^2)</f>
        <v>81.258333333333326</v>
      </c>
      <c r="N814" s="20">
        <f>Table1[[#This Row],[Acceleration Force]]+Table1[[#This Row],[Rolling Resistance]]+Table1[[#This Row],[Aerodynamic Resistance]]</f>
        <v>-77.454444444444903</v>
      </c>
      <c r="O814" s="20">
        <f>(Table1[[#This Row],[Acceleration Force]]+Table1[[#This Row],[Rolling Resistance]]+Table1[[#This Row],[Aerodynamic Resistance]])*Table1[[#This Row],[Velocity]]</f>
        <v>-1129.5439814814881</v>
      </c>
      <c r="P814" s="20">
        <f>Table1[[#This Row],[Total]]*Table1[[#This Row],[Velocity]]</f>
        <v>-1129.5439814814881</v>
      </c>
      <c r="Q814" s="20">
        <f>IF(Table1[[#This Row],[Energy]]&gt;0,Table1[[#This Row],[Energy]],0)</f>
        <v>0</v>
      </c>
      <c r="R814" s="20">
        <f>(SUM($Q$6:Q814))/1000000</f>
        <v>1.8715385831190108</v>
      </c>
      <c r="S814" s="20">
        <f>IF(Table1[[#This Row],[Energy]]&lt;0,ABS(Table1[[#This Row],[Energy]]),0)</f>
        <v>1129.5439814814881</v>
      </c>
      <c r="T814" s="20">
        <f>(SUM($S$6:S814))/1000000</f>
        <v>0.90409015685325067</v>
      </c>
    </row>
    <row r="815" spans="2:20" x14ac:dyDescent="0.3">
      <c r="B815" s="8" t="s">
        <v>24</v>
      </c>
      <c r="C815" s="17">
        <v>809</v>
      </c>
      <c r="D815" s="17">
        <v>220</v>
      </c>
      <c r="E815" s="18">
        <v>51.3</v>
      </c>
      <c r="F815" s="19">
        <f t="shared" si="75"/>
        <v>-0.38888888888888851</v>
      </c>
      <c r="G815" s="19">
        <f t="shared" si="76"/>
        <v>-1.3999999999999986</v>
      </c>
      <c r="H815" s="20">
        <f t="shared" si="72"/>
        <v>0</v>
      </c>
      <c r="I815" s="20">
        <f t="shared" si="73"/>
        <v>51.3</v>
      </c>
      <c r="J815" s="20">
        <f t="shared" si="74"/>
        <v>14.249999999999998</v>
      </c>
      <c r="K815" s="20">
        <f>(1000*1.15)*Table1[[#This Row],[WLTC class 3, version 5, acceleration]]</f>
        <v>-447.22222222222177</v>
      </c>
      <c r="L815" s="20">
        <f t="shared" si="77"/>
        <v>112.815</v>
      </c>
      <c r="M815" s="20">
        <f>0.5*1.2*0.32*1.99*(Table1[[#This Row],[Velocity]]^2)</f>
        <v>77.58611999999998</v>
      </c>
      <c r="N815" s="20">
        <f>Table1[[#This Row],[Acceleration Force]]+Table1[[#This Row],[Rolling Resistance]]+Table1[[#This Row],[Aerodynamic Resistance]]</f>
        <v>-256.82110222222178</v>
      </c>
      <c r="O815" s="20">
        <f>(Table1[[#This Row],[Acceleration Force]]+Table1[[#This Row],[Rolling Resistance]]+Table1[[#This Row],[Aerodynamic Resistance]])*Table1[[#This Row],[Velocity]]</f>
        <v>-3659.7007066666602</v>
      </c>
      <c r="P815" s="20">
        <f>Table1[[#This Row],[Total]]*Table1[[#This Row],[Velocity]]</f>
        <v>-3659.7007066666602</v>
      </c>
      <c r="Q815" s="20">
        <f>IF(Table1[[#This Row],[Energy]]&gt;0,Table1[[#This Row],[Energy]],0)</f>
        <v>0</v>
      </c>
      <c r="R815" s="20">
        <f>(SUM($Q$6:Q815))/1000000</f>
        <v>1.8715385831190108</v>
      </c>
      <c r="S815" s="20">
        <f>IF(Table1[[#This Row],[Energy]]&lt;0,ABS(Table1[[#This Row],[Energy]]),0)</f>
        <v>3659.7007066666602</v>
      </c>
      <c r="T815" s="20">
        <f>(SUM($S$6:S815))/1000000</f>
        <v>0.90774985755991733</v>
      </c>
    </row>
    <row r="816" spans="2:20" x14ac:dyDescent="0.3">
      <c r="B816" s="8" t="s">
        <v>24</v>
      </c>
      <c r="C816" s="17">
        <v>810</v>
      </c>
      <c r="D816" s="17">
        <v>221</v>
      </c>
      <c r="E816" s="18">
        <v>49.7</v>
      </c>
      <c r="F816" s="19">
        <f t="shared" si="75"/>
        <v>-0.54166666666666641</v>
      </c>
      <c r="G816" s="19">
        <f t="shared" si="76"/>
        <v>-1.9499999999999993</v>
      </c>
      <c r="H816" s="20">
        <f t="shared" si="72"/>
        <v>0</v>
      </c>
      <c r="I816" s="20">
        <f t="shared" si="73"/>
        <v>49.7</v>
      </c>
      <c r="J816" s="20">
        <f t="shared" si="74"/>
        <v>13.805555555555555</v>
      </c>
      <c r="K816" s="20">
        <f>(1000*1.15)*Table1[[#This Row],[WLTC class 3, version 5, acceleration]]</f>
        <v>-622.9166666666664</v>
      </c>
      <c r="L816" s="20">
        <f t="shared" si="77"/>
        <v>112.815</v>
      </c>
      <c r="M816" s="20">
        <f>0.5*1.2*0.32*1.99*(Table1[[#This Row],[Velocity]]^2)</f>
        <v>72.821912592592597</v>
      </c>
      <c r="N816" s="20">
        <f>Table1[[#This Row],[Acceleration Force]]+Table1[[#This Row],[Rolling Resistance]]+Table1[[#This Row],[Aerodynamic Resistance]]</f>
        <v>-437.27975407407382</v>
      </c>
      <c r="O816" s="20">
        <f>(Table1[[#This Row],[Acceleration Force]]+Table1[[#This Row],[Rolling Resistance]]+Table1[[#This Row],[Aerodynamic Resistance]])*Table1[[#This Row],[Velocity]]</f>
        <v>-6036.889938189297</v>
      </c>
      <c r="P816" s="20">
        <f>Table1[[#This Row],[Total]]*Table1[[#This Row],[Velocity]]</f>
        <v>-6036.889938189297</v>
      </c>
      <c r="Q816" s="20">
        <f>IF(Table1[[#This Row],[Energy]]&gt;0,Table1[[#This Row],[Energy]],0)</f>
        <v>0</v>
      </c>
      <c r="R816" s="20">
        <f>(SUM($Q$6:Q816))/1000000</f>
        <v>1.8715385831190108</v>
      </c>
      <c r="S816" s="20">
        <f>IF(Table1[[#This Row],[Energy]]&lt;0,ABS(Table1[[#This Row],[Energy]]),0)</f>
        <v>6036.889938189297</v>
      </c>
      <c r="T816" s="20">
        <f>(SUM($S$6:S816))/1000000</f>
        <v>0.91378674749810662</v>
      </c>
    </row>
    <row r="817" spans="2:20" x14ac:dyDescent="0.3">
      <c r="B817" s="8" t="s">
        <v>24</v>
      </c>
      <c r="C817" s="17">
        <v>811</v>
      </c>
      <c r="D817" s="17">
        <v>222</v>
      </c>
      <c r="E817" s="18">
        <v>47.4</v>
      </c>
      <c r="F817" s="19">
        <f t="shared" si="75"/>
        <v>-0.83333333333333326</v>
      </c>
      <c r="G817" s="19">
        <f t="shared" si="76"/>
        <v>-3</v>
      </c>
      <c r="H817" s="20">
        <f t="shared" si="72"/>
        <v>0</v>
      </c>
      <c r="I817" s="20">
        <f t="shared" si="73"/>
        <v>47.4</v>
      </c>
      <c r="J817" s="20">
        <f t="shared" si="74"/>
        <v>13.166666666666666</v>
      </c>
      <c r="K817" s="20">
        <f>(1000*1.15)*Table1[[#This Row],[WLTC class 3, version 5, acceleration]]</f>
        <v>-958.33333333333326</v>
      </c>
      <c r="L817" s="20">
        <f t="shared" si="77"/>
        <v>112.815</v>
      </c>
      <c r="M817" s="20">
        <f>0.5*1.2*0.32*1.99*(Table1[[#This Row],[Velocity]]^2)</f>
        <v>66.237813333333335</v>
      </c>
      <c r="N817" s="20">
        <f>Table1[[#This Row],[Acceleration Force]]+Table1[[#This Row],[Rolling Resistance]]+Table1[[#This Row],[Aerodynamic Resistance]]</f>
        <v>-779.28051999999991</v>
      </c>
      <c r="O817" s="20">
        <f>(Table1[[#This Row],[Acceleration Force]]+Table1[[#This Row],[Rolling Resistance]]+Table1[[#This Row],[Aerodynamic Resistance]])*Table1[[#This Row],[Velocity]]</f>
        <v>-10260.526846666666</v>
      </c>
      <c r="P817" s="20">
        <f>Table1[[#This Row],[Total]]*Table1[[#This Row],[Velocity]]</f>
        <v>-10260.526846666666</v>
      </c>
      <c r="Q817" s="20">
        <f>IF(Table1[[#This Row],[Energy]]&gt;0,Table1[[#This Row],[Energy]],0)</f>
        <v>0</v>
      </c>
      <c r="R817" s="20">
        <f>(SUM($Q$6:Q817))/1000000</f>
        <v>1.8715385831190108</v>
      </c>
      <c r="S817" s="20">
        <f>IF(Table1[[#This Row],[Energy]]&lt;0,ABS(Table1[[#This Row],[Energy]]),0)</f>
        <v>10260.526846666666</v>
      </c>
      <c r="T817" s="20">
        <f>(SUM($S$6:S817))/1000000</f>
        <v>0.92404727434477341</v>
      </c>
    </row>
    <row r="818" spans="2:20" x14ac:dyDescent="0.3">
      <c r="B818" s="8" t="s">
        <v>24</v>
      </c>
      <c r="C818" s="17">
        <v>812</v>
      </c>
      <c r="D818" s="17">
        <v>223</v>
      </c>
      <c r="E818" s="18">
        <v>43.7</v>
      </c>
      <c r="F818" s="19">
        <f t="shared" si="75"/>
        <v>-1.0694444444444438</v>
      </c>
      <c r="G818" s="19">
        <f t="shared" si="76"/>
        <v>-3.8499999999999979</v>
      </c>
      <c r="H818" s="20">
        <f t="shared" si="72"/>
        <v>0</v>
      </c>
      <c r="I818" s="20">
        <f t="shared" si="73"/>
        <v>43.7</v>
      </c>
      <c r="J818" s="20">
        <f t="shared" si="74"/>
        <v>12.138888888888889</v>
      </c>
      <c r="K818" s="20">
        <f>(1000*1.15)*Table1[[#This Row],[WLTC class 3, version 5, acceleration]]</f>
        <v>-1229.8611111111104</v>
      </c>
      <c r="L818" s="20">
        <f t="shared" si="77"/>
        <v>112.815</v>
      </c>
      <c r="M818" s="20">
        <f>0.5*1.2*0.32*1.99*(Table1[[#This Row],[Velocity]]^2)</f>
        <v>56.300490370370376</v>
      </c>
      <c r="N818" s="20">
        <f>Table1[[#This Row],[Acceleration Force]]+Table1[[#This Row],[Rolling Resistance]]+Table1[[#This Row],[Aerodynamic Resistance]]</f>
        <v>-1060.7456207407399</v>
      </c>
      <c r="O818" s="20">
        <f>(Table1[[#This Row],[Acceleration Force]]+Table1[[#This Row],[Rolling Resistance]]+Table1[[#This Row],[Aerodynamic Resistance]])*Table1[[#This Row],[Velocity]]</f>
        <v>-12876.273229547316</v>
      </c>
      <c r="P818" s="20">
        <f>Table1[[#This Row],[Total]]*Table1[[#This Row],[Velocity]]</f>
        <v>-12876.273229547316</v>
      </c>
      <c r="Q818" s="20">
        <f>IF(Table1[[#This Row],[Energy]]&gt;0,Table1[[#This Row],[Energy]],0)</f>
        <v>0</v>
      </c>
      <c r="R818" s="20">
        <f>(SUM($Q$6:Q818))/1000000</f>
        <v>1.8715385831190108</v>
      </c>
      <c r="S818" s="20">
        <f>IF(Table1[[#This Row],[Energy]]&lt;0,ABS(Table1[[#This Row],[Energy]]),0)</f>
        <v>12876.273229547316</v>
      </c>
      <c r="T818" s="20">
        <f>(SUM($S$6:S818))/1000000</f>
        <v>0.93692354757432073</v>
      </c>
    </row>
    <row r="819" spans="2:20" x14ac:dyDescent="0.3">
      <c r="B819" s="8" t="s">
        <v>24</v>
      </c>
      <c r="C819" s="17">
        <v>813</v>
      </c>
      <c r="D819" s="17">
        <v>224</v>
      </c>
      <c r="E819" s="18">
        <v>39.700000000000003</v>
      </c>
      <c r="F819" s="19">
        <f t="shared" si="75"/>
        <v>-1.1388888888888893</v>
      </c>
      <c r="G819" s="19">
        <f t="shared" si="76"/>
        <v>-4.1000000000000014</v>
      </c>
      <c r="H819" s="20">
        <f t="shared" si="72"/>
        <v>0</v>
      </c>
      <c r="I819" s="20">
        <f t="shared" si="73"/>
        <v>39.700000000000003</v>
      </c>
      <c r="J819" s="20">
        <f t="shared" si="74"/>
        <v>11.027777777777779</v>
      </c>
      <c r="K819" s="20">
        <f>(1000*1.15)*Table1[[#This Row],[WLTC class 3, version 5, acceleration]]</f>
        <v>-1309.7222222222226</v>
      </c>
      <c r="L819" s="20">
        <f t="shared" si="77"/>
        <v>112.815</v>
      </c>
      <c r="M819" s="20">
        <f>0.5*1.2*0.32*1.99*(Table1[[#This Row],[Velocity]]^2)</f>
        <v>46.465468148148155</v>
      </c>
      <c r="N819" s="20">
        <f>Table1[[#This Row],[Acceleration Force]]+Table1[[#This Row],[Rolling Resistance]]+Table1[[#This Row],[Aerodynamic Resistance]]</f>
        <v>-1150.4417540740744</v>
      </c>
      <c r="O819" s="20">
        <f>(Table1[[#This Row],[Acceleration Force]]+Table1[[#This Row],[Rolling Resistance]]+Table1[[#This Row],[Aerodynamic Resistance]])*Table1[[#This Row],[Velocity]]</f>
        <v>-12686.816010205766</v>
      </c>
      <c r="P819" s="20">
        <f>Table1[[#This Row],[Total]]*Table1[[#This Row],[Velocity]]</f>
        <v>-12686.816010205766</v>
      </c>
      <c r="Q819" s="20">
        <f>IF(Table1[[#This Row],[Energy]]&gt;0,Table1[[#This Row],[Energy]],0)</f>
        <v>0</v>
      </c>
      <c r="R819" s="20">
        <f>(SUM($Q$6:Q819))/1000000</f>
        <v>1.8715385831190108</v>
      </c>
      <c r="S819" s="20">
        <f>IF(Table1[[#This Row],[Energy]]&lt;0,ABS(Table1[[#This Row],[Energy]]),0)</f>
        <v>12686.816010205766</v>
      </c>
      <c r="T819" s="20">
        <f>(SUM($S$6:S819))/1000000</f>
        <v>0.94961036358452644</v>
      </c>
    </row>
    <row r="820" spans="2:20" x14ac:dyDescent="0.3">
      <c r="B820" s="8" t="s">
        <v>24</v>
      </c>
      <c r="C820" s="17">
        <v>814</v>
      </c>
      <c r="D820" s="17">
        <v>225</v>
      </c>
      <c r="E820" s="18">
        <v>35.5</v>
      </c>
      <c r="F820" s="19">
        <f t="shared" si="75"/>
        <v>-1.1944444444444446</v>
      </c>
      <c r="G820" s="19">
        <f t="shared" si="76"/>
        <v>-4.3000000000000007</v>
      </c>
      <c r="H820" s="20">
        <f t="shared" si="72"/>
        <v>0</v>
      </c>
      <c r="I820" s="20">
        <f t="shared" si="73"/>
        <v>35.5</v>
      </c>
      <c r="J820" s="20">
        <f t="shared" si="74"/>
        <v>9.8611111111111107</v>
      </c>
      <c r="K820" s="20">
        <f>(1000*1.15)*Table1[[#This Row],[WLTC class 3, version 5, acceleration]]</f>
        <v>-1373.6111111111113</v>
      </c>
      <c r="L820" s="20">
        <f t="shared" si="77"/>
        <v>112.815</v>
      </c>
      <c r="M820" s="20">
        <f>0.5*1.2*0.32*1.99*(Table1[[#This Row],[Velocity]]^2)</f>
        <v>37.154037037037035</v>
      </c>
      <c r="N820" s="20">
        <f>Table1[[#This Row],[Acceleration Force]]+Table1[[#This Row],[Rolling Resistance]]+Table1[[#This Row],[Aerodynamic Resistance]]</f>
        <v>-1223.6420740740741</v>
      </c>
      <c r="O820" s="20">
        <f>(Table1[[#This Row],[Acceleration Force]]+Table1[[#This Row],[Rolling Resistance]]+Table1[[#This Row],[Aerodynamic Resistance]])*Table1[[#This Row],[Velocity]]</f>
        <v>-12066.470452674897</v>
      </c>
      <c r="P820" s="20">
        <f>Table1[[#This Row],[Total]]*Table1[[#This Row],[Velocity]]</f>
        <v>-12066.470452674897</v>
      </c>
      <c r="Q820" s="20">
        <f>IF(Table1[[#This Row],[Energy]]&gt;0,Table1[[#This Row],[Energy]],0)</f>
        <v>0</v>
      </c>
      <c r="R820" s="20">
        <f>(SUM($Q$6:Q820))/1000000</f>
        <v>1.8715385831190108</v>
      </c>
      <c r="S820" s="20">
        <f>IF(Table1[[#This Row],[Energy]]&lt;0,ABS(Table1[[#This Row],[Energy]]),0)</f>
        <v>12066.470452674897</v>
      </c>
      <c r="T820" s="20">
        <f>(SUM($S$6:S820))/1000000</f>
        <v>0.96167683403720139</v>
      </c>
    </row>
    <row r="821" spans="2:20" x14ac:dyDescent="0.3">
      <c r="B821" s="8" t="s">
        <v>24</v>
      </c>
      <c r="C821" s="17">
        <v>815</v>
      </c>
      <c r="D821" s="17">
        <v>226</v>
      </c>
      <c r="E821" s="18">
        <v>31.1</v>
      </c>
      <c r="F821" s="19">
        <f t="shared" si="75"/>
        <v>-1.2777777777777777</v>
      </c>
      <c r="G821" s="19">
        <f t="shared" si="76"/>
        <v>-4.5999999999999996</v>
      </c>
      <c r="H821" s="20">
        <f t="shared" si="72"/>
        <v>0</v>
      </c>
      <c r="I821" s="20">
        <f t="shared" si="73"/>
        <v>31.1</v>
      </c>
      <c r="J821" s="20">
        <f t="shared" si="74"/>
        <v>8.6388888888888893</v>
      </c>
      <c r="K821" s="20">
        <f>(1000*1.15)*Table1[[#This Row],[WLTC class 3, version 5, acceleration]]</f>
        <v>-1469.4444444444443</v>
      </c>
      <c r="L821" s="20">
        <f t="shared" si="77"/>
        <v>112.815</v>
      </c>
      <c r="M821" s="20">
        <f>0.5*1.2*0.32*1.99*(Table1[[#This Row],[Velocity]]^2)</f>
        <v>28.51478370370371</v>
      </c>
      <c r="N821" s="20">
        <f>Table1[[#This Row],[Acceleration Force]]+Table1[[#This Row],[Rolling Resistance]]+Table1[[#This Row],[Aerodynamic Resistance]]</f>
        <v>-1328.1146607407406</v>
      </c>
      <c r="O821" s="20">
        <f>(Table1[[#This Row],[Acceleration Force]]+Table1[[#This Row],[Rolling Resistance]]+Table1[[#This Row],[Aerodynamic Resistance]])*Table1[[#This Row],[Velocity]]</f>
        <v>-11473.434985843622</v>
      </c>
      <c r="P821" s="20">
        <f>Table1[[#This Row],[Total]]*Table1[[#This Row],[Velocity]]</f>
        <v>-11473.434985843622</v>
      </c>
      <c r="Q821" s="20">
        <f>IF(Table1[[#This Row],[Energy]]&gt;0,Table1[[#This Row],[Energy]],0)</f>
        <v>0</v>
      </c>
      <c r="R821" s="20">
        <f>(SUM($Q$6:Q821))/1000000</f>
        <v>1.8715385831190108</v>
      </c>
      <c r="S821" s="20">
        <f>IF(Table1[[#This Row],[Energy]]&lt;0,ABS(Table1[[#This Row],[Energy]]),0)</f>
        <v>11473.434985843622</v>
      </c>
      <c r="T821" s="20">
        <f>(SUM($S$6:S821))/1000000</f>
        <v>0.97315026902304491</v>
      </c>
    </row>
    <row r="822" spans="2:20" x14ac:dyDescent="0.3">
      <c r="B822" s="8" t="s">
        <v>24</v>
      </c>
      <c r="C822" s="17">
        <v>816</v>
      </c>
      <c r="D822" s="17">
        <v>227</v>
      </c>
      <c r="E822" s="18">
        <v>26.3</v>
      </c>
      <c r="F822" s="19">
        <f t="shared" si="75"/>
        <v>-1.2777777777777781</v>
      </c>
      <c r="G822" s="19">
        <f t="shared" si="76"/>
        <v>-4.6000000000000014</v>
      </c>
      <c r="H822" s="20">
        <f t="shared" si="72"/>
        <v>0</v>
      </c>
      <c r="I822" s="20">
        <f t="shared" si="73"/>
        <v>26.3</v>
      </c>
      <c r="J822" s="20">
        <f t="shared" si="74"/>
        <v>7.3055555555555554</v>
      </c>
      <c r="K822" s="20">
        <f>(1000*1.15)*Table1[[#This Row],[WLTC class 3, version 5, acceleration]]</f>
        <v>-1469.4444444444448</v>
      </c>
      <c r="L822" s="20">
        <f t="shared" si="77"/>
        <v>112.815</v>
      </c>
      <c r="M822" s="20">
        <f>0.5*1.2*0.32*1.99*(Table1[[#This Row],[Velocity]]^2)</f>
        <v>20.392045925925927</v>
      </c>
      <c r="N822" s="20">
        <f>Table1[[#This Row],[Acceleration Force]]+Table1[[#This Row],[Rolling Resistance]]+Table1[[#This Row],[Aerodynamic Resistance]]</f>
        <v>-1336.2373985185188</v>
      </c>
      <c r="O822" s="20">
        <f>(Table1[[#This Row],[Acceleration Force]]+Table1[[#This Row],[Rolling Resistance]]+Table1[[#This Row],[Aerodynamic Resistance]])*Table1[[#This Row],[Velocity]]</f>
        <v>-9761.9565502880687</v>
      </c>
      <c r="P822" s="20">
        <f>Table1[[#This Row],[Total]]*Table1[[#This Row],[Velocity]]</f>
        <v>-9761.9565502880687</v>
      </c>
      <c r="Q822" s="20">
        <f>IF(Table1[[#This Row],[Energy]]&gt;0,Table1[[#This Row],[Energy]],0)</f>
        <v>0</v>
      </c>
      <c r="R822" s="20">
        <f>(SUM($Q$6:Q822))/1000000</f>
        <v>1.8715385831190108</v>
      </c>
      <c r="S822" s="20">
        <f>IF(Table1[[#This Row],[Energy]]&lt;0,ABS(Table1[[#This Row],[Energy]]),0)</f>
        <v>9761.9565502880687</v>
      </c>
      <c r="T822" s="20">
        <f>(SUM($S$6:S822))/1000000</f>
        <v>0.98291222557333302</v>
      </c>
    </row>
    <row r="823" spans="2:20" x14ac:dyDescent="0.3">
      <c r="B823" s="8" t="s">
        <v>24</v>
      </c>
      <c r="C823" s="17">
        <v>817</v>
      </c>
      <c r="D823" s="17">
        <v>228</v>
      </c>
      <c r="E823" s="18">
        <v>21.9</v>
      </c>
      <c r="F823" s="19">
        <f t="shared" si="75"/>
        <v>-1.1527777777777779</v>
      </c>
      <c r="G823" s="19">
        <f t="shared" si="76"/>
        <v>-4.1500000000000004</v>
      </c>
      <c r="H823" s="20">
        <f t="shared" si="72"/>
        <v>0</v>
      </c>
      <c r="I823" s="20">
        <f t="shared" si="73"/>
        <v>21.9</v>
      </c>
      <c r="J823" s="20">
        <f t="shared" si="74"/>
        <v>6.083333333333333</v>
      </c>
      <c r="K823" s="20">
        <f>(1000*1.15)*Table1[[#This Row],[WLTC class 3, version 5, acceleration]]</f>
        <v>-1325.6944444444446</v>
      </c>
      <c r="L823" s="20">
        <f t="shared" si="77"/>
        <v>112.815</v>
      </c>
      <c r="M823" s="20">
        <f>0.5*1.2*0.32*1.99*(Table1[[#This Row],[Velocity]]^2)</f>
        <v>14.139613333333333</v>
      </c>
      <c r="N823" s="20">
        <f>Table1[[#This Row],[Acceleration Force]]+Table1[[#This Row],[Rolling Resistance]]+Table1[[#This Row],[Aerodynamic Resistance]]</f>
        <v>-1198.7398311111112</v>
      </c>
      <c r="O823" s="20">
        <f>(Table1[[#This Row],[Acceleration Force]]+Table1[[#This Row],[Rolling Resistance]]+Table1[[#This Row],[Aerodynamic Resistance]])*Table1[[#This Row],[Velocity]]</f>
        <v>-7292.3339725925935</v>
      </c>
      <c r="P823" s="20">
        <f>Table1[[#This Row],[Total]]*Table1[[#This Row],[Velocity]]</f>
        <v>-7292.3339725925935</v>
      </c>
      <c r="Q823" s="20">
        <f>IF(Table1[[#This Row],[Energy]]&gt;0,Table1[[#This Row],[Energy]],0)</f>
        <v>0</v>
      </c>
      <c r="R823" s="20">
        <f>(SUM($Q$6:Q823))/1000000</f>
        <v>1.8715385831190108</v>
      </c>
      <c r="S823" s="20">
        <f>IF(Table1[[#This Row],[Energy]]&lt;0,ABS(Table1[[#This Row],[Energy]]),0)</f>
        <v>7292.3339725925935</v>
      </c>
      <c r="T823" s="20">
        <f>(SUM($S$6:S823))/1000000</f>
        <v>0.99020455954592557</v>
      </c>
    </row>
    <row r="824" spans="2:20" x14ac:dyDescent="0.3">
      <c r="B824" s="9" t="s">
        <v>24</v>
      </c>
      <c r="C824" s="17">
        <v>818</v>
      </c>
      <c r="D824" s="17">
        <v>229</v>
      </c>
      <c r="E824" s="18">
        <v>18</v>
      </c>
      <c r="F824" s="19">
        <f t="shared" si="75"/>
        <v>-0.68055555555555536</v>
      </c>
      <c r="G824" s="19">
        <f t="shared" si="76"/>
        <v>-2.4499999999999993</v>
      </c>
      <c r="H824" s="20">
        <f t="shared" si="72"/>
        <v>0</v>
      </c>
      <c r="I824" s="20">
        <f t="shared" si="73"/>
        <v>18</v>
      </c>
      <c r="J824" s="20">
        <f t="shared" si="74"/>
        <v>5</v>
      </c>
      <c r="K824" s="20">
        <f>(1000*1.15)*Table1[[#This Row],[WLTC class 3, version 5, acceleration]]</f>
        <v>-782.63888888888869</v>
      </c>
      <c r="L824" s="20">
        <f t="shared" si="77"/>
        <v>112.815</v>
      </c>
      <c r="M824" s="20">
        <f>0.5*1.2*0.32*1.99*(Table1[[#This Row],[Velocity]]^2)</f>
        <v>9.5520000000000014</v>
      </c>
      <c r="N824" s="20">
        <f>Table1[[#This Row],[Acceleration Force]]+Table1[[#This Row],[Rolling Resistance]]+Table1[[#This Row],[Aerodynamic Resistance]]</f>
        <v>-660.27188888888861</v>
      </c>
      <c r="O824" s="20">
        <f>(Table1[[#This Row],[Acceleration Force]]+Table1[[#This Row],[Rolling Resistance]]+Table1[[#This Row],[Aerodynamic Resistance]])*Table1[[#This Row],[Velocity]]</f>
        <v>-3301.3594444444429</v>
      </c>
      <c r="P824" s="20">
        <f>Table1[[#This Row],[Total]]*Table1[[#This Row],[Velocity]]</f>
        <v>-3301.3594444444429</v>
      </c>
      <c r="Q824" s="20">
        <f>IF(Table1[[#This Row],[Energy]]&gt;0,Table1[[#This Row],[Energy]],0)</f>
        <v>0</v>
      </c>
      <c r="R824" s="20">
        <f>(SUM($Q$6:Q824))/1000000</f>
        <v>1.8715385831190108</v>
      </c>
      <c r="S824" s="20">
        <f>IF(Table1[[#This Row],[Energy]]&lt;0,ABS(Table1[[#This Row],[Energy]]),0)</f>
        <v>3301.3594444444429</v>
      </c>
      <c r="T824" s="20">
        <f>(SUM($S$6:S824))/1000000</f>
        <v>0.99350591899037</v>
      </c>
    </row>
    <row r="825" spans="2:20" x14ac:dyDescent="0.3">
      <c r="B825" s="8" t="s">
        <v>24</v>
      </c>
      <c r="C825" s="17">
        <v>819</v>
      </c>
      <c r="D825" s="17">
        <v>230</v>
      </c>
      <c r="E825" s="18">
        <v>17</v>
      </c>
      <c r="F825" s="19">
        <f t="shared" si="75"/>
        <v>0</v>
      </c>
      <c r="G825" s="19">
        <f t="shared" si="76"/>
        <v>0</v>
      </c>
      <c r="H825" s="20">
        <f t="shared" si="72"/>
        <v>0</v>
      </c>
      <c r="I825" s="20">
        <f t="shared" si="73"/>
        <v>17</v>
      </c>
      <c r="J825" s="20">
        <f t="shared" si="74"/>
        <v>4.7222222222222223</v>
      </c>
      <c r="K825" s="20">
        <f>(1000*1.15)*Table1[[#This Row],[WLTC class 3, version 5, acceleration]]</f>
        <v>0</v>
      </c>
      <c r="L825" s="20">
        <f t="shared" si="77"/>
        <v>112.815</v>
      </c>
      <c r="M825" s="20">
        <f>0.5*1.2*0.32*1.99*(Table1[[#This Row],[Velocity]]^2)</f>
        <v>8.5201481481481487</v>
      </c>
      <c r="N825" s="20">
        <f>Table1[[#This Row],[Acceleration Force]]+Table1[[#This Row],[Rolling Resistance]]+Table1[[#This Row],[Aerodynamic Resistance]]</f>
        <v>121.33514814814815</v>
      </c>
      <c r="O825" s="20">
        <f>(Table1[[#This Row],[Acceleration Force]]+Table1[[#This Row],[Rolling Resistance]]+Table1[[#This Row],[Aerodynamic Resistance]])*Table1[[#This Row],[Velocity]]</f>
        <v>572.97153292181076</v>
      </c>
      <c r="P825" s="20">
        <f>Table1[[#This Row],[Total]]*Table1[[#This Row],[Velocity]]</f>
        <v>572.97153292181076</v>
      </c>
      <c r="Q825" s="20">
        <f>IF(Table1[[#This Row],[Energy]]&gt;0,Table1[[#This Row],[Energy]],0)</f>
        <v>572.97153292181076</v>
      </c>
      <c r="R825" s="20">
        <f>(SUM($Q$6:Q825))/1000000</f>
        <v>1.8721115546519325</v>
      </c>
      <c r="S825" s="20">
        <f>IF(Table1[[#This Row],[Energy]]&lt;0,ABS(Table1[[#This Row],[Energy]]),0)</f>
        <v>0</v>
      </c>
      <c r="T825" s="20">
        <f>(SUM($S$6:S825))/1000000</f>
        <v>0.99350591899037</v>
      </c>
    </row>
    <row r="826" spans="2:20" x14ac:dyDescent="0.3">
      <c r="B826" s="8" t="s">
        <v>24</v>
      </c>
      <c r="C826" s="17">
        <v>820</v>
      </c>
      <c r="D826" s="17">
        <v>231</v>
      </c>
      <c r="E826" s="18">
        <v>18</v>
      </c>
      <c r="F826" s="19">
        <f t="shared" si="75"/>
        <v>0.61111111111111094</v>
      </c>
      <c r="G826" s="19">
        <f t="shared" si="76"/>
        <v>2.1999999999999993</v>
      </c>
      <c r="H826" s="20">
        <f t="shared" si="72"/>
        <v>0</v>
      </c>
      <c r="I826" s="20">
        <f t="shared" si="73"/>
        <v>18</v>
      </c>
      <c r="J826" s="20">
        <f t="shared" si="74"/>
        <v>5</v>
      </c>
      <c r="K826" s="20">
        <f>(1000*1.15)*Table1[[#This Row],[WLTC class 3, version 5, acceleration]]</f>
        <v>702.7777777777776</v>
      </c>
      <c r="L826" s="20">
        <f t="shared" si="77"/>
        <v>112.815</v>
      </c>
      <c r="M826" s="20">
        <f>0.5*1.2*0.32*1.99*(Table1[[#This Row],[Velocity]]^2)</f>
        <v>9.5520000000000014</v>
      </c>
      <c r="N826" s="20">
        <f>Table1[[#This Row],[Acceleration Force]]+Table1[[#This Row],[Rolling Resistance]]+Table1[[#This Row],[Aerodynamic Resistance]]</f>
        <v>825.14477777777768</v>
      </c>
      <c r="O826" s="20">
        <f>(Table1[[#This Row],[Acceleration Force]]+Table1[[#This Row],[Rolling Resistance]]+Table1[[#This Row],[Aerodynamic Resistance]])*Table1[[#This Row],[Velocity]]</f>
        <v>4125.7238888888887</v>
      </c>
      <c r="P826" s="20">
        <f>Table1[[#This Row],[Total]]*Table1[[#This Row],[Velocity]]</f>
        <v>4125.7238888888887</v>
      </c>
      <c r="Q826" s="20">
        <f>IF(Table1[[#This Row],[Energy]]&gt;0,Table1[[#This Row],[Energy]],0)</f>
        <v>4125.7238888888887</v>
      </c>
      <c r="R826" s="20">
        <f>(SUM($Q$6:Q826))/1000000</f>
        <v>1.8762372785408215</v>
      </c>
      <c r="S826" s="20">
        <f>IF(Table1[[#This Row],[Energy]]&lt;0,ABS(Table1[[#This Row],[Energy]]),0)</f>
        <v>0</v>
      </c>
      <c r="T826" s="20">
        <f>(SUM($S$6:S826))/1000000</f>
        <v>0.99350591899037</v>
      </c>
    </row>
    <row r="827" spans="2:20" x14ac:dyDescent="0.3">
      <c r="B827" s="8" t="s">
        <v>24</v>
      </c>
      <c r="C827" s="17">
        <v>821</v>
      </c>
      <c r="D827" s="17">
        <v>232</v>
      </c>
      <c r="E827" s="18">
        <v>21.4</v>
      </c>
      <c r="F827" s="19">
        <f t="shared" si="75"/>
        <v>0.94444444444444453</v>
      </c>
      <c r="G827" s="19">
        <f t="shared" si="76"/>
        <v>3.4000000000000004</v>
      </c>
      <c r="H827" s="20">
        <f t="shared" si="72"/>
        <v>0</v>
      </c>
      <c r="I827" s="20">
        <f t="shared" si="73"/>
        <v>21.4</v>
      </c>
      <c r="J827" s="20">
        <f t="shared" si="74"/>
        <v>5.9444444444444438</v>
      </c>
      <c r="K827" s="20">
        <f>(1000*1.15)*Table1[[#This Row],[WLTC class 3, version 5, acceleration]]</f>
        <v>1086.1111111111113</v>
      </c>
      <c r="L827" s="20">
        <f t="shared" si="77"/>
        <v>112.815</v>
      </c>
      <c r="M827" s="20">
        <f>0.5*1.2*0.32*1.99*(Table1[[#This Row],[Velocity]]^2)</f>
        <v>13.501339259259257</v>
      </c>
      <c r="N827" s="20">
        <f>Table1[[#This Row],[Acceleration Force]]+Table1[[#This Row],[Rolling Resistance]]+Table1[[#This Row],[Aerodynamic Resistance]]</f>
        <v>1212.4274503703707</v>
      </c>
      <c r="O827" s="20">
        <f>(Table1[[#This Row],[Acceleration Force]]+Table1[[#This Row],[Rolling Resistance]]+Table1[[#This Row],[Aerodynamic Resistance]])*Table1[[#This Row],[Velocity]]</f>
        <v>7207.2076216460919</v>
      </c>
      <c r="P827" s="20">
        <f>Table1[[#This Row],[Total]]*Table1[[#This Row],[Velocity]]</f>
        <v>7207.2076216460919</v>
      </c>
      <c r="Q827" s="20">
        <f>IF(Table1[[#This Row],[Energy]]&gt;0,Table1[[#This Row],[Energy]],0)</f>
        <v>7207.2076216460919</v>
      </c>
      <c r="R827" s="20">
        <f>(SUM($Q$6:Q827))/1000000</f>
        <v>1.8834444861624677</v>
      </c>
      <c r="S827" s="20">
        <f>IF(Table1[[#This Row],[Energy]]&lt;0,ABS(Table1[[#This Row],[Energy]]),0)</f>
        <v>0</v>
      </c>
      <c r="T827" s="20">
        <f>(SUM($S$6:S827))/1000000</f>
        <v>0.99350591899037</v>
      </c>
    </row>
    <row r="828" spans="2:20" x14ac:dyDescent="0.3">
      <c r="B828" s="8" t="s">
        <v>24</v>
      </c>
      <c r="C828" s="17">
        <v>822</v>
      </c>
      <c r="D828" s="17">
        <v>233</v>
      </c>
      <c r="E828" s="18">
        <v>24.8</v>
      </c>
      <c r="F828" s="19">
        <f t="shared" si="75"/>
        <v>0.90277777777777779</v>
      </c>
      <c r="G828" s="19">
        <f t="shared" si="76"/>
        <v>3.25</v>
      </c>
      <c r="H828" s="20">
        <f t="shared" si="72"/>
        <v>0</v>
      </c>
      <c r="I828" s="20">
        <f t="shared" si="73"/>
        <v>24.8</v>
      </c>
      <c r="J828" s="20">
        <f t="shared" si="74"/>
        <v>6.8888888888888893</v>
      </c>
      <c r="K828" s="20">
        <f>(1000*1.15)*Table1[[#This Row],[WLTC class 3, version 5, acceleration]]</f>
        <v>1038.1944444444446</v>
      </c>
      <c r="L828" s="20">
        <f t="shared" si="77"/>
        <v>112.815</v>
      </c>
      <c r="M828" s="20">
        <f>0.5*1.2*0.32*1.99*(Table1[[#This Row],[Velocity]]^2)</f>
        <v>18.132290370370374</v>
      </c>
      <c r="N828" s="20">
        <f>Table1[[#This Row],[Acceleration Force]]+Table1[[#This Row],[Rolling Resistance]]+Table1[[#This Row],[Aerodynamic Resistance]]</f>
        <v>1169.141734814815</v>
      </c>
      <c r="O828" s="20">
        <f>(Table1[[#This Row],[Acceleration Force]]+Table1[[#This Row],[Rolling Resistance]]+Table1[[#This Row],[Aerodynamic Resistance]])*Table1[[#This Row],[Velocity]]</f>
        <v>8054.0875065020591</v>
      </c>
      <c r="P828" s="20">
        <f>Table1[[#This Row],[Total]]*Table1[[#This Row],[Velocity]]</f>
        <v>8054.0875065020591</v>
      </c>
      <c r="Q828" s="20">
        <f>IF(Table1[[#This Row],[Energy]]&gt;0,Table1[[#This Row],[Energy]],0)</f>
        <v>8054.0875065020591</v>
      </c>
      <c r="R828" s="20">
        <f>(SUM($Q$6:Q828))/1000000</f>
        <v>1.8914985736689698</v>
      </c>
      <c r="S828" s="20">
        <f>IF(Table1[[#This Row],[Energy]]&lt;0,ABS(Table1[[#This Row],[Energy]]),0)</f>
        <v>0</v>
      </c>
      <c r="T828" s="20">
        <f>(SUM($S$6:S828))/1000000</f>
        <v>0.99350591899037</v>
      </c>
    </row>
    <row r="829" spans="2:20" x14ac:dyDescent="0.3">
      <c r="B829" s="8" t="s">
        <v>24</v>
      </c>
      <c r="C829" s="17">
        <v>823</v>
      </c>
      <c r="D829" s="17">
        <v>234</v>
      </c>
      <c r="E829" s="18">
        <v>27.9</v>
      </c>
      <c r="F829" s="19">
        <f t="shared" si="75"/>
        <v>0.83333333333333326</v>
      </c>
      <c r="G829" s="19">
        <f t="shared" si="76"/>
        <v>3</v>
      </c>
      <c r="H829" s="20">
        <f t="shared" si="72"/>
        <v>0</v>
      </c>
      <c r="I829" s="20">
        <f t="shared" si="73"/>
        <v>27.9</v>
      </c>
      <c r="J829" s="20">
        <f t="shared" si="74"/>
        <v>7.7499999999999991</v>
      </c>
      <c r="K829" s="20">
        <f>(1000*1.15)*Table1[[#This Row],[WLTC class 3, version 5, acceleration]]</f>
        <v>958.33333333333326</v>
      </c>
      <c r="L829" s="20">
        <f t="shared" si="77"/>
        <v>112.815</v>
      </c>
      <c r="M829" s="20">
        <f>0.5*1.2*0.32*1.99*(Table1[[#This Row],[Velocity]]^2)</f>
        <v>22.948679999999996</v>
      </c>
      <c r="N829" s="20">
        <f>Table1[[#This Row],[Acceleration Force]]+Table1[[#This Row],[Rolling Resistance]]+Table1[[#This Row],[Aerodynamic Resistance]]</f>
        <v>1094.0970133333333</v>
      </c>
      <c r="O829" s="20">
        <f>(Table1[[#This Row],[Acceleration Force]]+Table1[[#This Row],[Rolling Resistance]]+Table1[[#This Row],[Aerodynamic Resistance]])*Table1[[#This Row],[Velocity]]</f>
        <v>8479.2518533333314</v>
      </c>
      <c r="P829" s="20">
        <f>Table1[[#This Row],[Total]]*Table1[[#This Row],[Velocity]]</f>
        <v>8479.2518533333314</v>
      </c>
      <c r="Q829" s="20">
        <f>IF(Table1[[#This Row],[Energy]]&gt;0,Table1[[#This Row],[Energy]],0)</f>
        <v>8479.2518533333314</v>
      </c>
      <c r="R829" s="20">
        <f>(SUM($Q$6:Q829))/1000000</f>
        <v>1.8999778255223032</v>
      </c>
      <c r="S829" s="20">
        <f>IF(Table1[[#This Row],[Energy]]&lt;0,ABS(Table1[[#This Row],[Energy]]),0)</f>
        <v>0</v>
      </c>
      <c r="T829" s="20">
        <f>(SUM($S$6:S829))/1000000</f>
        <v>0.99350591899037</v>
      </c>
    </row>
    <row r="830" spans="2:20" x14ac:dyDescent="0.3">
      <c r="B830" s="8" t="s">
        <v>24</v>
      </c>
      <c r="C830" s="17">
        <v>824</v>
      </c>
      <c r="D830" s="17">
        <v>235</v>
      </c>
      <c r="E830" s="18">
        <v>30.8</v>
      </c>
      <c r="F830" s="19">
        <f t="shared" si="75"/>
        <v>0.70833333333333348</v>
      </c>
      <c r="G830" s="19">
        <f t="shared" si="76"/>
        <v>2.5500000000000007</v>
      </c>
      <c r="H830" s="20">
        <f t="shared" si="72"/>
        <v>0</v>
      </c>
      <c r="I830" s="20">
        <f t="shared" si="73"/>
        <v>30.8</v>
      </c>
      <c r="J830" s="20">
        <f t="shared" si="74"/>
        <v>8.5555555555555554</v>
      </c>
      <c r="K830" s="20">
        <f>(1000*1.15)*Table1[[#This Row],[WLTC class 3, version 5, acceleration]]</f>
        <v>814.58333333333348</v>
      </c>
      <c r="L830" s="20">
        <f t="shared" si="77"/>
        <v>112.815</v>
      </c>
      <c r="M830" s="20">
        <f>0.5*1.2*0.32*1.99*(Table1[[#This Row],[Velocity]]^2)</f>
        <v>27.967312592592595</v>
      </c>
      <c r="N830" s="20">
        <f>Table1[[#This Row],[Acceleration Force]]+Table1[[#This Row],[Rolling Resistance]]+Table1[[#This Row],[Aerodynamic Resistance]]</f>
        <v>955.36564592592617</v>
      </c>
      <c r="O830" s="20">
        <f>(Table1[[#This Row],[Acceleration Force]]+Table1[[#This Row],[Rolling Resistance]]+Table1[[#This Row],[Aerodynamic Resistance]])*Table1[[#This Row],[Velocity]]</f>
        <v>8173.6838595884792</v>
      </c>
      <c r="P830" s="20">
        <f>Table1[[#This Row],[Total]]*Table1[[#This Row],[Velocity]]</f>
        <v>8173.6838595884792</v>
      </c>
      <c r="Q830" s="20">
        <f>IF(Table1[[#This Row],[Energy]]&gt;0,Table1[[#This Row],[Energy]],0)</f>
        <v>8173.6838595884792</v>
      </c>
      <c r="R830" s="20">
        <f>(SUM($Q$6:Q830))/1000000</f>
        <v>1.9081515093818917</v>
      </c>
      <c r="S830" s="20">
        <f>IF(Table1[[#This Row],[Energy]]&lt;0,ABS(Table1[[#This Row],[Energy]]),0)</f>
        <v>0</v>
      </c>
      <c r="T830" s="20">
        <f>(SUM($S$6:S830))/1000000</f>
        <v>0.99350591899037</v>
      </c>
    </row>
    <row r="831" spans="2:20" x14ac:dyDescent="0.3">
      <c r="B831" s="8" t="s">
        <v>24</v>
      </c>
      <c r="C831" s="17">
        <v>825</v>
      </c>
      <c r="D831" s="17">
        <v>236</v>
      </c>
      <c r="E831" s="18">
        <v>33</v>
      </c>
      <c r="F831" s="19">
        <f t="shared" si="75"/>
        <v>0.59722222222222232</v>
      </c>
      <c r="G831" s="19">
        <f t="shared" si="76"/>
        <v>2.1500000000000004</v>
      </c>
      <c r="H831" s="20">
        <f t="shared" si="72"/>
        <v>0</v>
      </c>
      <c r="I831" s="20">
        <f t="shared" si="73"/>
        <v>33</v>
      </c>
      <c r="J831" s="20">
        <f t="shared" si="74"/>
        <v>9.1666666666666661</v>
      </c>
      <c r="K831" s="20">
        <f>(1000*1.15)*Table1[[#This Row],[WLTC class 3, version 5, acceleration]]</f>
        <v>686.80555555555566</v>
      </c>
      <c r="L831" s="20">
        <f t="shared" si="77"/>
        <v>112.815</v>
      </c>
      <c r="M831" s="20">
        <f>0.5*1.2*0.32*1.99*(Table1[[#This Row],[Velocity]]^2)</f>
        <v>32.105333333333334</v>
      </c>
      <c r="N831" s="20">
        <f>Table1[[#This Row],[Acceleration Force]]+Table1[[#This Row],[Rolling Resistance]]+Table1[[#This Row],[Aerodynamic Resistance]]</f>
        <v>831.72588888888902</v>
      </c>
      <c r="O831" s="20">
        <f>(Table1[[#This Row],[Acceleration Force]]+Table1[[#This Row],[Rolling Resistance]]+Table1[[#This Row],[Aerodynamic Resistance]])*Table1[[#This Row],[Velocity]]</f>
        <v>7624.1539814814823</v>
      </c>
      <c r="P831" s="20">
        <f>Table1[[#This Row],[Total]]*Table1[[#This Row],[Velocity]]</f>
        <v>7624.1539814814823</v>
      </c>
      <c r="Q831" s="20">
        <f>IF(Table1[[#This Row],[Energy]]&gt;0,Table1[[#This Row],[Energy]],0)</f>
        <v>7624.1539814814823</v>
      </c>
      <c r="R831" s="20">
        <f>(SUM($Q$6:Q831))/1000000</f>
        <v>1.9157756633633731</v>
      </c>
      <c r="S831" s="20">
        <f>IF(Table1[[#This Row],[Energy]]&lt;0,ABS(Table1[[#This Row],[Energy]]),0)</f>
        <v>0</v>
      </c>
      <c r="T831" s="20">
        <f>(SUM($S$6:S831))/1000000</f>
        <v>0.99350591899037</v>
      </c>
    </row>
    <row r="832" spans="2:20" x14ac:dyDescent="0.3">
      <c r="B832" s="8" t="s">
        <v>24</v>
      </c>
      <c r="C832" s="17">
        <v>826</v>
      </c>
      <c r="D832" s="17">
        <v>237</v>
      </c>
      <c r="E832" s="18">
        <v>35.1</v>
      </c>
      <c r="F832" s="19">
        <f t="shared" si="75"/>
        <v>0.56944444444444464</v>
      </c>
      <c r="G832" s="19">
        <f t="shared" si="76"/>
        <v>2.0500000000000007</v>
      </c>
      <c r="H832" s="20">
        <f t="shared" si="72"/>
        <v>0</v>
      </c>
      <c r="I832" s="20">
        <f t="shared" si="73"/>
        <v>35.1</v>
      </c>
      <c r="J832" s="20">
        <f t="shared" si="74"/>
        <v>9.75</v>
      </c>
      <c r="K832" s="20">
        <f>(1000*1.15)*Table1[[#This Row],[WLTC class 3, version 5, acceleration]]</f>
        <v>654.86111111111131</v>
      </c>
      <c r="L832" s="20">
        <f t="shared" si="77"/>
        <v>112.815</v>
      </c>
      <c r="M832" s="20">
        <f>0.5*1.2*0.32*1.99*(Table1[[#This Row],[Velocity]]^2)</f>
        <v>36.321480000000001</v>
      </c>
      <c r="N832" s="20">
        <f>Table1[[#This Row],[Acceleration Force]]+Table1[[#This Row],[Rolling Resistance]]+Table1[[#This Row],[Aerodynamic Resistance]]</f>
        <v>803.99759111111132</v>
      </c>
      <c r="O832" s="20">
        <f>(Table1[[#This Row],[Acceleration Force]]+Table1[[#This Row],[Rolling Resistance]]+Table1[[#This Row],[Aerodynamic Resistance]])*Table1[[#This Row],[Velocity]]</f>
        <v>7838.9765133333358</v>
      </c>
      <c r="P832" s="20">
        <f>Table1[[#This Row],[Total]]*Table1[[#This Row],[Velocity]]</f>
        <v>7838.9765133333358</v>
      </c>
      <c r="Q832" s="20">
        <f>IF(Table1[[#This Row],[Energy]]&gt;0,Table1[[#This Row],[Energy]],0)</f>
        <v>7838.9765133333358</v>
      </c>
      <c r="R832" s="20">
        <f>(SUM($Q$6:Q832))/1000000</f>
        <v>1.9236146398767064</v>
      </c>
      <c r="S832" s="20">
        <f>IF(Table1[[#This Row],[Energy]]&lt;0,ABS(Table1[[#This Row],[Energy]]),0)</f>
        <v>0</v>
      </c>
      <c r="T832" s="20">
        <f>(SUM($S$6:S832))/1000000</f>
        <v>0.99350591899037</v>
      </c>
    </row>
    <row r="833" spans="2:20" x14ac:dyDescent="0.3">
      <c r="B833" s="8" t="s">
        <v>24</v>
      </c>
      <c r="C833" s="17">
        <v>827</v>
      </c>
      <c r="D833" s="17">
        <v>238</v>
      </c>
      <c r="E833" s="18">
        <v>37.1</v>
      </c>
      <c r="F833" s="19">
        <f t="shared" si="75"/>
        <v>0.52777777777777735</v>
      </c>
      <c r="G833" s="19">
        <f t="shared" si="76"/>
        <v>1.8999999999999986</v>
      </c>
      <c r="H833" s="20">
        <f t="shared" si="72"/>
        <v>0</v>
      </c>
      <c r="I833" s="20">
        <f t="shared" si="73"/>
        <v>37.1</v>
      </c>
      <c r="J833" s="20">
        <f t="shared" si="74"/>
        <v>10.305555555555555</v>
      </c>
      <c r="K833" s="20">
        <f>(1000*1.15)*Table1[[#This Row],[WLTC class 3, version 5, acceleration]]</f>
        <v>606.944444444444</v>
      </c>
      <c r="L833" s="20">
        <f t="shared" si="77"/>
        <v>112.815</v>
      </c>
      <c r="M833" s="20">
        <f>0.5*1.2*0.32*1.99*(Table1[[#This Row],[Velocity]]^2)</f>
        <v>40.578605925925928</v>
      </c>
      <c r="N833" s="20">
        <f>Table1[[#This Row],[Acceleration Force]]+Table1[[#This Row],[Rolling Resistance]]+Table1[[#This Row],[Aerodynamic Resistance]]</f>
        <v>760.33805037036984</v>
      </c>
      <c r="O833" s="20">
        <f>(Table1[[#This Row],[Acceleration Force]]+Table1[[#This Row],[Rolling Resistance]]+Table1[[#This Row],[Aerodynamic Resistance]])*Table1[[#This Row],[Velocity]]</f>
        <v>7835.7060190946449</v>
      </c>
      <c r="P833" s="20">
        <f>Table1[[#This Row],[Total]]*Table1[[#This Row],[Velocity]]</f>
        <v>7835.7060190946449</v>
      </c>
      <c r="Q833" s="20">
        <f>IF(Table1[[#This Row],[Energy]]&gt;0,Table1[[#This Row],[Energy]],0)</f>
        <v>7835.7060190946449</v>
      </c>
      <c r="R833" s="20">
        <f>(SUM($Q$6:Q833))/1000000</f>
        <v>1.9314503458958012</v>
      </c>
      <c r="S833" s="20">
        <f>IF(Table1[[#This Row],[Energy]]&lt;0,ABS(Table1[[#This Row],[Energy]]),0)</f>
        <v>0</v>
      </c>
      <c r="T833" s="20">
        <f>(SUM($S$6:S833))/1000000</f>
        <v>0.99350591899037</v>
      </c>
    </row>
    <row r="834" spans="2:20" x14ac:dyDescent="0.3">
      <c r="B834" s="8" t="s">
        <v>24</v>
      </c>
      <c r="C834" s="17">
        <v>828</v>
      </c>
      <c r="D834" s="17">
        <v>239</v>
      </c>
      <c r="E834" s="18">
        <v>38.9</v>
      </c>
      <c r="F834" s="19">
        <f t="shared" si="75"/>
        <v>0.59722222222222177</v>
      </c>
      <c r="G834" s="19">
        <f t="shared" si="76"/>
        <v>2.1499999999999986</v>
      </c>
      <c r="H834" s="20">
        <f t="shared" si="72"/>
        <v>0</v>
      </c>
      <c r="I834" s="20">
        <f t="shared" si="73"/>
        <v>38.9</v>
      </c>
      <c r="J834" s="20">
        <f t="shared" si="74"/>
        <v>10.805555555555555</v>
      </c>
      <c r="K834" s="20">
        <f>(1000*1.15)*Table1[[#This Row],[WLTC class 3, version 5, acceleration]]</f>
        <v>686.80555555555497</v>
      </c>
      <c r="L834" s="20">
        <f t="shared" si="77"/>
        <v>112.815</v>
      </c>
      <c r="M834" s="20">
        <f>0.5*1.2*0.32*1.99*(Table1[[#This Row],[Velocity]]^2)</f>
        <v>44.611672592592598</v>
      </c>
      <c r="N834" s="20">
        <f>Table1[[#This Row],[Acceleration Force]]+Table1[[#This Row],[Rolling Resistance]]+Table1[[#This Row],[Aerodynamic Resistance]]</f>
        <v>844.23222814814767</v>
      </c>
      <c r="O834" s="20">
        <f>(Table1[[#This Row],[Acceleration Force]]+Table1[[#This Row],[Rolling Resistance]]+Table1[[#This Row],[Aerodynamic Resistance]])*Table1[[#This Row],[Velocity]]</f>
        <v>9122.3982430452616</v>
      </c>
      <c r="P834" s="20">
        <f>Table1[[#This Row],[Total]]*Table1[[#This Row],[Velocity]]</f>
        <v>9122.3982430452616</v>
      </c>
      <c r="Q834" s="20">
        <f>IF(Table1[[#This Row],[Energy]]&gt;0,Table1[[#This Row],[Energy]],0)</f>
        <v>9122.3982430452616</v>
      </c>
      <c r="R834" s="20">
        <f>(SUM($Q$6:Q834))/1000000</f>
        <v>1.9405727441388465</v>
      </c>
      <c r="S834" s="20">
        <f>IF(Table1[[#This Row],[Energy]]&lt;0,ABS(Table1[[#This Row],[Energy]]),0)</f>
        <v>0</v>
      </c>
      <c r="T834" s="20">
        <f>(SUM($S$6:S834))/1000000</f>
        <v>0.99350591899037</v>
      </c>
    </row>
    <row r="835" spans="2:20" x14ac:dyDescent="0.3">
      <c r="B835" s="8" t="s">
        <v>24</v>
      </c>
      <c r="C835" s="17">
        <v>829</v>
      </c>
      <c r="D835" s="17">
        <v>240</v>
      </c>
      <c r="E835" s="18">
        <v>41.4</v>
      </c>
      <c r="F835" s="19">
        <f t="shared" si="75"/>
        <v>0.70833333333333348</v>
      </c>
      <c r="G835" s="19">
        <f t="shared" si="76"/>
        <v>2.5500000000000007</v>
      </c>
      <c r="H835" s="20">
        <f t="shared" si="72"/>
        <v>0</v>
      </c>
      <c r="I835" s="20">
        <f t="shared" si="73"/>
        <v>41.4</v>
      </c>
      <c r="J835" s="20">
        <f t="shared" si="74"/>
        <v>11.5</v>
      </c>
      <c r="K835" s="20">
        <f>(1000*1.15)*Table1[[#This Row],[WLTC class 3, version 5, acceleration]]</f>
        <v>814.58333333333348</v>
      </c>
      <c r="L835" s="20">
        <f t="shared" si="77"/>
        <v>112.815</v>
      </c>
      <c r="M835" s="20">
        <f>0.5*1.2*0.32*1.99*(Table1[[#This Row],[Velocity]]^2)</f>
        <v>50.530080000000005</v>
      </c>
      <c r="N835" s="20">
        <f>Table1[[#This Row],[Acceleration Force]]+Table1[[#This Row],[Rolling Resistance]]+Table1[[#This Row],[Aerodynamic Resistance]]</f>
        <v>977.92841333333354</v>
      </c>
      <c r="O835" s="20">
        <f>(Table1[[#This Row],[Acceleration Force]]+Table1[[#This Row],[Rolling Resistance]]+Table1[[#This Row],[Aerodynamic Resistance]])*Table1[[#This Row],[Velocity]]</f>
        <v>11246.176753333335</v>
      </c>
      <c r="P835" s="20">
        <f>Table1[[#This Row],[Total]]*Table1[[#This Row],[Velocity]]</f>
        <v>11246.176753333335</v>
      </c>
      <c r="Q835" s="20">
        <f>IF(Table1[[#This Row],[Energy]]&gt;0,Table1[[#This Row],[Energy]],0)</f>
        <v>11246.176753333335</v>
      </c>
      <c r="R835" s="20">
        <f>(SUM($Q$6:Q835))/1000000</f>
        <v>1.9518189208921797</v>
      </c>
      <c r="S835" s="20">
        <f>IF(Table1[[#This Row],[Energy]]&lt;0,ABS(Table1[[#This Row],[Energy]]),0)</f>
        <v>0</v>
      </c>
      <c r="T835" s="20">
        <f>(SUM($S$6:S835))/1000000</f>
        <v>0.99350591899037</v>
      </c>
    </row>
    <row r="836" spans="2:20" x14ac:dyDescent="0.3">
      <c r="B836" s="8" t="s">
        <v>24</v>
      </c>
      <c r="C836" s="17">
        <v>830</v>
      </c>
      <c r="D836" s="17">
        <v>241</v>
      </c>
      <c r="E836" s="18">
        <v>44</v>
      </c>
      <c r="F836" s="19">
        <f t="shared" si="75"/>
        <v>0.68055555555555536</v>
      </c>
      <c r="G836" s="19">
        <f t="shared" si="76"/>
        <v>2.4499999999999993</v>
      </c>
      <c r="H836" s="20">
        <f t="shared" si="72"/>
        <v>0</v>
      </c>
      <c r="I836" s="20">
        <f t="shared" si="73"/>
        <v>44</v>
      </c>
      <c r="J836" s="20">
        <f t="shared" si="74"/>
        <v>12.222222222222221</v>
      </c>
      <c r="K836" s="20">
        <f>(1000*1.15)*Table1[[#This Row],[WLTC class 3, version 5, acceleration]]</f>
        <v>782.63888888888869</v>
      </c>
      <c r="L836" s="20">
        <f t="shared" si="77"/>
        <v>112.815</v>
      </c>
      <c r="M836" s="20">
        <f>0.5*1.2*0.32*1.99*(Table1[[#This Row],[Velocity]]^2)</f>
        <v>57.07614814814815</v>
      </c>
      <c r="N836" s="20">
        <f>Table1[[#This Row],[Acceleration Force]]+Table1[[#This Row],[Rolling Resistance]]+Table1[[#This Row],[Aerodynamic Resistance]]</f>
        <v>952.53003703703689</v>
      </c>
      <c r="O836" s="20">
        <f>(Table1[[#This Row],[Acceleration Force]]+Table1[[#This Row],[Rolling Resistance]]+Table1[[#This Row],[Aerodynamic Resistance]])*Table1[[#This Row],[Velocity]]</f>
        <v>11642.033786008227</v>
      </c>
      <c r="P836" s="20">
        <f>Table1[[#This Row],[Total]]*Table1[[#This Row],[Velocity]]</f>
        <v>11642.033786008227</v>
      </c>
      <c r="Q836" s="20">
        <f>IF(Table1[[#This Row],[Energy]]&gt;0,Table1[[#This Row],[Energy]],0)</f>
        <v>11642.033786008227</v>
      </c>
      <c r="R836" s="20">
        <f>(SUM($Q$6:Q836))/1000000</f>
        <v>1.9634609546781878</v>
      </c>
      <c r="S836" s="20">
        <f>IF(Table1[[#This Row],[Energy]]&lt;0,ABS(Table1[[#This Row],[Energy]]),0)</f>
        <v>0</v>
      </c>
      <c r="T836" s="20">
        <f>(SUM($S$6:S836))/1000000</f>
        <v>0.99350591899037</v>
      </c>
    </row>
    <row r="837" spans="2:20" x14ac:dyDescent="0.3">
      <c r="B837" s="8" t="s">
        <v>24</v>
      </c>
      <c r="C837" s="17">
        <v>831</v>
      </c>
      <c r="D837" s="17">
        <v>242</v>
      </c>
      <c r="E837" s="18">
        <v>46.3</v>
      </c>
      <c r="F837" s="19">
        <f t="shared" si="75"/>
        <v>0.51388888888888928</v>
      </c>
      <c r="G837" s="19">
        <f t="shared" si="76"/>
        <v>1.8500000000000014</v>
      </c>
      <c r="H837" s="20">
        <f t="shared" si="72"/>
        <v>0</v>
      </c>
      <c r="I837" s="20">
        <f t="shared" si="73"/>
        <v>46.3</v>
      </c>
      <c r="J837" s="20">
        <f t="shared" si="74"/>
        <v>12.861111111111111</v>
      </c>
      <c r="K837" s="20">
        <f>(1000*1.15)*Table1[[#This Row],[WLTC class 3, version 5, acceleration]]</f>
        <v>590.97222222222263</v>
      </c>
      <c r="L837" s="20">
        <f t="shared" si="77"/>
        <v>112.815</v>
      </c>
      <c r="M837" s="20">
        <f>0.5*1.2*0.32*1.99*(Table1[[#This Row],[Velocity]]^2)</f>
        <v>63.19915703703704</v>
      </c>
      <c r="N837" s="20">
        <f>Table1[[#This Row],[Acceleration Force]]+Table1[[#This Row],[Rolling Resistance]]+Table1[[#This Row],[Aerodynamic Resistance]]</f>
        <v>766.98637925925971</v>
      </c>
      <c r="O837" s="20">
        <f>(Table1[[#This Row],[Acceleration Force]]+Table1[[#This Row],[Rolling Resistance]]+Table1[[#This Row],[Aerodynamic Resistance]])*Table1[[#This Row],[Velocity]]</f>
        <v>9864.2970443621452</v>
      </c>
      <c r="P837" s="20">
        <f>Table1[[#This Row],[Total]]*Table1[[#This Row],[Velocity]]</f>
        <v>9864.2970443621452</v>
      </c>
      <c r="Q837" s="20">
        <f>IF(Table1[[#This Row],[Energy]]&gt;0,Table1[[#This Row],[Energy]],0)</f>
        <v>9864.2970443621452</v>
      </c>
      <c r="R837" s="20">
        <f>(SUM($Q$6:Q837))/1000000</f>
        <v>1.9733252517225499</v>
      </c>
      <c r="S837" s="20">
        <f>IF(Table1[[#This Row],[Energy]]&lt;0,ABS(Table1[[#This Row],[Energy]]),0)</f>
        <v>0</v>
      </c>
      <c r="T837" s="20">
        <f>(SUM($S$6:S837))/1000000</f>
        <v>0.99350591899037</v>
      </c>
    </row>
    <row r="838" spans="2:20" x14ac:dyDescent="0.3">
      <c r="B838" s="8" t="s">
        <v>24</v>
      </c>
      <c r="C838" s="17">
        <v>832</v>
      </c>
      <c r="D838" s="17">
        <v>243</v>
      </c>
      <c r="E838" s="18">
        <v>47.7</v>
      </c>
      <c r="F838" s="19">
        <f t="shared" si="75"/>
        <v>0.26388888888888967</v>
      </c>
      <c r="G838" s="19">
        <f t="shared" si="76"/>
        <v>0.95000000000000284</v>
      </c>
      <c r="H838" s="20">
        <f t="shared" ref="H838:H901" si="78">IF(E838&lt;1,1,0)</f>
        <v>0</v>
      </c>
      <c r="I838" s="20">
        <f t="shared" ref="I838:I901" si="79">IF(H838=1,"",E838)</f>
        <v>47.7</v>
      </c>
      <c r="J838" s="20">
        <f t="shared" ref="J838:J901" si="80">E838/3.6</f>
        <v>13.25</v>
      </c>
      <c r="K838" s="20">
        <f>(1000*1.15)*Table1[[#This Row],[WLTC class 3, version 5, acceleration]]</f>
        <v>303.47222222222314</v>
      </c>
      <c r="L838" s="20">
        <f t="shared" si="77"/>
        <v>112.815</v>
      </c>
      <c r="M838" s="20">
        <f>0.5*1.2*0.32*1.99*(Table1[[#This Row],[Velocity]]^2)</f>
        <v>67.078920000000011</v>
      </c>
      <c r="N838" s="20">
        <f>Table1[[#This Row],[Acceleration Force]]+Table1[[#This Row],[Rolling Resistance]]+Table1[[#This Row],[Aerodynamic Resistance]]</f>
        <v>483.36614222222317</v>
      </c>
      <c r="O838" s="20">
        <f>(Table1[[#This Row],[Acceleration Force]]+Table1[[#This Row],[Rolling Resistance]]+Table1[[#This Row],[Aerodynamic Resistance]])*Table1[[#This Row],[Velocity]]</f>
        <v>6404.6013844444569</v>
      </c>
      <c r="P838" s="20">
        <f>Table1[[#This Row],[Total]]*Table1[[#This Row],[Velocity]]</f>
        <v>6404.6013844444569</v>
      </c>
      <c r="Q838" s="20">
        <f>IF(Table1[[#This Row],[Energy]]&gt;0,Table1[[#This Row],[Energy]],0)</f>
        <v>6404.6013844444569</v>
      </c>
      <c r="R838" s="20">
        <f>(SUM($Q$6:Q838))/1000000</f>
        <v>1.9797298531069945</v>
      </c>
      <c r="S838" s="20">
        <f>IF(Table1[[#This Row],[Energy]]&lt;0,ABS(Table1[[#This Row],[Energy]]),0)</f>
        <v>0</v>
      </c>
      <c r="T838" s="20">
        <f>(SUM($S$6:S838))/1000000</f>
        <v>0.99350591899037</v>
      </c>
    </row>
    <row r="839" spans="2:20" x14ac:dyDescent="0.3">
      <c r="B839" s="8" t="s">
        <v>24</v>
      </c>
      <c r="C839" s="17">
        <v>833</v>
      </c>
      <c r="D839" s="17">
        <v>244</v>
      </c>
      <c r="E839" s="18">
        <v>48.2</v>
      </c>
      <c r="F839" s="19">
        <f t="shared" ref="F839:F902" si="81">($E840-$E838)/2/3.6</f>
        <v>0.1388888888888889</v>
      </c>
      <c r="G839" s="19">
        <f t="shared" ref="G839:G902" si="82">($E840-$E838)/2</f>
        <v>0.5</v>
      </c>
      <c r="H839" s="20">
        <f t="shared" si="78"/>
        <v>0</v>
      </c>
      <c r="I839" s="20">
        <f t="shared" si="79"/>
        <v>48.2</v>
      </c>
      <c r="J839" s="20">
        <f t="shared" si="80"/>
        <v>13.388888888888889</v>
      </c>
      <c r="K839" s="20">
        <f>(1000*1.15)*Table1[[#This Row],[WLTC class 3, version 5, acceleration]]</f>
        <v>159.72222222222223</v>
      </c>
      <c r="L839" s="20">
        <f t="shared" ref="L839:L902" si="83">1150*9.81*0.01</f>
        <v>112.815</v>
      </c>
      <c r="M839" s="20">
        <f>0.5*1.2*0.32*1.99*(Table1[[#This Row],[Velocity]]^2)</f>
        <v>68.492557037037045</v>
      </c>
      <c r="N839" s="20">
        <f>Table1[[#This Row],[Acceleration Force]]+Table1[[#This Row],[Rolling Resistance]]+Table1[[#This Row],[Aerodynamic Resistance]]</f>
        <v>341.02977925925927</v>
      </c>
      <c r="O839" s="20">
        <f>(Table1[[#This Row],[Acceleration Force]]+Table1[[#This Row],[Rolling Resistance]]+Table1[[#This Row],[Aerodynamic Resistance]])*Table1[[#This Row],[Velocity]]</f>
        <v>4566.009822304527</v>
      </c>
      <c r="P839" s="20">
        <f>Table1[[#This Row],[Total]]*Table1[[#This Row],[Velocity]]</f>
        <v>4566.009822304527</v>
      </c>
      <c r="Q839" s="20">
        <f>IF(Table1[[#This Row],[Energy]]&gt;0,Table1[[#This Row],[Energy]],0)</f>
        <v>4566.009822304527</v>
      </c>
      <c r="R839" s="20">
        <f>(SUM($Q$6:Q839))/1000000</f>
        <v>1.984295862929299</v>
      </c>
      <c r="S839" s="20">
        <f>IF(Table1[[#This Row],[Energy]]&lt;0,ABS(Table1[[#This Row],[Energy]]),0)</f>
        <v>0</v>
      </c>
      <c r="T839" s="20">
        <f>(SUM($S$6:S839))/1000000</f>
        <v>0.99350591899037</v>
      </c>
    </row>
    <row r="840" spans="2:20" x14ac:dyDescent="0.3">
      <c r="B840" s="8" t="s">
        <v>24</v>
      </c>
      <c r="C840" s="17">
        <v>834</v>
      </c>
      <c r="D840" s="17">
        <v>245</v>
      </c>
      <c r="E840" s="18">
        <v>48.7</v>
      </c>
      <c r="F840" s="19">
        <f t="shared" si="81"/>
        <v>0.15277777777777699</v>
      </c>
      <c r="G840" s="19">
        <f t="shared" si="82"/>
        <v>0.54999999999999716</v>
      </c>
      <c r="H840" s="20">
        <f t="shared" si="78"/>
        <v>0</v>
      </c>
      <c r="I840" s="20">
        <f t="shared" si="79"/>
        <v>48.7</v>
      </c>
      <c r="J840" s="20">
        <f t="shared" si="80"/>
        <v>13.527777777777779</v>
      </c>
      <c r="K840" s="20">
        <f>(1000*1.15)*Table1[[#This Row],[WLTC class 3, version 5, acceleration]]</f>
        <v>175.69444444444352</v>
      </c>
      <c r="L840" s="20">
        <f t="shared" si="83"/>
        <v>112.815</v>
      </c>
      <c r="M840" s="20">
        <f>0.5*1.2*0.32*1.99*(Table1[[#This Row],[Velocity]]^2)</f>
        <v>69.920934814814828</v>
      </c>
      <c r="N840" s="20">
        <f>Table1[[#This Row],[Acceleration Force]]+Table1[[#This Row],[Rolling Resistance]]+Table1[[#This Row],[Aerodynamic Resistance]]</f>
        <v>358.4303792592583</v>
      </c>
      <c r="O840" s="20">
        <f>(Table1[[#This Row],[Acceleration Force]]+Table1[[#This Row],[Rolling Resistance]]+Table1[[#This Row],[Aerodynamic Resistance]])*Table1[[#This Row],[Velocity]]</f>
        <v>4848.7665194238552</v>
      </c>
      <c r="P840" s="20">
        <f>Table1[[#This Row],[Total]]*Table1[[#This Row],[Velocity]]</f>
        <v>4848.7665194238552</v>
      </c>
      <c r="Q840" s="20">
        <f>IF(Table1[[#This Row],[Energy]]&gt;0,Table1[[#This Row],[Energy]],0)</f>
        <v>4848.7665194238552</v>
      </c>
      <c r="R840" s="20">
        <f>(SUM($Q$6:Q840))/1000000</f>
        <v>1.9891446294487227</v>
      </c>
      <c r="S840" s="20">
        <f>IF(Table1[[#This Row],[Energy]]&lt;0,ABS(Table1[[#This Row],[Energy]]),0)</f>
        <v>0</v>
      </c>
      <c r="T840" s="20">
        <f>(SUM($S$6:S840))/1000000</f>
        <v>0.99350591899037</v>
      </c>
    </row>
    <row r="841" spans="2:20" x14ac:dyDescent="0.3">
      <c r="B841" s="8" t="s">
        <v>24</v>
      </c>
      <c r="C841" s="17">
        <v>835</v>
      </c>
      <c r="D841" s="17">
        <v>246</v>
      </c>
      <c r="E841" s="18">
        <v>49.3</v>
      </c>
      <c r="F841" s="19">
        <f t="shared" si="81"/>
        <v>0.15277777777777699</v>
      </c>
      <c r="G841" s="19">
        <f t="shared" si="82"/>
        <v>0.54999999999999716</v>
      </c>
      <c r="H841" s="20">
        <f t="shared" si="78"/>
        <v>0</v>
      </c>
      <c r="I841" s="20">
        <f t="shared" si="79"/>
        <v>49.3</v>
      </c>
      <c r="J841" s="20">
        <f t="shared" si="80"/>
        <v>13.694444444444443</v>
      </c>
      <c r="K841" s="20">
        <f>(1000*1.15)*Table1[[#This Row],[WLTC class 3, version 5, acceleration]]</f>
        <v>175.69444444444352</v>
      </c>
      <c r="L841" s="20">
        <f t="shared" si="83"/>
        <v>112.815</v>
      </c>
      <c r="M841" s="20">
        <f>0.5*1.2*0.32*1.99*(Table1[[#This Row],[Velocity]]^2)</f>
        <v>71.654445925925913</v>
      </c>
      <c r="N841" s="20">
        <f>Table1[[#This Row],[Acceleration Force]]+Table1[[#This Row],[Rolling Resistance]]+Table1[[#This Row],[Aerodynamic Resistance]]</f>
        <v>360.16389037036942</v>
      </c>
      <c r="O841" s="20">
        <f>(Table1[[#This Row],[Acceleration Force]]+Table1[[#This Row],[Rolling Resistance]]+Table1[[#This Row],[Aerodynamic Resistance]])*Table1[[#This Row],[Velocity]]</f>
        <v>4932.2443875720028</v>
      </c>
      <c r="P841" s="20">
        <f>Table1[[#This Row],[Total]]*Table1[[#This Row],[Velocity]]</f>
        <v>4932.2443875720028</v>
      </c>
      <c r="Q841" s="20">
        <f>IF(Table1[[#This Row],[Energy]]&gt;0,Table1[[#This Row],[Energy]],0)</f>
        <v>4932.2443875720028</v>
      </c>
      <c r="R841" s="20">
        <f>(SUM($Q$6:Q841))/1000000</f>
        <v>1.9940768738362948</v>
      </c>
      <c r="S841" s="20">
        <f>IF(Table1[[#This Row],[Energy]]&lt;0,ABS(Table1[[#This Row],[Energy]]),0)</f>
        <v>0</v>
      </c>
      <c r="T841" s="20">
        <f>(SUM($S$6:S841))/1000000</f>
        <v>0.99350591899037</v>
      </c>
    </row>
    <row r="842" spans="2:20" x14ac:dyDescent="0.3">
      <c r="B842" s="8" t="s">
        <v>24</v>
      </c>
      <c r="C842" s="17">
        <v>836</v>
      </c>
      <c r="D842" s="17">
        <v>247</v>
      </c>
      <c r="E842" s="18">
        <v>49.8</v>
      </c>
      <c r="F842" s="19">
        <f t="shared" si="81"/>
        <v>0.12500000000000078</v>
      </c>
      <c r="G842" s="19">
        <f t="shared" si="82"/>
        <v>0.45000000000000284</v>
      </c>
      <c r="H842" s="20">
        <f t="shared" si="78"/>
        <v>0</v>
      </c>
      <c r="I842" s="20">
        <f t="shared" si="79"/>
        <v>49.8</v>
      </c>
      <c r="J842" s="20">
        <f t="shared" si="80"/>
        <v>13.833333333333332</v>
      </c>
      <c r="K842" s="20">
        <f>(1000*1.15)*Table1[[#This Row],[WLTC class 3, version 5, acceleration]]</f>
        <v>143.75000000000088</v>
      </c>
      <c r="L842" s="20">
        <f t="shared" si="83"/>
        <v>112.815</v>
      </c>
      <c r="M842" s="20">
        <f>0.5*1.2*0.32*1.99*(Table1[[#This Row],[Velocity]]^2)</f>
        <v>73.115253333333328</v>
      </c>
      <c r="N842" s="20">
        <f>Table1[[#This Row],[Acceleration Force]]+Table1[[#This Row],[Rolling Resistance]]+Table1[[#This Row],[Aerodynamic Resistance]]</f>
        <v>329.68025333333418</v>
      </c>
      <c r="O842" s="20">
        <f>(Table1[[#This Row],[Acceleration Force]]+Table1[[#This Row],[Rolling Resistance]]+Table1[[#This Row],[Aerodynamic Resistance]])*Table1[[#This Row],[Velocity]]</f>
        <v>4560.5768377777895</v>
      </c>
      <c r="P842" s="20">
        <f>Table1[[#This Row],[Total]]*Table1[[#This Row],[Velocity]]</f>
        <v>4560.5768377777895</v>
      </c>
      <c r="Q842" s="20">
        <f>IF(Table1[[#This Row],[Energy]]&gt;0,Table1[[#This Row],[Energy]],0)</f>
        <v>4560.5768377777895</v>
      </c>
      <c r="R842" s="20">
        <f>(SUM($Q$6:Q842))/1000000</f>
        <v>1.9986374506740725</v>
      </c>
      <c r="S842" s="20">
        <f>IF(Table1[[#This Row],[Energy]]&lt;0,ABS(Table1[[#This Row],[Energy]]),0)</f>
        <v>0</v>
      </c>
      <c r="T842" s="20">
        <f>(SUM($S$6:S842))/1000000</f>
        <v>0.99350591899037</v>
      </c>
    </row>
    <row r="843" spans="2:20" x14ac:dyDescent="0.3">
      <c r="B843" s="8" t="s">
        <v>24</v>
      </c>
      <c r="C843" s="17">
        <v>837</v>
      </c>
      <c r="D843" s="17">
        <v>248</v>
      </c>
      <c r="E843" s="18">
        <v>50.2</v>
      </c>
      <c r="F843" s="19">
        <f t="shared" si="81"/>
        <v>0.15277777777777798</v>
      </c>
      <c r="G843" s="19">
        <f t="shared" si="82"/>
        <v>0.55000000000000071</v>
      </c>
      <c r="H843" s="20">
        <f t="shared" si="78"/>
        <v>0</v>
      </c>
      <c r="I843" s="20">
        <f t="shared" si="79"/>
        <v>50.2</v>
      </c>
      <c r="J843" s="20">
        <f t="shared" si="80"/>
        <v>13.944444444444445</v>
      </c>
      <c r="K843" s="20">
        <f>(1000*1.15)*Table1[[#This Row],[WLTC class 3, version 5, acceleration]]</f>
        <v>175.69444444444468</v>
      </c>
      <c r="L843" s="20">
        <f t="shared" si="83"/>
        <v>112.815</v>
      </c>
      <c r="M843" s="20">
        <f>0.5*1.2*0.32*1.99*(Table1[[#This Row],[Velocity]]^2)</f>
        <v>74.294512592592611</v>
      </c>
      <c r="N843" s="20">
        <f>Table1[[#This Row],[Acceleration Force]]+Table1[[#This Row],[Rolling Resistance]]+Table1[[#This Row],[Aerodynamic Resistance]]</f>
        <v>362.80395703703732</v>
      </c>
      <c r="O843" s="20">
        <f>(Table1[[#This Row],[Acceleration Force]]+Table1[[#This Row],[Rolling Resistance]]+Table1[[#This Row],[Aerodynamic Resistance]])*Table1[[#This Row],[Velocity]]</f>
        <v>5059.0996231275758</v>
      </c>
      <c r="P843" s="20">
        <f>Table1[[#This Row],[Total]]*Table1[[#This Row],[Velocity]]</f>
        <v>5059.0996231275758</v>
      </c>
      <c r="Q843" s="20">
        <f>IF(Table1[[#This Row],[Energy]]&gt;0,Table1[[#This Row],[Energy]],0)</f>
        <v>5059.0996231275758</v>
      </c>
      <c r="R843" s="20">
        <f>(SUM($Q$6:Q843))/1000000</f>
        <v>2.0036965502972004</v>
      </c>
      <c r="S843" s="20">
        <f>IF(Table1[[#This Row],[Energy]]&lt;0,ABS(Table1[[#This Row],[Energy]]),0)</f>
        <v>0</v>
      </c>
      <c r="T843" s="20">
        <f>(SUM($S$6:S843))/1000000</f>
        <v>0.99350591899037</v>
      </c>
    </row>
    <row r="844" spans="2:20" x14ac:dyDescent="0.3">
      <c r="B844" s="8" t="s">
        <v>24</v>
      </c>
      <c r="C844" s="17">
        <v>838</v>
      </c>
      <c r="D844" s="17">
        <v>249</v>
      </c>
      <c r="E844" s="18">
        <v>50.9</v>
      </c>
      <c r="F844" s="19">
        <f t="shared" si="81"/>
        <v>0.22222222222222143</v>
      </c>
      <c r="G844" s="19">
        <f t="shared" si="82"/>
        <v>0.79999999999999716</v>
      </c>
      <c r="H844" s="20">
        <f t="shared" si="78"/>
        <v>0</v>
      </c>
      <c r="I844" s="20">
        <f t="shared" si="79"/>
        <v>50.9</v>
      </c>
      <c r="J844" s="20">
        <f t="shared" si="80"/>
        <v>14.138888888888888</v>
      </c>
      <c r="K844" s="20">
        <f>(1000*1.15)*Table1[[#This Row],[WLTC class 3, version 5, acceleration]]</f>
        <v>255.55555555555463</v>
      </c>
      <c r="L844" s="20">
        <f t="shared" si="83"/>
        <v>112.815</v>
      </c>
      <c r="M844" s="20">
        <f>0.5*1.2*0.32*1.99*(Table1[[#This Row],[Velocity]]^2)</f>
        <v>76.380917037037023</v>
      </c>
      <c r="N844" s="20">
        <f>Table1[[#This Row],[Acceleration Force]]+Table1[[#This Row],[Rolling Resistance]]+Table1[[#This Row],[Aerodynamic Resistance]]</f>
        <v>444.75147259259165</v>
      </c>
      <c r="O844" s="20">
        <f>(Table1[[#This Row],[Acceleration Force]]+Table1[[#This Row],[Rolling Resistance]]+Table1[[#This Row],[Aerodynamic Resistance]])*Table1[[#This Row],[Velocity]]</f>
        <v>6288.2916541563645</v>
      </c>
      <c r="P844" s="20">
        <f>Table1[[#This Row],[Total]]*Table1[[#This Row],[Velocity]]</f>
        <v>6288.2916541563645</v>
      </c>
      <c r="Q844" s="20">
        <f>IF(Table1[[#This Row],[Energy]]&gt;0,Table1[[#This Row],[Energy]],0)</f>
        <v>6288.2916541563645</v>
      </c>
      <c r="R844" s="20">
        <f>(SUM($Q$6:Q844))/1000000</f>
        <v>2.0099848419513564</v>
      </c>
      <c r="S844" s="20">
        <f>IF(Table1[[#This Row],[Energy]]&lt;0,ABS(Table1[[#This Row],[Energy]]),0)</f>
        <v>0</v>
      </c>
      <c r="T844" s="20">
        <f>(SUM($S$6:S844))/1000000</f>
        <v>0.99350591899037</v>
      </c>
    </row>
    <row r="845" spans="2:20" x14ac:dyDescent="0.3">
      <c r="B845" s="8" t="s">
        <v>24</v>
      </c>
      <c r="C845" s="17">
        <v>839</v>
      </c>
      <c r="D845" s="17">
        <v>250</v>
      </c>
      <c r="E845" s="18">
        <v>51.8</v>
      </c>
      <c r="F845" s="19">
        <f t="shared" si="81"/>
        <v>0.2222222222222224</v>
      </c>
      <c r="G845" s="19">
        <f t="shared" si="82"/>
        <v>0.80000000000000071</v>
      </c>
      <c r="H845" s="20">
        <f t="shared" si="78"/>
        <v>0</v>
      </c>
      <c r="I845" s="20">
        <f t="shared" si="79"/>
        <v>51.8</v>
      </c>
      <c r="J845" s="20">
        <f t="shared" si="80"/>
        <v>14.388888888888888</v>
      </c>
      <c r="K845" s="20">
        <f>(1000*1.15)*Table1[[#This Row],[WLTC class 3, version 5, acceleration]]</f>
        <v>255.55555555555577</v>
      </c>
      <c r="L845" s="20">
        <f t="shared" si="83"/>
        <v>112.815</v>
      </c>
      <c r="M845" s="20">
        <f>0.5*1.2*0.32*1.99*(Table1[[#This Row],[Velocity]]^2)</f>
        <v>79.105890370370361</v>
      </c>
      <c r="N845" s="20">
        <f>Table1[[#This Row],[Acceleration Force]]+Table1[[#This Row],[Rolling Resistance]]+Table1[[#This Row],[Aerodynamic Resistance]]</f>
        <v>447.4764459259261</v>
      </c>
      <c r="O845" s="20">
        <f>(Table1[[#This Row],[Acceleration Force]]+Table1[[#This Row],[Rolling Resistance]]+Table1[[#This Row],[Aerodynamic Resistance]])*Table1[[#This Row],[Velocity]]</f>
        <v>6438.6888608230474</v>
      </c>
      <c r="P845" s="20">
        <f>Table1[[#This Row],[Total]]*Table1[[#This Row],[Velocity]]</f>
        <v>6438.6888608230474</v>
      </c>
      <c r="Q845" s="20">
        <f>IF(Table1[[#This Row],[Energy]]&gt;0,Table1[[#This Row],[Energy]],0)</f>
        <v>6438.6888608230474</v>
      </c>
      <c r="R845" s="20">
        <f>(SUM($Q$6:Q845))/1000000</f>
        <v>2.0164235308121796</v>
      </c>
      <c r="S845" s="20">
        <f>IF(Table1[[#This Row],[Energy]]&lt;0,ABS(Table1[[#This Row],[Energy]]),0)</f>
        <v>0</v>
      </c>
      <c r="T845" s="20">
        <f>(SUM($S$6:S845))/1000000</f>
        <v>0.99350591899037</v>
      </c>
    </row>
    <row r="846" spans="2:20" x14ac:dyDescent="0.3">
      <c r="B846" s="8" t="s">
        <v>24</v>
      </c>
      <c r="C846" s="17">
        <v>840</v>
      </c>
      <c r="D846" s="17">
        <v>251</v>
      </c>
      <c r="E846" s="18">
        <v>52.5</v>
      </c>
      <c r="F846" s="19">
        <f t="shared" si="81"/>
        <v>0.20833333333333331</v>
      </c>
      <c r="G846" s="19">
        <f t="shared" si="82"/>
        <v>0.75</v>
      </c>
      <c r="H846" s="20">
        <f t="shared" si="78"/>
        <v>0</v>
      </c>
      <c r="I846" s="20">
        <f t="shared" si="79"/>
        <v>52.5</v>
      </c>
      <c r="J846" s="20">
        <f t="shared" si="80"/>
        <v>14.583333333333332</v>
      </c>
      <c r="K846" s="20">
        <f>(1000*1.15)*Table1[[#This Row],[WLTC class 3, version 5, acceleration]]</f>
        <v>239.58333333333331</v>
      </c>
      <c r="L846" s="20">
        <f t="shared" si="83"/>
        <v>112.815</v>
      </c>
      <c r="M846" s="20">
        <f>0.5*1.2*0.32*1.99*(Table1[[#This Row],[Velocity]]^2)</f>
        <v>81.258333333333326</v>
      </c>
      <c r="N846" s="20">
        <f>Table1[[#This Row],[Acceleration Force]]+Table1[[#This Row],[Rolling Resistance]]+Table1[[#This Row],[Aerodynamic Resistance]]</f>
        <v>433.65666666666664</v>
      </c>
      <c r="O846" s="20">
        <f>(Table1[[#This Row],[Acceleration Force]]+Table1[[#This Row],[Rolling Resistance]]+Table1[[#This Row],[Aerodynamic Resistance]])*Table1[[#This Row],[Velocity]]</f>
        <v>6324.1597222222217</v>
      </c>
      <c r="P846" s="20">
        <f>Table1[[#This Row],[Total]]*Table1[[#This Row],[Velocity]]</f>
        <v>6324.1597222222217</v>
      </c>
      <c r="Q846" s="20">
        <f>IF(Table1[[#This Row],[Energy]]&gt;0,Table1[[#This Row],[Energy]],0)</f>
        <v>6324.1597222222217</v>
      </c>
      <c r="R846" s="20">
        <f>(SUM($Q$6:Q846))/1000000</f>
        <v>2.0227476905344015</v>
      </c>
      <c r="S846" s="20">
        <f>IF(Table1[[#This Row],[Energy]]&lt;0,ABS(Table1[[#This Row],[Energy]]),0)</f>
        <v>0</v>
      </c>
      <c r="T846" s="20">
        <f>(SUM($S$6:S846))/1000000</f>
        <v>0.99350591899037</v>
      </c>
    </row>
    <row r="847" spans="2:20" x14ac:dyDescent="0.3">
      <c r="B847" s="8" t="s">
        <v>24</v>
      </c>
      <c r="C847" s="17">
        <v>841</v>
      </c>
      <c r="D847" s="17">
        <v>252</v>
      </c>
      <c r="E847" s="18">
        <v>53.3</v>
      </c>
      <c r="F847" s="19">
        <f t="shared" si="81"/>
        <v>0.27777777777777779</v>
      </c>
      <c r="G847" s="19">
        <f t="shared" si="82"/>
        <v>1</v>
      </c>
      <c r="H847" s="20">
        <f t="shared" si="78"/>
        <v>0</v>
      </c>
      <c r="I847" s="20">
        <f t="shared" si="79"/>
        <v>53.3</v>
      </c>
      <c r="J847" s="20">
        <f t="shared" si="80"/>
        <v>14.805555555555554</v>
      </c>
      <c r="K847" s="20">
        <f>(1000*1.15)*Table1[[#This Row],[WLTC class 3, version 5, acceleration]]</f>
        <v>319.44444444444446</v>
      </c>
      <c r="L847" s="20">
        <f t="shared" si="83"/>
        <v>112.815</v>
      </c>
      <c r="M847" s="20">
        <f>0.5*1.2*0.32*1.99*(Table1[[#This Row],[Velocity]]^2)</f>
        <v>83.753645925925909</v>
      </c>
      <c r="N847" s="20">
        <f>Table1[[#This Row],[Acceleration Force]]+Table1[[#This Row],[Rolling Resistance]]+Table1[[#This Row],[Aerodynamic Resistance]]</f>
        <v>516.01309037037038</v>
      </c>
      <c r="O847" s="20">
        <f>(Table1[[#This Row],[Acceleration Force]]+Table1[[#This Row],[Rolling Resistance]]+Table1[[#This Row],[Aerodynamic Resistance]])*Table1[[#This Row],[Velocity]]</f>
        <v>7639.8604768724272</v>
      </c>
      <c r="P847" s="20">
        <f>Table1[[#This Row],[Total]]*Table1[[#This Row],[Velocity]]</f>
        <v>7639.8604768724272</v>
      </c>
      <c r="Q847" s="20">
        <f>IF(Table1[[#This Row],[Energy]]&gt;0,Table1[[#This Row],[Energy]],0)</f>
        <v>7639.8604768724272</v>
      </c>
      <c r="R847" s="20">
        <f>(SUM($Q$6:Q847))/1000000</f>
        <v>2.0303875510112741</v>
      </c>
      <c r="S847" s="20">
        <f>IF(Table1[[#This Row],[Energy]]&lt;0,ABS(Table1[[#This Row],[Energy]]),0)</f>
        <v>0</v>
      </c>
      <c r="T847" s="20">
        <f>(SUM($S$6:S847))/1000000</f>
        <v>0.99350591899037</v>
      </c>
    </row>
    <row r="848" spans="2:20" x14ac:dyDescent="0.3">
      <c r="B848" s="8" t="s">
        <v>24</v>
      </c>
      <c r="C848" s="17">
        <v>842</v>
      </c>
      <c r="D848" s="17">
        <v>253</v>
      </c>
      <c r="E848" s="18">
        <v>54.5</v>
      </c>
      <c r="F848" s="19">
        <f t="shared" si="81"/>
        <v>0.33333333333333409</v>
      </c>
      <c r="G848" s="19">
        <f t="shared" si="82"/>
        <v>1.2000000000000028</v>
      </c>
      <c r="H848" s="20">
        <f t="shared" si="78"/>
        <v>0</v>
      </c>
      <c r="I848" s="20">
        <f t="shared" si="79"/>
        <v>54.5</v>
      </c>
      <c r="J848" s="20">
        <f t="shared" si="80"/>
        <v>15.138888888888889</v>
      </c>
      <c r="K848" s="20">
        <f>(1000*1.15)*Table1[[#This Row],[WLTC class 3, version 5, acceleration]]</f>
        <v>383.33333333333422</v>
      </c>
      <c r="L848" s="20">
        <f t="shared" si="83"/>
        <v>112.815</v>
      </c>
      <c r="M848" s="20">
        <f>0.5*1.2*0.32*1.99*(Table1[[#This Row],[Velocity]]^2)</f>
        <v>87.567370370370384</v>
      </c>
      <c r="N848" s="20">
        <f>Table1[[#This Row],[Acceleration Force]]+Table1[[#This Row],[Rolling Resistance]]+Table1[[#This Row],[Aerodynamic Resistance]]</f>
        <v>583.71570370370455</v>
      </c>
      <c r="O848" s="20">
        <f>(Table1[[#This Row],[Acceleration Force]]+Table1[[#This Row],[Rolling Resistance]]+Table1[[#This Row],[Aerodynamic Resistance]])*Table1[[#This Row],[Velocity]]</f>
        <v>8836.8071810699712</v>
      </c>
      <c r="P848" s="20">
        <f>Table1[[#This Row],[Total]]*Table1[[#This Row],[Velocity]]</f>
        <v>8836.8071810699712</v>
      </c>
      <c r="Q848" s="20">
        <f>IF(Table1[[#This Row],[Energy]]&gt;0,Table1[[#This Row],[Energy]],0)</f>
        <v>8836.8071810699712</v>
      </c>
      <c r="R848" s="20">
        <f>(SUM($Q$6:Q848))/1000000</f>
        <v>2.0392243581923442</v>
      </c>
      <c r="S848" s="20">
        <f>IF(Table1[[#This Row],[Energy]]&lt;0,ABS(Table1[[#This Row],[Energy]]),0)</f>
        <v>0</v>
      </c>
      <c r="T848" s="20">
        <f>(SUM($S$6:S848))/1000000</f>
        <v>0.99350591899037</v>
      </c>
    </row>
    <row r="849" spans="2:20" x14ac:dyDescent="0.3">
      <c r="B849" s="8" t="s">
        <v>24</v>
      </c>
      <c r="C849" s="17">
        <v>843</v>
      </c>
      <c r="D849" s="17">
        <v>254</v>
      </c>
      <c r="E849" s="18">
        <v>55.7</v>
      </c>
      <c r="F849" s="19">
        <f t="shared" si="81"/>
        <v>0.27777777777777779</v>
      </c>
      <c r="G849" s="19">
        <f t="shared" si="82"/>
        <v>1</v>
      </c>
      <c r="H849" s="20">
        <f t="shared" si="78"/>
        <v>0</v>
      </c>
      <c r="I849" s="20">
        <f t="shared" si="79"/>
        <v>55.7</v>
      </c>
      <c r="J849" s="20">
        <f t="shared" si="80"/>
        <v>15.472222222222223</v>
      </c>
      <c r="K849" s="20">
        <f>(1000*1.15)*Table1[[#This Row],[WLTC class 3, version 5, acceleration]]</f>
        <v>319.44444444444446</v>
      </c>
      <c r="L849" s="20">
        <f t="shared" si="83"/>
        <v>112.815</v>
      </c>
      <c r="M849" s="20">
        <f>0.5*1.2*0.32*1.99*(Table1[[#This Row],[Velocity]]^2)</f>
        <v>91.466001481481499</v>
      </c>
      <c r="N849" s="20">
        <f>Table1[[#This Row],[Acceleration Force]]+Table1[[#This Row],[Rolling Resistance]]+Table1[[#This Row],[Aerodynamic Resistance]]</f>
        <v>523.7254459259259</v>
      </c>
      <c r="O849" s="20">
        <f>(Table1[[#This Row],[Acceleration Force]]+Table1[[#This Row],[Rolling Resistance]]+Table1[[#This Row],[Aerodynamic Resistance]])*Table1[[#This Row],[Velocity]]</f>
        <v>8103.1964827983538</v>
      </c>
      <c r="P849" s="20">
        <f>Table1[[#This Row],[Total]]*Table1[[#This Row],[Velocity]]</f>
        <v>8103.1964827983538</v>
      </c>
      <c r="Q849" s="20">
        <f>IF(Table1[[#This Row],[Energy]]&gt;0,Table1[[#This Row],[Energy]],0)</f>
        <v>8103.1964827983538</v>
      </c>
      <c r="R849" s="20">
        <f>(SUM($Q$6:Q849))/1000000</f>
        <v>2.0473275546751424</v>
      </c>
      <c r="S849" s="20">
        <f>IF(Table1[[#This Row],[Energy]]&lt;0,ABS(Table1[[#This Row],[Energy]]),0)</f>
        <v>0</v>
      </c>
      <c r="T849" s="20">
        <f>(SUM($S$6:S849))/1000000</f>
        <v>0.99350591899037</v>
      </c>
    </row>
    <row r="850" spans="2:20" x14ac:dyDescent="0.3">
      <c r="B850" s="8" t="s">
        <v>24</v>
      </c>
      <c r="C850" s="17">
        <v>844</v>
      </c>
      <c r="D850" s="17">
        <v>255</v>
      </c>
      <c r="E850" s="18">
        <v>56.5</v>
      </c>
      <c r="F850" s="19">
        <f t="shared" si="81"/>
        <v>0.15277777777777699</v>
      </c>
      <c r="G850" s="19">
        <f t="shared" si="82"/>
        <v>0.54999999999999716</v>
      </c>
      <c r="H850" s="20">
        <f t="shared" si="78"/>
        <v>0</v>
      </c>
      <c r="I850" s="20">
        <f t="shared" si="79"/>
        <v>56.5</v>
      </c>
      <c r="J850" s="20">
        <f t="shared" si="80"/>
        <v>15.694444444444445</v>
      </c>
      <c r="K850" s="20">
        <f>(1000*1.15)*Table1[[#This Row],[WLTC class 3, version 5, acceleration]]</f>
        <v>175.69444444444352</v>
      </c>
      <c r="L850" s="20">
        <f t="shared" si="83"/>
        <v>112.815</v>
      </c>
      <c r="M850" s="20">
        <f>0.5*1.2*0.32*1.99*(Table1[[#This Row],[Velocity]]^2)</f>
        <v>94.112259259259261</v>
      </c>
      <c r="N850" s="20">
        <f>Table1[[#This Row],[Acceleration Force]]+Table1[[#This Row],[Rolling Resistance]]+Table1[[#This Row],[Aerodynamic Resistance]]</f>
        <v>382.62170370370274</v>
      </c>
      <c r="O850" s="20">
        <f>(Table1[[#This Row],[Acceleration Force]]+Table1[[#This Row],[Rolling Resistance]]+Table1[[#This Row],[Aerodynamic Resistance]])*Table1[[#This Row],[Velocity]]</f>
        <v>6005.0350720164461</v>
      </c>
      <c r="P850" s="20">
        <f>Table1[[#This Row],[Total]]*Table1[[#This Row],[Velocity]]</f>
        <v>6005.0350720164461</v>
      </c>
      <c r="Q850" s="20">
        <f>IF(Table1[[#This Row],[Energy]]&gt;0,Table1[[#This Row],[Energy]],0)</f>
        <v>6005.0350720164461</v>
      </c>
      <c r="R850" s="20">
        <f>(SUM($Q$6:Q850))/1000000</f>
        <v>2.0533325897471588</v>
      </c>
      <c r="S850" s="20">
        <f>IF(Table1[[#This Row],[Energy]]&lt;0,ABS(Table1[[#This Row],[Energy]]),0)</f>
        <v>0</v>
      </c>
      <c r="T850" s="20">
        <f>(SUM($S$6:S850))/1000000</f>
        <v>0.99350591899037</v>
      </c>
    </row>
    <row r="851" spans="2:20" x14ac:dyDescent="0.3">
      <c r="B851" s="8" t="s">
        <v>24</v>
      </c>
      <c r="C851" s="17">
        <v>845</v>
      </c>
      <c r="D851" s="17">
        <v>256</v>
      </c>
      <c r="E851" s="18">
        <v>56.8</v>
      </c>
      <c r="F851" s="19">
        <f t="shared" si="81"/>
        <v>6.9444444444444448E-2</v>
      </c>
      <c r="G851" s="19">
        <f t="shared" si="82"/>
        <v>0.25</v>
      </c>
      <c r="H851" s="20">
        <f t="shared" si="78"/>
        <v>0</v>
      </c>
      <c r="I851" s="20">
        <f t="shared" si="79"/>
        <v>56.8</v>
      </c>
      <c r="J851" s="20">
        <f t="shared" si="80"/>
        <v>15.777777777777777</v>
      </c>
      <c r="K851" s="20">
        <f>(1000*1.15)*Table1[[#This Row],[WLTC class 3, version 5, acceleration]]</f>
        <v>79.861111111111114</v>
      </c>
      <c r="L851" s="20">
        <f t="shared" si="83"/>
        <v>112.815</v>
      </c>
      <c r="M851" s="20">
        <f>0.5*1.2*0.32*1.99*(Table1[[#This Row],[Velocity]]^2)</f>
        <v>95.114334814814811</v>
      </c>
      <c r="N851" s="20">
        <f>Table1[[#This Row],[Acceleration Force]]+Table1[[#This Row],[Rolling Resistance]]+Table1[[#This Row],[Aerodynamic Resistance]]</f>
        <v>287.79044592592595</v>
      </c>
      <c r="O851" s="20">
        <f>(Table1[[#This Row],[Acceleration Force]]+Table1[[#This Row],[Rolling Resistance]]+Table1[[#This Row],[Aerodynamic Resistance]])*Table1[[#This Row],[Velocity]]</f>
        <v>4540.6937023868313</v>
      </c>
      <c r="P851" s="20">
        <f>Table1[[#This Row],[Total]]*Table1[[#This Row],[Velocity]]</f>
        <v>4540.6937023868313</v>
      </c>
      <c r="Q851" s="20">
        <f>IF(Table1[[#This Row],[Energy]]&gt;0,Table1[[#This Row],[Energy]],0)</f>
        <v>4540.6937023868313</v>
      </c>
      <c r="R851" s="20">
        <f>(SUM($Q$6:Q851))/1000000</f>
        <v>2.0578732834495459</v>
      </c>
      <c r="S851" s="20">
        <f>IF(Table1[[#This Row],[Energy]]&lt;0,ABS(Table1[[#This Row],[Energy]]),0)</f>
        <v>0</v>
      </c>
      <c r="T851" s="20">
        <f>(SUM($S$6:S851))/1000000</f>
        <v>0.99350591899037</v>
      </c>
    </row>
    <row r="852" spans="2:20" x14ac:dyDescent="0.3">
      <c r="B852" s="8" t="s">
        <v>24</v>
      </c>
      <c r="C852" s="17">
        <v>846</v>
      </c>
      <c r="D852" s="17">
        <v>257</v>
      </c>
      <c r="E852" s="18">
        <v>57</v>
      </c>
      <c r="F852" s="19">
        <f t="shared" si="81"/>
        <v>5.5555555555556344E-2</v>
      </c>
      <c r="G852" s="19">
        <f t="shared" si="82"/>
        <v>0.20000000000000284</v>
      </c>
      <c r="H852" s="20">
        <f t="shared" si="78"/>
        <v>0</v>
      </c>
      <c r="I852" s="20">
        <f t="shared" si="79"/>
        <v>57</v>
      </c>
      <c r="J852" s="20">
        <f t="shared" si="80"/>
        <v>15.833333333333332</v>
      </c>
      <c r="K852" s="20">
        <f>(1000*1.15)*Table1[[#This Row],[WLTC class 3, version 5, acceleration]]</f>
        <v>63.888888888889795</v>
      </c>
      <c r="L852" s="20">
        <f t="shared" si="83"/>
        <v>112.815</v>
      </c>
      <c r="M852" s="20">
        <f>0.5*1.2*0.32*1.99*(Table1[[#This Row],[Velocity]]^2)</f>
        <v>95.785333333333327</v>
      </c>
      <c r="N852" s="20">
        <f>Table1[[#This Row],[Acceleration Force]]+Table1[[#This Row],[Rolling Resistance]]+Table1[[#This Row],[Aerodynamic Resistance]]</f>
        <v>272.48922222222313</v>
      </c>
      <c r="O852" s="20">
        <f>(Table1[[#This Row],[Acceleration Force]]+Table1[[#This Row],[Rolling Resistance]]+Table1[[#This Row],[Aerodynamic Resistance]])*Table1[[#This Row],[Velocity]]</f>
        <v>4314.4126851851997</v>
      </c>
      <c r="P852" s="20">
        <f>Table1[[#This Row],[Total]]*Table1[[#This Row],[Velocity]]</f>
        <v>4314.4126851851997</v>
      </c>
      <c r="Q852" s="20">
        <f>IF(Table1[[#This Row],[Energy]]&gt;0,Table1[[#This Row],[Energy]],0)</f>
        <v>4314.4126851851997</v>
      </c>
      <c r="R852" s="20">
        <f>(SUM($Q$6:Q852))/1000000</f>
        <v>2.062187696134731</v>
      </c>
      <c r="S852" s="20">
        <f>IF(Table1[[#This Row],[Energy]]&lt;0,ABS(Table1[[#This Row],[Energy]]),0)</f>
        <v>0</v>
      </c>
      <c r="T852" s="20">
        <f>(SUM($S$6:S852))/1000000</f>
        <v>0.99350591899037</v>
      </c>
    </row>
    <row r="853" spans="2:20" x14ac:dyDescent="0.3">
      <c r="B853" s="8" t="s">
        <v>24</v>
      </c>
      <c r="C853" s="17">
        <v>847</v>
      </c>
      <c r="D853" s="17">
        <v>258</v>
      </c>
      <c r="E853" s="18">
        <v>57.2</v>
      </c>
      <c r="F853" s="19">
        <f t="shared" si="81"/>
        <v>9.7222222222222612E-2</v>
      </c>
      <c r="G853" s="19">
        <f t="shared" si="82"/>
        <v>0.35000000000000142</v>
      </c>
      <c r="H853" s="20">
        <f t="shared" si="78"/>
        <v>0</v>
      </c>
      <c r="I853" s="20">
        <f t="shared" si="79"/>
        <v>57.2</v>
      </c>
      <c r="J853" s="20">
        <f t="shared" si="80"/>
        <v>15.888888888888889</v>
      </c>
      <c r="K853" s="20">
        <f>(1000*1.15)*Table1[[#This Row],[WLTC class 3, version 5, acceleration]]</f>
        <v>111.805555555556</v>
      </c>
      <c r="L853" s="20">
        <f t="shared" si="83"/>
        <v>112.815</v>
      </c>
      <c r="M853" s="20">
        <f>0.5*1.2*0.32*1.99*(Table1[[#This Row],[Velocity]]^2)</f>
        <v>96.458690370370391</v>
      </c>
      <c r="N853" s="20">
        <f>Table1[[#This Row],[Acceleration Force]]+Table1[[#This Row],[Rolling Resistance]]+Table1[[#This Row],[Aerodynamic Resistance]]</f>
        <v>321.07924592592639</v>
      </c>
      <c r="O853" s="20">
        <f>(Table1[[#This Row],[Acceleration Force]]+Table1[[#This Row],[Rolling Resistance]]+Table1[[#This Row],[Aerodynamic Resistance]])*Table1[[#This Row],[Velocity]]</f>
        <v>5101.5924630452746</v>
      </c>
      <c r="P853" s="20">
        <f>Table1[[#This Row],[Total]]*Table1[[#This Row],[Velocity]]</f>
        <v>5101.5924630452746</v>
      </c>
      <c r="Q853" s="20">
        <f>IF(Table1[[#This Row],[Energy]]&gt;0,Table1[[#This Row],[Energy]],0)</f>
        <v>5101.5924630452746</v>
      </c>
      <c r="R853" s="20">
        <f>(SUM($Q$6:Q853))/1000000</f>
        <v>2.0672892885977765</v>
      </c>
      <c r="S853" s="20">
        <f>IF(Table1[[#This Row],[Energy]]&lt;0,ABS(Table1[[#This Row],[Energy]]),0)</f>
        <v>0</v>
      </c>
      <c r="T853" s="20">
        <f>(SUM($S$6:S853))/1000000</f>
        <v>0.99350591899037</v>
      </c>
    </row>
    <row r="854" spans="2:20" x14ac:dyDescent="0.3">
      <c r="B854" s="8" t="s">
        <v>24</v>
      </c>
      <c r="C854" s="17">
        <v>848</v>
      </c>
      <c r="D854" s="17">
        <v>259</v>
      </c>
      <c r="E854" s="18">
        <v>57.7</v>
      </c>
      <c r="F854" s="19">
        <f t="shared" si="81"/>
        <v>0.20833333333333331</v>
      </c>
      <c r="G854" s="19">
        <f t="shared" si="82"/>
        <v>0.75</v>
      </c>
      <c r="H854" s="20">
        <f t="shared" si="78"/>
        <v>0</v>
      </c>
      <c r="I854" s="20">
        <f t="shared" si="79"/>
        <v>57.7</v>
      </c>
      <c r="J854" s="20">
        <f t="shared" si="80"/>
        <v>16.027777777777779</v>
      </c>
      <c r="K854" s="20">
        <f>(1000*1.15)*Table1[[#This Row],[WLTC class 3, version 5, acceleration]]</f>
        <v>239.58333333333331</v>
      </c>
      <c r="L854" s="20">
        <f t="shared" si="83"/>
        <v>112.815</v>
      </c>
      <c r="M854" s="20">
        <f>0.5*1.2*0.32*1.99*(Table1[[#This Row],[Velocity]]^2)</f>
        <v>98.152401481481505</v>
      </c>
      <c r="N854" s="20">
        <f>Table1[[#This Row],[Acceleration Force]]+Table1[[#This Row],[Rolling Resistance]]+Table1[[#This Row],[Aerodynamic Resistance]]</f>
        <v>450.5507348148148</v>
      </c>
      <c r="O854" s="20">
        <f>(Table1[[#This Row],[Acceleration Force]]+Table1[[#This Row],[Rolling Resistance]]+Table1[[#This Row],[Aerodynamic Resistance]])*Table1[[#This Row],[Velocity]]</f>
        <v>7221.3270552263375</v>
      </c>
      <c r="P854" s="20">
        <f>Table1[[#This Row],[Total]]*Table1[[#This Row],[Velocity]]</f>
        <v>7221.3270552263375</v>
      </c>
      <c r="Q854" s="20">
        <f>IF(Table1[[#This Row],[Energy]]&gt;0,Table1[[#This Row],[Energy]],0)</f>
        <v>7221.3270552263375</v>
      </c>
      <c r="R854" s="20">
        <f>(SUM($Q$6:Q854))/1000000</f>
        <v>2.0745106156530024</v>
      </c>
      <c r="S854" s="20">
        <f>IF(Table1[[#This Row],[Energy]]&lt;0,ABS(Table1[[#This Row],[Energy]]),0)</f>
        <v>0</v>
      </c>
      <c r="T854" s="20">
        <f>(SUM($S$6:S854))/1000000</f>
        <v>0.99350591899037</v>
      </c>
    </row>
    <row r="855" spans="2:20" x14ac:dyDescent="0.3">
      <c r="B855" s="8" t="s">
        <v>24</v>
      </c>
      <c r="C855" s="17">
        <v>849</v>
      </c>
      <c r="D855" s="17">
        <v>260</v>
      </c>
      <c r="E855" s="18">
        <v>58.7</v>
      </c>
      <c r="F855" s="19">
        <f t="shared" si="81"/>
        <v>0.33333333333333315</v>
      </c>
      <c r="G855" s="19">
        <f t="shared" si="82"/>
        <v>1.1999999999999993</v>
      </c>
      <c r="H855" s="20">
        <f t="shared" si="78"/>
        <v>0</v>
      </c>
      <c r="I855" s="20">
        <f t="shared" si="79"/>
        <v>58.7</v>
      </c>
      <c r="J855" s="20">
        <f t="shared" si="80"/>
        <v>16.305555555555557</v>
      </c>
      <c r="K855" s="20">
        <f>(1000*1.15)*Table1[[#This Row],[WLTC class 3, version 5, acceleration]]</f>
        <v>383.33333333333314</v>
      </c>
      <c r="L855" s="20">
        <f t="shared" si="83"/>
        <v>112.815</v>
      </c>
      <c r="M855" s="20">
        <f>0.5*1.2*0.32*1.99*(Table1[[#This Row],[Velocity]]^2)</f>
        <v>101.58404592592596</v>
      </c>
      <c r="N855" s="20">
        <f>Table1[[#This Row],[Acceleration Force]]+Table1[[#This Row],[Rolling Resistance]]+Table1[[#This Row],[Aerodynamic Resistance]]</f>
        <v>597.73237925925912</v>
      </c>
      <c r="O855" s="20">
        <f>(Table1[[#This Row],[Acceleration Force]]+Table1[[#This Row],[Rolling Resistance]]+Table1[[#This Row],[Aerodynamic Resistance]])*Table1[[#This Row],[Velocity]]</f>
        <v>9746.3585173662541</v>
      </c>
      <c r="P855" s="20">
        <f>Table1[[#This Row],[Total]]*Table1[[#This Row],[Velocity]]</f>
        <v>9746.3585173662541</v>
      </c>
      <c r="Q855" s="20">
        <f>IF(Table1[[#This Row],[Energy]]&gt;0,Table1[[#This Row],[Energy]],0)</f>
        <v>9746.3585173662541</v>
      </c>
      <c r="R855" s="20">
        <f>(SUM($Q$6:Q855))/1000000</f>
        <v>2.0842569741703687</v>
      </c>
      <c r="S855" s="20">
        <f>IF(Table1[[#This Row],[Energy]]&lt;0,ABS(Table1[[#This Row],[Energy]]),0)</f>
        <v>0</v>
      </c>
      <c r="T855" s="20">
        <f>(SUM($S$6:S855))/1000000</f>
        <v>0.99350591899037</v>
      </c>
    </row>
    <row r="856" spans="2:20" x14ac:dyDescent="0.3">
      <c r="B856" s="8" t="s">
        <v>24</v>
      </c>
      <c r="C856" s="17">
        <v>850</v>
      </c>
      <c r="D856" s="17">
        <v>261</v>
      </c>
      <c r="E856" s="18">
        <v>60.1</v>
      </c>
      <c r="F856" s="19">
        <f t="shared" si="81"/>
        <v>0.33333333333333315</v>
      </c>
      <c r="G856" s="19">
        <f t="shared" si="82"/>
        <v>1.1999999999999993</v>
      </c>
      <c r="H856" s="20">
        <f t="shared" si="78"/>
        <v>0</v>
      </c>
      <c r="I856" s="20">
        <f t="shared" si="79"/>
        <v>60.1</v>
      </c>
      <c r="J856" s="20">
        <f t="shared" si="80"/>
        <v>16.694444444444443</v>
      </c>
      <c r="K856" s="20">
        <f>(1000*1.15)*Table1[[#This Row],[WLTC class 3, version 5, acceleration]]</f>
        <v>383.33333333333314</v>
      </c>
      <c r="L856" s="20">
        <f t="shared" si="83"/>
        <v>112.815</v>
      </c>
      <c r="M856" s="20">
        <f>0.5*1.2*0.32*1.99*(Table1[[#This Row],[Velocity]]^2)</f>
        <v>106.48740592592591</v>
      </c>
      <c r="N856" s="20">
        <f>Table1[[#This Row],[Acceleration Force]]+Table1[[#This Row],[Rolling Resistance]]+Table1[[#This Row],[Aerodynamic Resistance]]</f>
        <v>602.63573925925903</v>
      </c>
      <c r="O856" s="20">
        <f>(Table1[[#This Row],[Acceleration Force]]+Table1[[#This Row],[Rolling Resistance]]+Table1[[#This Row],[Aerodynamic Resistance]])*Table1[[#This Row],[Velocity]]</f>
        <v>10060.668869300407</v>
      </c>
      <c r="P856" s="20">
        <f>Table1[[#This Row],[Total]]*Table1[[#This Row],[Velocity]]</f>
        <v>10060.668869300407</v>
      </c>
      <c r="Q856" s="20">
        <f>IF(Table1[[#This Row],[Energy]]&gt;0,Table1[[#This Row],[Energy]],0)</f>
        <v>10060.668869300407</v>
      </c>
      <c r="R856" s="20">
        <f>(SUM($Q$6:Q856))/1000000</f>
        <v>2.0943176430396693</v>
      </c>
      <c r="S856" s="20">
        <f>IF(Table1[[#This Row],[Energy]]&lt;0,ABS(Table1[[#This Row],[Energy]]),0)</f>
        <v>0</v>
      </c>
      <c r="T856" s="20">
        <f>(SUM($S$6:S856))/1000000</f>
        <v>0.99350591899037</v>
      </c>
    </row>
    <row r="857" spans="2:20" x14ac:dyDescent="0.3">
      <c r="B857" s="8" t="s">
        <v>24</v>
      </c>
      <c r="C857" s="17">
        <v>851</v>
      </c>
      <c r="D857" s="17">
        <v>262</v>
      </c>
      <c r="E857" s="18">
        <v>61.1</v>
      </c>
      <c r="F857" s="19">
        <f t="shared" si="81"/>
        <v>0.2222222222222224</v>
      </c>
      <c r="G857" s="19">
        <f t="shared" si="82"/>
        <v>0.80000000000000071</v>
      </c>
      <c r="H857" s="20">
        <f t="shared" si="78"/>
        <v>0</v>
      </c>
      <c r="I857" s="20">
        <f t="shared" si="79"/>
        <v>61.1</v>
      </c>
      <c r="J857" s="20">
        <f t="shared" si="80"/>
        <v>16.972222222222221</v>
      </c>
      <c r="K857" s="20">
        <f>(1000*1.15)*Table1[[#This Row],[WLTC class 3, version 5, acceleration]]</f>
        <v>255.55555555555577</v>
      </c>
      <c r="L857" s="20">
        <f t="shared" si="83"/>
        <v>112.815</v>
      </c>
      <c r="M857" s="20">
        <f>0.5*1.2*0.32*1.99*(Table1[[#This Row],[Velocity]]^2)</f>
        <v>110.06056148148149</v>
      </c>
      <c r="N857" s="20">
        <f>Table1[[#This Row],[Acceleration Force]]+Table1[[#This Row],[Rolling Resistance]]+Table1[[#This Row],[Aerodynamic Resistance]]</f>
        <v>478.43111703703727</v>
      </c>
      <c r="O857" s="20">
        <f>(Table1[[#This Row],[Acceleration Force]]+Table1[[#This Row],[Rolling Resistance]]+Table1[[#This Row],[Aerodynamic Resistance]])*Table1[[#This Row],[Velocity]]</f>
        <v>8120.0392363786041</v>
      </c>
      <c r="P857" s="20">
        <f>Table1[[#This Row],[Total]]*Table1[[#This Row],[Velocity]]</f>
        <v>8120.0392363786041</v>
      </c>
      <c r="Q857" s="20">
        <f>IF(Table1[[#This Row],[Energy]]&gt;0,Table1[[#This Row],[Energy]],0)</f>
        <v>8120.0392363786041</v>
      </c>
      <c r="R857" s="20">
        <f>(SUM($Q$6:Q857))/1000000</f>
        <v>2.1024376822760478</v>
      </c>
      <c r="S857" s="20">
        <f>IF(Table1[[#This Row],[Energy]]&lt;0,ABS(Table1[[#This Row],[Energy]]),0)</f>
        <v>0</v>
      </c>
      <c r="T857" s="20">
        <f>(SUM($S$6:S857))/1000000</f>
        <v>0.99350591899037</v>
      </c>
    </row>
    <row r="858" spans="2:20" x14ac:dyDescent="0.3">
      <c r="B858" s="8" t="s">
        <v>24</v>
      </c>
      <c r="C858" s="17">
        <v>852</v>
      </c>
      <c r="D858" s="17">
        <v>263</v>
      </c>
      <c r="E858" s="18">
        <v>61.7</v>
      </c>
      <c r="F858" s="19">
        <f t="shared" si="81"/>
        <v>0.16666666666666607</v>
      </c>
      <c r="G858" s="19">
        <f t="shared" si="82"/>
        <v>0.59999999999999787</v>
      </c>
      <c r="H858" s="20">
        <f t="shared" si="78"/>
        <v>0</v>
      </c>
      <c r="I858" s="20">
        <f t="shared" si="79"/>
        <v>61.7</v>
      </c>
      <c r="J858" s="20">
        <f t="shared" si="80"/>
        <v>17.138888888888889</v>
      </c>
      <c r="K858" s="20">
        <f>(1000*1.15)*Table1[[#This Row],[WLTC class 3, version 5, acceleration]]</f>
        <v>191.66666666666598</v>
      </c>
      <c r="L858" s="20">
        <f t="shared" si="83"/>
        <v>112.815</v>
      </c>
      <c r="M858" s="20">
        <f>0.5*1.2*0.32*1.99*(Table1[[#This Row],[Velocity]]^2)</f>
        <v>112.23275703703706</v>
      </c>
      <c r="N858" s="20">
        <f>Table1[[#This Row],[Acceleration Force]]+Table1[[#This Row],[Rolling Resistance]]+Table1[[#This Row],[Aerodynamic Resistance]]</f>
        <v>416.71442370370306</v>
      </c>
      <c r="O858" s="20">
        <f>(Table1[[#This Row],[Acceleration Force]]+Table1[[#This Row],[Rolling Resistance]]+Table1[[#This Row],[Aerodynamic Resistance]])*Table1[[#This Row],[Velocity]]</f>
        <v>7142.0222062551329</v>
      </c>
      <c r="P858" s="20">
        <f>Table1[[#This Row],[Total]]*Table1[[#This Row],[Velocity]]</f>
        <v>7142.0222062551329</v>
      </c>
      <c r="Q858" s="20">
        <f>IF(Table1[[#This Row],[Energy]]&gt;0,Table1[[#This Row],[Energy]],0)</f>
        <v>7142.0222062551329</v>
      </c>
      <c r="R858" s="20">
        <f>(SUM($Q$6:Q858))/1000000</f>
        <v>2.1095797044823028</v>
      </c>
      <c r="S858" s="20">
        <f>IF(Table1[[#This Row],[Energy]]&lt;0,ABS(Table1[[#This Row],[Energy]]),0)</f>
        <v>0</v>
      </c>
      <c r="T858" s="20">
        <f>(SUM($S$6:S858))/1000000</f>
        <v>0.99350591899037</v>
      </c>
    </row>
    <row r="859" spans="2:20" x14ac:dyDescent="0.3">
      <c r="B859" s="8" t="s">
        <v>24</v>
      </c>
      <c r="C859" s="17">
        <v>853</v>
      </c>
      <c r="D859" s="17">
        <v>264</v>
      </c>
      <c r="E859" s="18">
        <v>62.3</v>
      </c>
      <c r="F859" s="19">
        <f t="shared" si="81"/>
        <v>0.16666666666666607</v>
      </c>
      <c r="G859" s="19">
        <f t="shared" si="82"/>
        <v>0.59999999999999787</v>
      </c>
      <c r="H859" s="20">
        <f t="shared" si="78"/>
        <v>0</v>
      </c>
      <c r="I859" s="20">
        <f t="shared" si="79"/>
        <v>62.3</v>
      </c>
      <c r="J859" s="20">
        <f t="shared" si="80"/>
        <v>17.305555555555554</v>
      </c>
      <c r="K859" s="20">
        <f>(1000*1.15)*Table1[[#This Row],[WLTC class 3, version 5, acceleration]]</f>
        <v>191.66666666666598</v>
      </c>
      <c r="L859" s="20">
        <f t="shared" si="83"/>
        <v>112.815</v>
      </c>
      <c r="M859" s="20">
        <f>0.5*1.2*0.32*1.99*(Table1[[#This Row],[Velocity]]^2)</f>
        <v>114.42617925925924</v>
      </c>
      <c r="N859" s="20">
        <f>Table1[[#This Row],[Acceleration Force]]+Table1[[#This Row],[Rolling Resistance]]+Table1[[#This Row],[Aerodynamic Resistance]]</f>
        <v>418.90784592592524</v>
      </c>
      <c r="O859" s="20">
        <f>(Table1[[#This Row],[Acceleration Force]]+Table1[[#This Row],[Rolling Resistance]]+Table1[[#This Row],[Aerodynamic Resistance]])*Table1[[#This Row],[Velocity]]</f>
        <v>7249.4330003292052</v>
      </c>
      <c r="P859" s="20">
        <f>Table1[[#This Row],[Total]]*Table1[[#This Row],[Velocity]]</f>
        <v>7249.4330003292052</v>
      </c>
      <c r="Q859" s="20">
        <f>IF(Table1[[#This Row],[Energy]]&gt;0,Table1[[#This Row],[Energy]],0)</f>
        <v>7249.4330003292052</v>
      </c>
      <c r="R859" s="20">
        <f>(SUM($Q$6:Q859))/1000000</f>
        <v>2.1168291374826325</v>
      </c>
      <c r="S859" s="20">
        <f>IF(Table1[[#This Row],[Energy]]&lt;0,ABS(Table1[[#This Row],[Energy]]),0)</f>
        <v>0</v>
      </c>
      <c r="T859" s="20">
        <f>(SUM($S$6:S859))/1000000</f>
        <v>0.99350591899037</v>
      </c>
    </row>
    <row r="860" spans="2:20" x14ac:dyDescent="0.3">
      <c r="B860" s="8" t="s">
        <v>24</v>
      </c>
      <c r="C860" s="17">
        <v>854</v>
      </c>
      <c r="D860" s="17">
        <v>265</v>
      </c>
      <c r="E860" s="18">
        <v>62.9</v>
      </c>
      <c r="F860" s="19">
        <f t="shared" si="81"/>
        <v>0.1388888888888889</v>
      </c>
      <c r="G860" s="19">
        <f t="shared" si="82"/>
        <v>0.5</v>
      </c>
      <c r="H860" s="20">
        <f t="shared" si="78"/>
        <v>0</v>
      </c>
      <c r="I860" s="20">
        <f t="shared" si="79"/>
        <v>62.9</v>
      </c>
      <c r="J860" s="20">
        <f t="shared" si="80"/>
        <v>17.472222222222221</v>
      </c>
      <c r="K860" s="20">
        <f>(1000*1.15)*Table1[[#This Row],[WLTC class 3, version 5, acceleration]]</f>
        <v>159.72222222222223</v>
      </c>
      <c r="L860" s="20">
        <f t="shared" si="83"/>
        <v>112.815</v>
      </c>
      <c r="M860" s="20">
        <f>0.5*1.2*0.32*1.99*(Table1[[#This Row],[Velocity]]^2)</f>
        <v>116.64082814814813</v>
      </c>
      <c r="N860" s="20">
        <f>Table1[[#This Row],[Acceleration Force]]+Table1[[#This Row],[Rolling Resistance]]+Table1[[#This Row],[Aerodynamic Resistance]]</f>
        <v>389.17805037037033</v>
      </c>
      <c r="O860" s="20">
        <f>(Table1[[#This Row],[Acceleration Force]]+Table1[[#This Row],[Rolling Resistance]]+Table1[[#This Row],[Aerodynamic Resistance]])*Table1[[#This Row],[Velocity]]</f>
        <v>6799.8053800823036</v>
      </c>
      <c r="P860" s="20">
        <f>Table1[[#This Row],[Total]]*Table1[[#This Row],[Velocity]]</f>
        <v>6799.8053800823036</v>
      </c>
      <c r="Q860" s="20">
        <f>IF(Table1[[#This Row],[Energy]]&gt;0,Table1[[#This Row],[Energy]],0)</f>
        <v>6799.8053800823036</v>
      </c>
      <c r="R860" s="20">
        <f>(SUM($Q$6:Q860))/1000000</f>
        <v>2.1236289428627146</v>
      </c>
      <c r="S860" s="20">
        <f>IF(Table1[[#This Row],[Energy]]&lt;0,ABS(Table1[[#This Row],[Energy]]),0)</f>
        <v>0</v>
      </c>
      <c r="T860" s="20">
        <f>(SUM($S$6:S860))/1000000</f>
        <v>0.99350591899037</v>
      </c>
    </row>
    <row r="861" spans="2:20" x14ac:dyDescent="0.3">
      <c r="B861" s="8" t="s">
        <v>24</v>
      </c>
      <c r="C861" s="17">
        <v>855</v>
      </c>
      <c r="D861" s="17">
        <v>266</v>
      </c>
      <c r="E861" s="18">
        <v>63.3</v>
      </c>
      <c r="F861" s="19">
        <f t="shared" si="81"/>
        <v>6.9444444444444448E-2</v>
      </c>
      <c r="G861" s="19">
        <f t="shared" si="82"/>
        <v>0.25</v>
      </c>
      <c r="H861" s="20">
        <f t="shared" si="78"/>
        <v>0</v>
      </c>
      <c r="I861" s="20">
        <f t="shared" si="79"/>
        <v>63.3</v>
      </c>
      <c r="J861" s="20">
        <f t="shared" si="80"/>
        <v>17.583333333333332</v>
      </c>
      <c r="K861" s="20">
        <f>(1000*1.15)*Table1[[#This Row],[WLTC class 3, version 5, acceleration]]</f>
        <v>79.861111111111114</v>
      </c>
      <c r="L861" s="20">
        <f t="shared" si="83"/>
        <v>112.815</v>
      </c>
      <c r="M861" s="20">
        <f>0.5*1.2*0.32*1.99*(Table1[[#This Row],[Velocity]]^2)</f>
        <v>118.12905333333333</v>
      </c>
      <c r="N861" s="20">
        <f>Table1[[#This Row],[Acceleration Force]]+Table1[[#This Row],[Rolling Resistance]]+Table1[[#This Row],[Aerodynamic Resistance]]</f>
        <v>310.80516444444447</v>
      </c>
      <c r="O861" s="20">
        <f>(Table1[[#This Row],[Acceleration Force]]+Table1[[#This Row],[Rolling Resistance]]+Table1[[#This Row],[Aerodynamic Resistance]])*Table1[[#This Row],[Velocity]]</f>
        <v>5464.9908081481481</v>
      </c>
      <c r="P861" s="20">
        <f>Table1[[#This Row],[Total]]*Table1[[#This Row],[Velocity]]</f>
        <v>5464.9908081481481</v>
      </c>
      <c r="Q861" s="20">
        <f>IF(Table1[[#This Row],[Energy]]&gt;0,Table1[[#This Row],[Energy]],0)</f>
        <v>5464.9908081481481</v>
      </c>
      <c r="R861" s="20">
        <f>(SUM($Q$6:Q861))/1000000</f>
        <v>2.1290939336708625</v>
      </c>
      <c r="S861" s="20">
        <f>IF(Table1[[#This Row],[Energy]]&lt;0,ABS(Table1[[#This Row],[Energy]]),0)</f>
        <v>0</v>
      </c>
      <c r="T861" s="20">
        <f>(SUM($S$6:S861))/1000000</f>
        <v>0.99350591899037</v>
      </c>
    </row>
    <row r="862" spans="2:20" x14ac:dyDescent="0.3">
      <c r="B862" s="8" t="s">
        <v>24</v>
      </c>
      <c r="C862" s="17">
        <v>856</v>
      </c>
      <c r="D862" s="17">
        <v>267</v>
      </c>
      <c r="E862" s="18">
        <v>63.4</v>
      </c>
      <c r="F862" s="19">
        <f t="shared" si="81"/>
        <v>2.7777777777778172E-2</v>
      </c>
      <c r="G862" s="19">
        <f t="shared" si="82"/>
        <v>0.10000000000000142</v>
      </c>
      <c r="H862" s="20">
        <f t="shared" si="78"/>
        <v>0</v>
      </c>
      <c r="I862" s="20">
        <f t="shared" si="79"/>
        <v>63.4</v>
      </c>
      <c r="J862" s="20">
        <f t="shared" si="80"/>
        <v>17.611111111111111</v>
      </c>
      <c r="K862" s="20">
        <f>(1000*1.15)*Table1[[#This Row],[WLTC class 3, version 5, acceleration]]</f>
        <v>31.944444444444898</v>
      </c>
      <c r="L862" s="20">
        <f t="shared" si="83"/>
        <v>112.815</v>
      </c>
      <c r="M862" s="20">
        <f>0.5*1.2*0.32*1.99*(Table1[[#This Row],[Velocity]]^2)</f>
        <v>118.50258370370371</v>
      </c>
      <c r="N862" s="20">
        <f>Table1[[#This Row],[Acceleration Force]]+Table1[[#This Row],[Rolling Resistance]]+Table1[[#This Row],[Aerodynamic Resistance]]</f>
        <v>263.2620281481486</v>
      </c>
      <c r="O862" s="20">
        <f>(Table1[[#This Row],[Acceleration Force]]+Table1[[#This Row],[Rolling Resistance]]+Table1[[#This Row],[Aerodynamic Resistance]])*Table1[[#This Row],[Velocity]]</f>
        <v>4636.3368290535054</v>
      </c>
      <c r="P862" s="20">
        <f>Table1[[#This Row],[Total]]*Table1[[#This Row],[Velocity]]</f>
        <v>4636.3368290535054</v>
      </c>
      <c r="Q862" s="20">
        <f>IF(Table1[[#This Row],[Energy]]&gt;0,Table1[[#This Row],[Energy]],0)</f>
        <v>4636.3368290535054</v>
      </c>
      <c r="R862" s="20">
        <f>(SUM($Q$6:Q862))/1000000</f>
        <v>2.1337302704999161</v>
      </c>
      <c r="S862" s="20">
        <f>IF(Table1[[#This Row],[Energy]]&lt;0,ABS(Table1[[#This Row],[Energy]]),0)</f>
        <v>0</v>
      </c>
      <c r="T862" s="20">
        <f>(SUM($S$6:S862))/1000000</f>
        <v>0.99350591899037</v>
      </c>
    </row>
    <row r="863" spans="2:20" x14ac:dyDescent="0.3">
      <c r="B863" s="8" t="s">
        <v>24</v>
      </c>
      <c r="C863" s="17">
        <v>857</v>
      </c>
      <c r="D863" s="17">
        <v>268</v>
      </c>
      <c r="E863" s="18">
        <v>63.5</v>
      </c>
      <c r="F863" s="19">
        <f t="shared" si="81"/>
        <v>0.15277777777777798</v>
      </c>
      <c r="G863" s="19">
        <f t="shared" si="82"/>
        <v>0.55000000000000071</v>
      </c>
      <c r="H863" s="20">
        <f t="shared" si="78"/>
        <v>0</v>
      </c>
      <c r="I863" s="20">
        <f t="shared" si="79"/>
        <v>63.5</v>
      </c>
      <c r="J863" s="20">
        <f t="shared" si="80"/>
        <v>17.638888888888889</v>
      </c>
      <c r="K863" s="20">
        <f>(1000*1.15)*Table1[[#This Row],[WLTC class 3, version 5, acceleration]]</f>
        <v>175.69444444444468</v>
      </c>
      <c r="L863" s="20">
        <f t="shared" si="83"/>
        <v>112.815</v>
      </c>
      <c r="M863" s="20">
        <f>0.5*1.2*0.32*1.99*(Table1[[#This Row],[Velocity]]^2)</f>
        <v>118.87670370370371</v>
      </c>
      <c r="N863" s="20">
        <f>Table1[[#This Row],[Acceleration Force]]+Table1[[#This Row],[Rolling Resistance]]+Table1[[#This Row],[Aerodynamic Resistance]]</f>
        <v>407.38614814814838</v>
      </c>
      <c r="O863" s="20">
        <f>(Table1[[#This Row],[Acceleration Force]]+Table1[[#This Row],[Rolling Resistance]]+Table1[[#This Row],[Aerodynamic Resistance]])*Table1[[#This Row],[Velocity]]</f>
        <v>7185.8390020576171</v>
      </c>
      <c r="P863" s="20">
        <f>Table1[[#This Row],[Total]]*Table1[[#This Row],[Velocity]]</f>
        <v>7185.8390020576171</v>
      </c>
      <c r="Q863" s="20">
        <f>IF(Table1[[#This Row],[Energy]]&gt;0,Table1[[#This Row],[Energy]],0)</f>
        <v>7185.8390020576171</v>
      </c>
      <c r="R863" s="20">
        <f>(SUM($Q$6:Q863))/1000000</f>
        <v>2.1409161095019735</v>
      </c>
      <c r="S863" s="20">
        <f>IF(Table1[[#This Row],[Energy]]&lt;0,ABS(Table1[[#This Row],[Energy]]),0)</f>
        <v>0</v>
      </c>
      <c r="T863" s="20">
        <f>(SUM($S$6:S863))/1000000</f>
        <v>0.99350591899037</v>
      </c>
    </row>
    <row r="864" spans="2:20" x14ac:dyDescent="0.3">
      <c r="B864" s="8" t="s">
        <v>24</v>
      </c>
      <c r="C864" s="17">
        <v>858</v>
      </c>
      <c r="D864" s="17">
        <v>269</v>
      </c>
      <c r="E864" s="18">
        <v>64.5</v>
      </c>
      <c r="F864" s="19">
        <f t="shared" si="81"/>
        <v>0.31944444444444403</v>
      </c>
      <c r="G864" s="19">
        <f t="shared" si="82"/>
        <v>1.1499999999999986</v>
      </c>
      <c r="H864" s="20">
        <f t="shared" si="78"/>
        <v>0</v>
      </c>
      <c r="I864" s="20">
        <f t="shared" si="79"/>
        <v>64.5</v>
      </c>
      <c r="J864" s="20">
        <f t="shared" si="80"/>
        <v>17.916666666666668</v>
      </c>
      <c r="K864" s="20">
        <f>(1000*1.15)*Table1[[#This Row],[WLTC class 3, version 5, acceleration]]</f>
        <v>367.36111111111063</v>
      </c>
      <c r="L864" s="20">
        <f t="shared" si="83"/>
        <v>112.815</v>
      </c>
      <c r="M864" s="20">
        <f>0.5*1.2*0.32*1.99*(Table1[[#This Row],[Velocity]]^2)</f>
        <v>122.65033333333336</v>
      </c>
      <c r="N864" s="20">
        <f>Table1[[#This Row],[Acceleration Force]]+Table1[[#This Row],[Rolling Resistance]]+Table1[[#This Row],[Aerodynamic Resistance]]</f>
        <v>602.82644444444395</v>
      </c>
      <c r="O864" s="20">
        <f>(Table1[[#This Row],[Acceleration Force]]+Table1[[#This Row],[Rolling Resistance]]+Table1[[#This Row],[Aerodynamic Resistance]])*Table1[[#This Row],[Velocity]]</f>
        <v>10800.640462962954</v>
      </c>
      <c r="P864" s="20">
        <f>Table1[[#This Row],[Total]]*Table1[[#This Row],[Velocity]]</f>
        <v>10800.640462962954</v>
      </c>
      <c r="Q864" s="20">
        <f>IF(Table1[[#This Row],[Energy]]&gt;0,Table1[[#This Row],[Energy]],0)</f>
        <v>10800.640462962954</v>
      </c>
      <c r="R864" s="20">
        <f>(SUM($Q$6:Q864))/1000000</f>
        <v>2.1517167499649368</v>
      </c>
      <c r="S864" s="20">
        <f>IF(Table1[[#This Row],[Energy]]&lt;0,ABS(Table1[[#This Row],[Energy]]),0)</f>
        <v>0</v>
      </c>
      <c r="T864" s="20">
        <f>(SUM($S$6:S864))/1000000</f>
        <v>0.99350591899037</v>
      </c>
    </row>
    <row r="865" spans="2:20" x14ac:dyDescent="0.3">
      <c r="B865" s="8" t="s">
        <v>24</v>
      </c>
      <c r="C865" s="17">
        <v>859</v>
      </c>
      <c r="D865" s="17">
        <v>270</v>
      </c>
      <c r="E865" s="18">
        <v>65.8</v>
      </c>
      <c r="F865" s="19">
        <f t="shared" si="81"/>
        <v>0.31944444444444403</v>
      </c>
      <c r="G865" s="19">
        <f t="shared" si="82"/>
        <v>1.1499999999999986</v>
      </c>
      <c r="H865" s="20">
        <f t="shared" si="78"/>
        <v>0</v>
      </c>
      <c r="I865" s="20">
        <f t="shared" si="79"/>
        <v>65.8</v>
      </c>
      <c r="J865" s="20">
        <f t="shared" si="80"/>
        <v>18.277777777777775</v>
      </c>
      <c r="K865" s="20">
        <f>(1000*1.15)*Table1[[#This Row],[WLTC class 3, version 5, acceleration]]</f>
        <v>367.36111111111063</v>
      </c>
      <c r="L865" s="20">
        <f t="shared" si="83"/>
        <v>112.815</v>
      </c>
      <c r="M865" s="20">
        <f>0.5*1.2*0.32*1.99*(Table1[[#This Row],[Velocity]]^2)</f>
        <v>127.64420148148146</v>
      </c>
      <c r="N865" s="20">
        <f>Table1[[#This Row],[Acceleration Force]]+Table1[[#This Row],[Rolling Resistance]]+Table1[[#This Row],[Aerodynamic Resistance]]</f>
        <v>607.82031259259213</v>
      </c>
      <c r="O865" s="20">
        <f>(Table1[[#This Row],[Acceleration Force]]+Table1[[#This Row],[Rolling Resistance]]+Table1[[#This Row],[Aerodynamic Resistance]])*Table1[[#This Row],[Velocity]]</f>
        <v>11109.60460238682</v>
      </c>
      <c r="P865" s="20">
        <f>Table1[[#This Row],[Total]]*Table1[[#This Row],[Velocity]]</f>
        <v>11109.60460238682</v>
      </c>
      <c r="Q865" s="20">
        <f>IF(Table1[[#This Row],[Energy]]&gt;0,Table1[[#This Row],[Energy]],0)</f>
        <v>11109.60460238682</v>
      </c>
      <c r="R865" s="20">
        <f>(SUM($Q$6:Q865))/1000000</f>
        <v>2.1628263545673234</v>
      </c>
      <c r="S865" s="20">
        <f>IF(Table1[[#This Row],[Energy]]&lt;0,ABS(Table1[[#This Row],[Energy]]),0)</f>
        <v>0</v>
      </c>
      <c r="T865" s="20">
        <f>(SUM($S$6:S865))/1000000</f>
        <v>0.99350591899037</v>
      </c>
    </row>
    <row r="866" spans="2:20" x14ac:dyDescent="0.3">
      <c r="B866" s="8" t="s">
        <v>24</v>
      </c>
      <c r="C866" s="17">
        <v>860</v>
      </c>
      <c r="D866" s="17">
        <v>271</v>
      </c>
      <c r="E866" s="18">
        <v>66.8</v>
      </c>
      <c r="F866" s="19">
        <f t="shared" si="81"/>
        <v>0.2222222222222234</v>
      </c>
      <c r="G866" s="19">
        <f t="shared" si="82"/>
        <v>0.80000000000000426</v>
      </c>
      <c r="H866" s="20">
        <f t="shared" si="78"/>
        <v>0</v>
      </c>
      <c r="I866" s="20">
        <f t="shared" si="79"/>
        <v>66.8</v>
      </c>
      <c r="J866" s="20">
        <f t="shared" si="80"/>
        <v>18.555555555555554</v>
      </c>
      <c r="K866" s="20">
        <f>(1000*1.15)*Table1[[#This Row],[WLTC class 3, version 5, acceleration]]</f>
        <v>255.55555555555691</v>
      </c>
      <c r="L866" s="20">
        <f t="shared" si="83"/>
        <v>112.815</v>
      </c>
      <c r="M866" s="20">
        <f>0.5*1.2*0.32*1.99*(Table1[[#This Row],[Velocity]]^2)</f>
        <v>131.5534459259259</v>
      </c>
      <c r="N866" s="20">
        <f>Table1[[#This Row],[Acceleration Force]]+Table1[[#This Row],[Rolling Resistance]]+Table1[[#This Row],[Aerodynamic Resistance]]</f>
        <v>499.92400148148283</v>
      </c>
      <c r="O866" s="20">
        <f>(Table1[[#This Row],[Acceleration Force]]+Table1[[#This Row],[Rolling Resistance]]+Table1[[#This Row],[Aerodynamic Resistance]])*Table1[[#This Row],[Velocity]]</f>
        <v>9276.3675830452921</v>
      </c>
      <c r="P866" s="20">
        <f>Table1[[#This Row],[Total]]*Table1[[#This Row],[Velocity]]</f>
        <v>9276.3675830452921</v>
      </c>
      <c r="Q866" s="20">
        <f>IF(Table1[[#This Row],[Energy]]&gt;0,Table1[[#This Row],[Energy]],0)</f>
        <v>9276.3675830452921</v>
      </c>
      <c r="R866" s="20">
        <f>(SUM($Q$6:Q866))/1000000</f>
        <v>2.1721027221503686</v>
      </c>
      <c r="S866" s="20">
        <f>IF(Table1[[#This Row],[Energy]]&lt;0,ABS(Table1[[#This Row],[Energy]]),0)</f>
        <v>0</v>
      </c>
      <c r="T866" s="20">
        <f>(SUM($S$6:S866))/1000000</f>
        <v>0.99350591899037</v>
      </c>
    </row>
    <row r="867" spans="2:20" x14ac:dyDescent="0.3">
      <c r="B867" s="8" t="s">
        <v>24</v>
      </c>
      <c r="C867" s="17">
        <v>861</v>
      </c>
      <c r="D867" s="17">
        <v>272</v>
      </c>
      <c r="E867" s="18">
        <v>67.400000000000006</v>
      </c>
      <c r="F867" s="19">
        <f t="shared" si="81"/>
        <v>0.27777777777777779</v>
      </c>
      <c r="G867" s="19">
        <f t="shared" si="82"/>
        <v>1</v>
      </c>
      <c r="H867" s="20">
        <f t="shared" si="78"/>
        <v>0</v>
      </c>
      <c r="I867" s="20">
        <f t="shared" si="79"/>
        <v>67.400000000000006</v>
      </c>
      <c r="J867" s="20">
        <f t="shared" si="80"/>
        <v>18.722222222222225</v>
      </c>
      <c r="K867" s="20">
        <f>(1000*1.15)*Table1[[#This Row],[WLTC class 3, version 5, acceleration]]</f>
        <v>319.44444444444446</v>
      </c>
      <c r="L867" s="20">
        <f t="shared" si="83"/>
        <v>112.815</v>
      </c>
      <c r="M867" s="20">
        <f>0.5*1.2*0.32*1.99*(Table1[[#This Row],[Velocity]]^2)</f>
        <v>133.92729481481487</v>
      </c>
      <c r="N867" s="20">
        <f>Table1[[#This Row],[Acceleration Force]]+Table1[[#This Row],[Rolling Resistance]]+Table1[[#This Row],[Aerodynamic Resistance]]</f>
        <v>566.1867392592593</v>
      </c>
      <c r="O867" s="20">
        <f>(Table1[[#This Row],[Acceleration Force]]+Table1[[#This Row],[Rolling Resistance]]+Table1[[#This Row],[Aerodynamic Resistance]])*Table1[[#This Row],[Velocity]]</f>
        <v>10600.273951687244</v>
      </c>
      <c r="P867" s="20">
        <f>Table1[[#This Row],[Total]]*Table1[[#This Row],[Velocity]]</f>
        <v>10600.273951687244</v>
      </c>
      <c r="Q867" s="20">
        <f>IF(Table1[[#This Row],[Energy]]&gt;0,Table1[[#This Row],[Energy]],0)</f>
        <v>10600.273951687244</v>
      </c>
      <c r="R867" s="20">
        <f>(SUM($Q$6:Q867))/1000000</f>
        <v>2.1827029961020559</v>
      </c>
      <c r="S867" s="20">
        <f>IF(Table1[[#This Row],[Energy]]&lt;0,ABS(Table1[[#This Row],[Energy]]),0)</f>
        <v>0</v>
      </c>
      <c r="T867" s="20">
        <f>(SUM($S$6:S867))/1000000</f>
        <v>0.99350591899037</v>
      </c>
    </row>
    <row r="868" spans="2:20" x14ac:dyDescent="0.3">
      <c r="B868" s="8" t="s">
        <v>24</v>
      </c>
      <c r="C868" s="17">
        <v>862</v>
      </c>
      <c r="D868" s="17">
        <v>273</v>
      </c>
      <c r="E868" s="18">
        <v>68.8</v>
      </c>
      <c r="F868" s="19">
        <f t="shared" si="81"/>
        <v>0.51388888888888729</v>
      </c>
      <c r="G868" s="19">
        <f t="shared" si="82"/>
        <v>1.8499999999999943</v>
      </c>
      <c r="H868" s="20">
        <f t="shared" si="78"/>
        <v>0</v>
      </c>
      <c r="I868" s="20">
        <f t="shared" si="79"/>
        <v>68.8</v>
      </c>
      <c r="J868" s="20">
        <f t="shared" si="80"/>
        <v>19.111111111111111</v>
      </c>
      <c r="K868" s="20">
        <f>(1000*1.15)*Table1[[#This Row],[WLTC class 3, version 5, acceleration]]</f>
        <v>590.97222222222035</v>
      </c>
      <c r="L868" s="20">
        <f t="shared" si="83"/>
        <v>112.815</v>
      </c>
      <c r="M868" s="20">
        <f>0.5*1.2*0.32*1.99*(Table1[[#This Row],[Velocity]]^2)</f>
        <v>139.5488237037037</v>
      </c>
      <c r="N868" s="20">
        <f>Table1[[#This Row],[Acceleration Force]]+Table1[[#This Row],[Rolling Resistance]]+Table1[[#This Row],[Aerodynamic Resistance]]</f>
        <v>843.33604592592405</v>
      </c>
      <c r="O868" s="20">
        <f>(Table1[[#This Row],[Acceleration Force]]+Table1[[#This Row],[Rolling Resistance]]+Table1[[#This Row],[Aerodynamic Resistance]])*Table1[[#This Row],[Velocity]]</f>
        <v>16117.088877695438</v>
      </c>
      <c r="P868" s="20">
        <f>Table1[[#This Row],[Total]]*Table1[[#This Row],[Velocity]]</f>
        <v>16117.088877695438</v>
      </c>
      <c r="Q868" s="20">
        <f>IF(Table1[[#This Row],[Energy]]&gt;0,Table1[[#This Row],[Energy]],0)</f>
        <v>16117.088877695438</v>
      </c>
      <c r="R868" s="20">
        <f>(SUM($Q$6:Q868))/1000000</f>
        <v>2.1988200849797517</v>
      </c>
      <c r="S868" s="20">
        <f>IF(Table1[[#This Row],[Energy]]&lt;0,ABS(Table1[[#This Row],[Energy]]),0)</f>
        <v>0</v>
      </c>
      <c r="T868" s="20">
        <f>(SUM($S$6:S868))/1000000</f>
        <v>0.99350591899037</v>
      </c>
    </row>
    <row r="869" spans="2:20" x14ac:dyDescent="0.3">
      <c r="B869" s="8" t="s">
        <v>24</v>
      </c>
      <c r="C869" s="17">
        <v>863</v>
      </c>
      <c r="D869" s="17">
        <v>274</v>
      </c>
      <c r="E869" s="18">
        <v>71.099999999999994</v>
      </c>
      <c r="F869" s="19">
        <f t="shared" si="81"/>
        <v>0.4861111111111111</v>
      </c>
      <c r="G869" s="19">
        <f t="shared" si="82"/>
        <v>1.75</v>
      </c>
      <c r="H869" s="20">
        <f t="shared" si="78"/>
        <v>0</v>
      </c>
      <c r="I869" s="20">
        <f t="shared" si="79"/>
        <v>71.099999999999994</v>
      </c>
      <c r="J869" s="20">
        <f t="shared" si="80"/>
        <v>19.749999999999996</v>
      </c>
      <c r="K869" s="20">
        <f>(1000*1.15)*Table1[[#This Row],[WLTC class 3, version 5, acceleration]]</f>
        <v>559.02777777777771</v>
      </c>
      <c r="L869" s="20">
        <f t="shared" si="83"/>
        <v>112.815</v>
      </c>
      <c r="M869" s="20">
        <f>0.5*1.2*0.32*1.99*(Table1[[#This Row],[Velocity]]^2)</f>
        <v>149.03507999999997</v>
      </c>
      <c r="N869" s="20">
        <f>Table1[[#This Row],[Acceleration Force]]+Table1[[#This Row],[Rolling Resistance]]+Table1[[#This Row],[Aerodynamic Resistance]]</f>
        <v>820.87785777777765</v>
      </c>
      <c r="O869" s="20">
        <f>(Table1[[#This Row],[Acceleration Force]]+Table1[[#This Row],[Rolling Resistance]]+Table1[[#This Row],[Aerodynamic Resistance]])*Table1[[#This Row],[Velocity]]</f>
        <v>16212.337691111106</v>
      </c>
      <c r="P869" s="20">
        <f>Table1[[#This Row],[Total]]*Table1[[#This Row],[Velocity]]</f>
        <v>16212.337691111106</v>
      </c>
      <c r="Q869" s="20">
        <f>IF(Table1[[#This Row],[Energy]]&gt;0,Table1[[#This Row],[Energy]],0)</f>
        <v>16212.337691111106</v>
      </c>
      <c r="R869" s="20">
        <f>(SUM($Q$6:Q869))/1000000</f>
        <v>2.2150324226708626</v>
      </c>
      <c r="S869" s="20">
        <f>IF(Table1[[#This Row],[Energy]]&lt;0,ABS(Table1[[#This Row],[Energy]]),0)</f>
        <v>0</v>
      </c>
      <c r="T869" s="20">
        <f>(SUM($S$6:S869))/1000000</f>
        <v>0.99350591899037</v>
      </c>
    </row>
    <row r="870" spans="2:20" x14ac:dyDescent="0.3">
      <c r="B870" s="8" t="s">
        <v>24</v>
      </c>
      <c r="C870" s="17">
        <v>864</v>
      </c>
      <c r="D870" s="17">
        <v>275</v>
      </c>
      <c r="E870" s="18">
        <v>72.3</v>
      </c>
      <c r="F870" s="19">
        <f t="shared" si="81"/>
        <v>0.23611111111111149</v>
      </c>
      <c r="G870" s="19">
        <f t="shared" si="82"/>
        <v>0.85000000000000142</v>
      </c>
      <c r="H870" s="20">
        <f t="shared" si="78"/>
        <v>0</v>
      </c>
      <c r="I870" s="20">
        <f t="shared" si="79"/>
        <v>72.3</v>
      </c>
      <c r="J870" s="20">
        <f t="shared" si="80"/>
        <v>20.083333333333332</v>
      </c>
      <c r="K870" s="20">
        <f>(1000*1.15)*Table1[[#This Row],[WLTC class 3, version 5, acceleration]]</f>
        <v>271.52777777777823</v>
      </c>
      <c r="L870" s="20">
        <f t="shared" si="83"/>
        <v>112.815</v>
      </c>
      <c r="M870" s="20">
        <f>0.5*1.2*0.32*1.99*(Table1[[#This Row],[Velocity]]^2)</f>
        <v>154.10825333333332</v>
      </c>
      <c r="N870" s="20">
        <f>Table1[[#This Row],[Acceleration Force]]+Table1[[#This Row],[Rolling Resistance]]+Table1[[#This Row],[Aerodynamic Resistance]]</f>
        <v>538.45103111111155</v>
      </c>
      <c r="O870" s="20">
        <f>(Table1[[#This Row],[Acceleration Force]]+Table1[[#This Row],[Rolling Resistance]]+Table1[[#This Row],[Aerodynamic Resistance]])*Table1[[#This Row],[Velocity]]</f>
        <v>10813.891541481489</v>
      </c>
      <c r="P870" s="20">
        <f>Table1[[#This Row],[Total]]*Table1[[#This Row],[Velocity]]</f>
        <v>10813.891541481489</v>
      </c>
      <c r="Q870" s="20">
        <f>IF(Table1[[#This Row],[Energy]]&gt;0,Table1[[#This Row],[Energy]],0)</f>
        <v>10813.891541481489</v>
      </c>
      <c r="R870" s="20">
        <f>(SUM($Q$6:Q870))/1000000</f>
        <v>2.2258463142123439</v>
      </c>
      <c r="S870" s="20">
        <f>IF(Table1[[#This Row],[Energy]]&lt;0,ABS(Table1[[#This Row],[Energy]]),0)</f>
        <v>0</v>
      </c>
      <c r="T870" s="20">
        <f>(SUM($S$6:S870))/1000000</f>
        <v>0.99350591899037</v>
      </c>
    </row>
    <row r="871" spans="2:20" x14ac:dyDescent="0.3">
      <c r="B871" s="8" t="s">
        <v>24</v>
      </c>
      <c r="C871" s="17">
        <v>865</v>
      </c>
      <c r="D871" s="17">
        <v>276</v>
      </c>
      <c r="E871" s="18">
        <v>72.8</v>
      </c>
      <c r="F871" s="19">
        <f t="shared" si="81"/>
        <v>0.15277777777777896</v>
      </c>
      <c r="G871" s="19">
        <f t="shared" si="82"/>
        <v>0.55000000000000426</v>
      </c>
      <c r="H871" s="20">
        <f t="shared" si="78"/>
        <v>0</v>
      </c>
      <c r="I871" s="20">
        <f t="shared" si="79"/>
        <v>72.8</v>
      </c>
      <c r="J871" s="20">
        <f t="shared" si="80"/>
        <v>20.222222222222221</v>
      </c>
      <c r="K871" s="20">
        <f>(1000*1.15)*Table1[[#This Row],[WLTC class 3, version 5, acceleration]]</f>
        <v>175.69444444444579</v>
      </c>
      <c r="L871" s="20">
        <f t="shared" si="83"/>
        <v>112.815</v>
      </c>
      <c r="M871" s="20">
        <f>0.5*1.2*0.32*1.99*(Table1[[#This Row],[Velocity]]^2)</f>
        <v>156.24713481481481</v>
      </c>
      <c r="N871" s="20">
        <f>Table1[[#This Row],[Acceleration Force]]+Table1[[#This Row],[Rolling Resistance]]+Table1[[#This Row],[Aerodynamic Resistance]]</f>
        <v>444.75657925926055</v>
      </c>
      <c r="O871" s="20">
        <f>(Table1[[#This Row],[Acceleration Force]]+Table1[[#This Row],[Rolling Resistance]]+Table1[[#This Row],[Aerodynamic Resistance]])*Table1[[#This Row],[Velocity]]</f>
        <v>8993.9663805761575</v>
      </c>
      <c r="P871" s="20">
        <f>Table1[[#This Row],[Total]]*Table1[[#This Row],[Velocity]]</f>
        <v>8993.9663805761575</v>
      </c>
      <c r="Q871" s="20">
        <f>IF(Table1[[#This Row],[Energy]]&gt;0,Table1[[#This Row],[Energy]],0)</f>
        <v>8993.9663805761575</v>
      </c>
      <c r="R871" s="20">
        <f>(SUM($Q$6:Q871))/1000000</f>
        <v>2.2348402805929202</v>
      </c>
      <c r="S871" s="20">
        <f>IF(Table1[[#This Row],[Energy]]&lt;0,ABS(Table1[[#This Row],[Energy]]),0)</f>
        <v>0</v>
      </c>
      <c r="T871" s="20">
        <f>(SUM($S$6:S871))/1000000</f>
        <v>0.99350591899037</v>
      </c>
    </row>
    <row r="872" spans="2:20" x14ac:dyDescent="0.3">
      <c r="B872" s="8" t="s">
        <v>24</v>
      </c>
      <c r="C872" s="17">
        <v>866</v>
      </c>
      <c r="D872" s="17">
        <v>277</v>
      </c>
      <c r="E872" s="18">
        <v>73.400000000000006</v>
      </c>
      <c r="F872" s="19">
        <f t="shared" si="81"/>
        <v>0.24999999999999961</v>
      </c>
      <c r="G872" s="19">
        <f t="shared" si="82"/>
        <v>0.89999999999999858</v>
      </c>
      <c r="H872" s="20">
        <f t="shared" si="78"/>
        <v>0</v>
      </c>
      <c r="I872" s="20">
        <f t="shared" si="79"/>
        <v>73.400000000000006</v>
      </c>
      <c r="J872" s="20">
        <f t="shared" si="80"/>
        <v>20.388888888888889</v>
      </c>
      <c r="K872" s="20">
        <f>(1000*1.15)*Table1[[#This Row],[WLTC class 3, version 5, acceleration]]</f>
        <v>287.49999999999955</v>
      </c>
      <c r="L872" s="20">
        <f t="shared" si="83"/>
        <v>112.815</v>
      </c>
      <c r="M872" s="20">
        <f>0.5*1.2*0.32*1.99*(Table1[[#This Row],[Velocity]]^2)</f>
        <v>158.83325037037039</v>
      </c>
      <c r="N872" s="20">
        <f>Table1[[#This Row],[Acceleration Force]]+Table1[[#This Row],[Rolling Resistance]]+Table1[[#This Row],[Aerodynamic Resistance]]</f>
        <v>559.14825037036996</v>
      </c>
      <c r="O872" s="20">
        <f>(Table1[[#This Row],[Acceleration Force]]+Table1[[#This Row],[Rolling Resistance]]+Table1[[#This Row],[Aerodynamic Resistance]])*Table1[[#This Row],[Velocity]]</f>
        <v>11400.411549218099</v>
      </c>
      <c r="P872" s="20">
        <f>Table1[[#This Row],[Total]]*Table1[[#This Row],[Velocity]]</f>
        <v>11400.411549218099</v>
      </c>
      <c r="Q872" s="20">
        <f>IF(Table1[[#This Row],[Energy]]&gt;0,Table1[[#This Row],[Energy]],0)</f>
        <v>11400.411549218099</v>
      </c>
      <c r="R872" s="20">
        <f>(SUM($Q$6:Q872))/1000000</f>
        <v>2.2462406921421381</v>
      </c>
      <c r="S872" s="20">
        <f>IF(Table1[[#This Row],[Energy]]&lt;0,ABS(Table1[[#This Row],[Energy]]),0)</f>
        <v>0</v>
      </c>
      <c r="T872" s="20">
        <f>(SUM($S$6:S872))/1000000</f>
        <v>0.99350591899037</v>
      </c>
    </row>
    <row r="873" spans="2:20" x14ac:dyDescent="0.3">
      <c r="B873" s="8" t="s">
        <v>24</v>
      </c>
      <c r="C873" s="17">
        <v>867</v>
      </c>
      <c r="D873" s="17">
        <v>278</v>
      </c>
      <c r="E873" s="18">
        <v>74.599999999999994</v>
      </c>
      <c r="F873" s="19">
        <f t="shared" si="81"/>
        <v>0.36111111111111033</v>
      </c>
      <c r="G873" s="19">
        <f t="shared" si="82"/>
        <v>1.2999999999999972</v>
      </c>
      <c r="H873" s="20">
        <f t="shared" si="78"/>
        <v>0</v>
      </c>
      <c r="I873" s="20">
        <f t="shared" si="79"/>
        <v>74.599999999999994</v>
      </c>
      <c r="J873" s="20">
        <f t="shared" si="80"/>
        <v>20.722222222222221</v>
      </c>
      <c r="K873" s="20">
        <f>(1000*1.15)*Table1[[#This Row],[WLTC class 3, version 5, acceleration]]</f>
        <v>415.27777777777686</v>
      </c>
      <c r="L873" s="20">
        <f t="shared" si="83"/>
        <v>112.815</v>
      </c>
      <c r="M873" s="20">
        <f>0.5*1.2*0.32*1.99*(Table1[[#This Row],[Velocity]]^2)</f>
        <v>164.06916148148147</v>
      </c>
      <c r="N873" s="20">
        <f>Table1[[#This Row],[Acceleration Force]]+Table1[[#This Row],[Rolling Resistance]]+Table1[[#This Row],[Aerodynamic Resistance]]</f>
        <v>692.16193925925836</v>
      </c>
      <c r="O873" s="20">
        <f>(Table1[[#This Row],[Acceleration Force]]+Table1[[#This Row],[Rolling Resistance]]+Table1[[#This Row],[Aerodynamic Resistance]])*Table1[[#This Row],[Velocity]]</f>
        <v>14343.13351909463</v>
      </c>
      <c r="P873" s="20">
        <f>Table1[[#This Row],[Total]]*Table1[[#This Row],[Velocity]]</f>
        <v>14343.13351909463</v>
      </c>
      <c r="Q873" s="20">
        <f>IF(Table1[[#This Row],[Energy]]&gt;0,Table1[[#This Row],[Energy]],0)</f>
        <v>14343.13351909463</v>
      </c>
      <c r="R873" s="20">
        <f>(SUM($Q$6:Q873))/1000000</f>
        <v>2.2605838256612327</v>
      </c>
      <c r="S873" s="20">
        <f>IF(Table1[[#This Row],[Energy]]&lt;0,ABS(Table1[[#This Row],[Energy]]),0)</f>
        <v>0</v>
      </c>
      <c r="T873" s="20">
        <f>(SUM($S$6:S873))/1000000</f>
        <v>0.99350591899037</v>
      </c>
    </row>
    <row r="874" spans="2:20" x14ac:dyDescent="0.3">
      <c r="B874" s="8" t="s">
        <v>24</v>
      </c>
      <c r="C874" s="17">
        <v>868</v>
      </c>
      <c r="D874" s="17">
        <v>279</v>
      </c>
      <c r="E874" s="18">
        <v>76</v>
      </c>
      <c r="F874" s="19">
        <f t="shared" si="81"/>
        <v>0.27777777777777779</v>
      </c>
      <c r="G874" s="19">
        <f t="shared" si="82"/>
        <v>1</v>
      </c>
      <c r="H874" s="20">
        <f t="shared" si="78"/>
        <v>0</v>
      </c>
      <c r="I874" s="20">
        <f t="shared" si="79"/>
        <v>76</v>
      </c>
      <c r="J874" s="20">
        <f t="shared" si="80"/>
        <v>21.111111111111111</v>
      </c>
      <c r="K874" s="20">
        <f>(1000*1.15)*Table1[[#This Row],[WLTC class 3, version 5, acceleration]]</f>
        <v>319.44444444444446</v>
      </c>
      <c r="L874" s="20">
        <f t="shared" si="83"/>
        <v>112.815</v>
      </c>
      <c r="M874" s="20">
        <f>0.5*1.2*0.32*1.99*(Table1[[#This Row],[Velocity]]^2)</f>
        <v>170.28503703703703</v>
      </c>
      <c r="N874" s="20">
        <f>Table1[[#This Row],[Acceleration Force]]+Table1[[#This Row],[Rolling Resistance]]+Table1[[#This Row],[Aerodynamic Resistance]]</f>
        <v>602.54448148148151</v>
      </c>
      <c r="O874" s="20">
        <f>(Table1[[#This Row],[Acceleration Force]]+Table1[[#This Row],[Rolling Resistance]]+Table1[[#This Row],[Aerodynamic Resistance]])*Table1[[#This Row],[Velocity]]</f>
        <v>12720.383497942386</v>
      </c>
      <c r="P874" s="20">
        <f>Table1[[#This Row],[Total]]*Table1[[#This Row],[Velocity]]</f>
        <v>12720.383497942386</v>
      </c>
      <c r="Q874" s="20">
        <f>IF(Table1[[#This Row],[Energy]]&gt;0,Table1[[#This Row],[Energy]],0)</f>
        <v>12720.383497942386</v>
      </c>
      <c r="R874" s="20">
        <f>(SUM($Q$6:Q874))/1000000</f>
        <v>2.2733042091591749</v>
      </c>
      <c r="S874" s="20">
        <f>IF(Table1[[#This Row],[Energy]]&lt;0,ABS(Table1[[#This Row],[Energy]]),0)</f>
        <v>0</v>
      </c>
      <c r="T874" s="20">
        <f>(SUM($S$6:S874))/1000000</f>
        <v>0.99350591899037</v>
      </c>
    </row>
    <row r="875" spans="2:20" x14ac:dyDescent="0.3">
      <c r="B875" s="8" t="s">
        <v>24</v>
      </c>
      <c r="C875" s="17">
        <v>869</v>
      </c>
      <c r="D875" s="17">
        <v>280</v>
      </c>
      <c r="E875" s="18">
        <v>76.599999999999994</v>
      </c>
      <c r="F875" s="19">
        <f t="shared" si="81"/>
        <v>6.9444444444444448E-2</v>
      </c>
      <c r="G875" s="19">
        <f t="shared" si="82"/>
        <v>0.25</v>
      </c>
      <c r="H875" s="20">
        <f t="shared" si="78"/>
        <v>0</v>
      </c>
      <c r="I875" s="20">
        <f t="shared" si="79"/>
        <v>76.599999999999994</v>
      </c>
      <c r="J875" s="20">
        <f t="shared" si="80"/>
        <v>21.277777777777775</v>
      </c>
      <c r="K875" s="20">
        <f>(1000*1.15)*Table1[[#This Row],[WLTC class 3, version 5, acceleration]]</f>
        <v>79.861111111111114</v>
      </c>
      <c r="L875" s="20">
        <f t="shared" si="83"/>
        <v>112.815</v>
      </c>
      <c r="M875" s="20">
        <f>0.5*1.2*0.32*1.99*(Table1[[#This Row],[Velocity]]^2)</f>
        <v>172.98436148148144</v>
      </c>
      <c r="N875" s="20">
        <f>Table1[[#This Row],[Acceleration Force]]+Table1[[#This Row],[Rolling Resistance]]+Table1[[#This Row],[Aerodynamic Resistance]]</f>
        <v>365.66047259259255</v>
      </c>
      <c r="O875" s="20">
        <f>(Table1[[#This Row],[Acceleration Force]]+Table1[[#This Row],[Rolling Resistance]]+Table1[[#This Row],[Aerodynamic Resistance]])*Table1[[#This Row],[Velocity]]</f>
        <v>7780.4422779423849</v>
      </c>
      <c r="P875" s="20">
        <f>Table1[[#This Row],[Total]]*Table1[[#This Row],[Velocity]]</f>
        <v>7780.4422779423849</v>
      </c>
      <c r="Q875" s="20">
        <f>IF(Table1[[#This Row],[Energy]]&gt;0,Table1[[#This Row],[Energy]],0)</f>
        <v>7780.4422779423849</v>
      </c>
      <c r="R875" s="20">
        <f>(SUM($Q$6:Q875))/1000000</f>
        <v>2.2810846514371175</v>
      </c>
      <c r="S875" s="20">
        <f>IF(Table1[[#This Row],[Energy]]&lt;0,ABS(Table1[[#This Row],[Energy]]),0)</f>
        <v>0</v>
      </c>
      <c r="T875" s="20">
        <f>(SUM($S$6:S875))/1000000</f>
        <v>0.99350591899037</v>
      </c>
    </row>
    <row r="876" spans="2:20" x14ac:dyDescent="0.3">
      <c r="B876" s="8" t="s">
        <v>24</v>
      </c>
      <c r="C876" s="17">
        <v>870</v>
      </c>
      <c r="D876" s="17">
        <v>281</v>
      </c>
      <c r="E876" s="18">
        <v>76.5</v>
      </c>
      <c r="F876" s="19">
        <f t="shared" si="81"/>
        <v>-5.5555555555554373E-2</v>
      </c>
      <c r="G876" s="19">
        <f t="shared" si="82"/>
        <v>-0.19999999999999574</v>
      </c>
      <c r="H876" s="20">
        <f t="shared" si="78"/>
        <v>0</v>
      </c>
      <c r="I876" s="20">
        <f t="shared" si="79"/>
        <v>76.5</v>
      </c>
      <c r="J876" s="20">
        <f t="shared" si="80"/>
        <v>21.25</v>
      </c>
      <c r="K876" s="20">
        <f>(1000*1.15)*Table1[[#This Row],[WLTC class 3, version 5, acceleration]]</f>
        <v>-63.888888888887529</v>
      </c>
      <c r="L876" s="20">
        <f t="shared" si="83"/>
        <v>112.815</v>
      </c>
      <c r="M876" s="20">
        <f>0.5*1.2*0.32*1.99*(Table1[[#This Row],[Velocity]]^2)</f>
        <v>172.53300000000002</v>
      </c>
      <c r="N876" s="20">
        <f>Table1[[#This Row],[Acceleration Force]]+Table1[[#This Row],[Rolling Resistance]]+Table1[[#This Row],[Aerodynamic Resistance]]</f>
        <v>221.45911111111249</v>
      </c>
      <c r="O876" s="20">
        <f>(Table1[[#This Row],[Acceleration Force]]+Table1[[#This Row],[Rolling Resistance]]+Table1[[#This Row],[Aerodynamic Resistance]])*Table1[[#This Row],[Velocity]]</f>
        <v>4706.0061111111409</v>
      </c>
      <c r="P876" s="20">
        <f>Table1[[#This Row],[Total]]*Table1[[#This Row],[Velocity]]</f>
        <v>4706.0061111111409</v>
      </c>
      <c r="Q876" s="20">
        <f>IF(Table1[[#This Row],[Energy]]&gt;0,Table1[[#This Row],[Energy]],0)</f>
        <v>4706.0061111111409</v>
      </c>
      <c r="R876" s="20">
        <f>(SUM($Q$6:Q876))/1000000</f>
        <v>2.2857906575482283</v>
      </c>
      <c r="S876" s="20">
        <f>IF(Table1[[#This Row],[Energy]]&lt;0,ABS(Table1[[#This Row],[Energy]]),0)</f>
        <v>0</v>
      </c>
      <c r="T876" s="20">
        <f>(SUM($S$6:S876))/1000000</f>
        <v>0.99350591899037</v>
      </c>
    </row>
    <row r="877" spans="2:20" x14ac:dyDescent="0.3">
      <c r="B877" s="8" t="s">
        <v>24</v>
      </c>
      <c r="C877" s="17">
        <v>871</v>
      </c>
      <c r="D877" s="17">
        <v>282</v>
      </c>
      <c r="E877" s="18">
        <v>76.2</v>
      </c>
      <c r="F877" s="19">
        <f t="shared" si="81"/>
        <v>-9.7222222222222612E-2</v>
      </c>
      <c r="G877" s="19">
        <f t="shared" si="82"/>
        <v>-0.35000000000000142</v>
      </c>
      <c r="H877" s="20">
        <f t="shared" si="78"/>
        <v>0</v>
      </c>
      <c r="I877" s="20">
        <f t="shared" si="79"/>
        <v>76.2</v>
      </c>
      <c r="J877" s="20">
        <f t="shared" si="80"/>
        <v>21.166666666666668</v>
      </c>
      <c r="K877" s="20">
        <f>(1000*1.15)*Table1[[#This Row],[WLTC class 3, version 5, acceleration]]</f>
        <v>-111.805555555556</v>
      </c>
      <c r="L877" s="20">
        <f t="shared" si="83"/>
        <v>112.815</v>
      </c>
      <c r="M877" s="20">
        <f>0.5*1.2*0.32*1.99*(Table1[[#This Row],[Velocity]]^2)</f>
        <v>171.18245333333337</v>
      </c>
      <c r="N877" s="20">
        <f>Table1[[#This Row],[Acceleration Force]]+Table1[[#This Row],[Rolling Resistance]]+Table1[[#This Row],[Aerodynamic Resistance]]</f>
        <v>172.19189777777737</v>
      </c>
      <c r="O877" s="20">
        <f>(Table1[[#This Row],[Acceleration Force]]+Table1[[#This Row],[Rolling Resistance]]+Table1[[#This Row],[Aerodynamic Resistance]])*Table1[[#This Row],[Velocity]]</f>
        <v>3644.7285029629547</v>
      </c>
      <c r="P877" s="20">
        <f>Table1[[#This Row],[Total]]*Table1[[#This Row],[Velocity]]</f>
        <v>3644.7285029629547</v>
      </c>
      <c r="Q877" s="20">
        <f>IF(Table1[[#This Row],[Energy]]&gt;0,Table1[[#This Row],[Energy]],0)</f>
        <v>3644.7285029629547</v>
      </c>
      <c r="R877" s="20">
        <f>(SUM($Q$6:Q877))/1000000</f>
        <v>2.2894353860511911</v>
      </c>
      <c r="S877" s="20">
        <f>IF(Table1[[#This Row],[Energy]]&lt;0,ABS(Table1[[#This Row],[Energy]]),0)</f>
        <v>0</v>
      </c>
      <c r="T877" s="20">
        <f>(SUM($S$6:S877))/1000000</f>
        <v>0.99350591899037</v>
      </c>
    </row>
    <row r="878" spans="2:20" x14ac:dyDescent="0.3">
      <c r="B878" s="8" t="s">
        <v>24</v>
      </c>
      <c r="C878" s="17">
        <v>872</v>
      </c>
      <c r="D878" s="17">
        <v>283</v>
      </c>
      <c r="E878" s="18">
        <v>75.8</v>
      </c>
      <c r="F878" s="19">
        <f t="shared" si="81"/>
        <v>-0.11111111111111072</v>
      </c>
      <c r="G878" s="19">
        <f t="shared" si="82"/>
        <v>-0.39999999999999858</v>
      </c>
      <c r="H878" s="20">
        <f t="shared" si="78"/>
        <v>0</v>
      </c>
      <c r="I878" s="20">
        <f t="shared" si="79"/>
        <v>75.8</v>
      </c>
      <c r="J878" s="20">
        <f t="shared" si="80"/>
        <v>21.055555555555554</v>
      </c>
      <c r="K878" s="20">
        <f>(1000*1.15)*Table1[[#This Row],[WLTC class 3, version 5, acceleration]]</f>
        <v>-127.77777777777732</v>
      </c>
      <c r="L878" s="20">
        <f t="shared" si="83"/>
        <v>112.815</v>
      </c>
      <c r="M878" s="20">
        <f>0.5*1.2*0.32*1.99*(Table1[[#This Row],[Velocity]]^2)</f>
        <v>169.38997925925923</v>
      </c>
      <c r="N878" s="20">
        <f>Table1[[#This Row],[Acceleration Force]]+Table1[[#This Row],[Rolling Resistance]]+Table1[[#This Row],[Aerodynamic Resistance]]</f>
        <v>154.42720148148192</v>
      </c>
      <c r="O878" s="20">
        <f>(Table1[[#This Row],[Acceleration Force]]+Table1[[#This Row],[Rolling Resistance]]+Table1[[#This Row],[Aerodynamic Resistance]])*Table1[[#This Row],[Velocity]]</f>
        <v>3251.5505200823131</v>
      </c>
      <c r="P878" s="20">
        <f>Table1[[#This Row],[Total]]*Table1[[#This Row],[Velocity]]</f>
        <v>3251.5505200823131</v>
      </c>
      <c r="Q878" s="20">
        <f>IF(Table1[[#This Row],[Energy]]&gt;0,Table1[[#This Row],[Energy]],0)</f>
        <v>3251.5505200823131</v>
      </c>
      <c r="R878" s="20">
        <f>(SUM($Q$6:Q878))/1000000</f>
        <v>2.2926869365712736</v>
      </c>
      <c r="S878" s="20">
        <f>IF(Table1[[#This Row],[Energy]]&lt;0,ABS(Table1[[#This Row],[Energy]]),0)</f>
        <v>0</v>
      </c>
      <c r="T878" s="20">
        <f>(SUM($S$6:S878))/1000000</f>
        <v>0.99350591899037</v>
      </c>
    </row>
    <row r="879" spans="2:20" x14ac:dyDescent="0.3">
      <c r="B879" s="8" t="s">
        <v>24</v>
      </c>
      <c r="C879" s="17">
        <v>873</v>
      </c>
      <c r="D879" s="17">
        <v>284</v>
      </c>
      <c r="E879" s="18">
        <v>75.400000000000006</v>
      </c>
      <c r="F879" s="19">
        <f t="shared" si="81"/>
        <v>-0.1388888888888889</v>
      </c>
      <c r="G879" s="19">
        <f t="shared" si="82"/>
        <v>-0.5</v>
      </c>
      <c r="H879" s="20">
        <f t="shared" si="78"/>
        <v>0</v>
      </c>
      <c r="I879" s="20">
        <f t="shared" si="79"/>
        <v>75.400000000000006</v>
      </c>
      <c r="J879" s="20">
        <f t="shared" si="80"/>
        <v>20.944444444444446</v>
      </c>
      <c r="K879" s="20">
        <f>(1000*1.15)*Table1[[#This Row],[WLTC class 3, version 5, acceleration]]</f>
        <v>-159.72222222222223</v>
      </c>
      <c r="L879" s="20">
        <f t="shared" si="83"/>
        <v>112.815</v>
      </c>
      <c r="M879" s="20">
        <f>0.5*1.2*0.32*1.99*(Table1[[#This Row],[Velocity]]^2)</f>
        <v>167.60693925925932</v>
      </c>
      <c r="N879" s="20">
        <f>Table1[[#This Row],[Acceleration Force]]+Table1[[#This Row],[Rolling Resistance]]+Table1[[#This Row],[Aerodynamic Resistance]]</f>
        <v>120.69971703703709</v>
      </c>
      <c r="O879" s="20">
        <f>(Table1[[#This Row],[Acceleration Force]]+Table1[[#This Row],[Rolling Resistance]]+Table1[[#This Row],[Aerodynamic Resistance]])*Table1[[#This Row],[Velocity]]</f>
        <v>2527.9885179423882</v>
      </c>
      <c r="P879" s="20">
        <f>Table1[[#This Row],[Total]]*Table1[[#This Row],[Velocity]]</f>
        <v>2527.9885179423882</v>
      </c>
      <c r="Q879" s="20">
        <f>IF(Table1[[#This Row],[Energy]]&gt;0,Table1[[#This Row],[Energy]],0)</f>
        <v>2527.9885179423882</v>
      </c>
      <c r="R879" s="20">
        <f>(SUM($Q$6:Q879))/1000000</f>
        <v>2.295214925089216</v>
      </c>
      <c r="S879" s="20">
        <f>IF(Table1[[#This Row],[Energy]]&lt;0,ABS(Table1[[#This Row],[Energy]]),0)</f>
        <v>0</v>
      </c>
      <c r="T879" s="20">
        <f>(SUM($S$6:S879))/1000000</f>
        <v>0.99350591899037</v>
      </c>
    </row>
    <row r="880" spans="2:20" x14ac:dyDescent="0.3">
      <c r="B880" s="8" t="s">
        <v>24</v>
      </c>
      <c r="C880" s="17">
        <v>874</v>
      </c>
      <c r="D880" s="17">
        <v>285</v>
      </c>
      <c r="E880" s="18">
        <v>74.8</v>
      </c>
      <c r="F880" s="19">
        <f t="shared" si="81"/>
        <v>-0.20833333333333331</v>
      </c>
      <c r="G880" s="19">
        <f t="shared" si="82"/>
        <v>-0.75</v>
      </c>
      <c r="H880" s="20">
        <f t="shared" si="78"/>
        <v>0</v>
      </c>
      <c r="I880" s="20">
        <f t="shared" si="79"/>
        <v>74.8</v>
      </c>
      <c r="J880" s="20">
        <f t="shared" si="80"/>
        <v>20.777777777777775</v>
      </c>
      <c r="K880" s="20">
        <f>(1000*1.15)*Table1[[#This Row],[WLTC class 3, version 5, acceleration]]</f>
        <v>-239.58333333333331</v>
      </c>
      <c r="L880" s="20">
        <f t="shared" si="83"/>
        <v>112.815</v>
      </c>
      <c r="M880" s="20">
        <f>0.5*1.2*0.32*1.99*(Table1[[#This Row],[Velocity]]^2)</f>
        <v>164.95006814814812</v>
      </c>
      <c r="N880" s="20">
        <f>Table1[[#This Row],[Acceleration Force]]+Table1[[#This Row],[Rolling Resistance]]+Table1[[#This Row],[Aerodynamic Resistance]]</f>
        <v>38.181734814814803</v>
      </c>
      <c r="O880" s="20">
        <f>(Table1[[#This Row],[Acceleration Force]]+Table1[[#This Row],[Rolling Resistance]]+Table1[[#This Row],[Aerodynamic Resistance]])*Table1[[#This Row],[Velocity]]</f>
        <v>793.33160115226303</v>
      </c>
      <c r="P880" s="20">
        <f>Table1[[#This Row],[Total]]*Table1[[#This Row],[Velocity]]</f>
        <v>793.33160115226303</v>
      </c>
      <c r="Q880" s="20">
        <f>IF(Table1[[#This Row],[Energy]]&gt;0,Table1[[#This Row],[Energy]],0)</f>
        <v>793.33160115226303</v>
      </c>
      <c r="R880" s="20">
        <f>(SUM($Q$6:Q880))/1000000</f>
        <v>2.2960082566903681</v>
      </c>
      <c r="S880" s="20">
        <f>IF(Table1[[#This Row],[Energy]]&lt;0,ABS(Table1[[#This Row],[Energy]]),0)</f>
        <v>0</v>
      </c>
      <c r="T880" s="20">
        <f>(SUM($S$6:S880))/1000000</f>
        <v>0.99350591899037</v>
      </c>
    </row>
    <row r="881" spans="2:20" x14ac:dyDescent="0.3">
      <c r="B881" s="8" t="s">
        <v>24</v>
      </c>
      <c r="C881" s="17">
        <v>875</v>
      </c>
      <c r="D881" s="17">
        <v>286</v>
      </c>
      <c r="E881" s="18">
        <v>73.900000000000006</v>
      </c>
      <c r="F881" s="19">
        <f t="shared" si="81"/>
        <v>-0.29166666666666585</v>
      </c>
      <c r="G881" s="19">
        <f t="shared" si="82"/>
        <v>-1.0499999999999972</v>
      </c>
      <c r="H881" s="20">
        <f t="shared" si="78"/>
        <v>0</v>
      </c>
      <c r="I881" s="20">
        <f t="shared" si="79"/>
        <v>73.900000000000006</v>
      </c>
      <c r="J881" s="20">
        <f t="shared" si="80"/>
        <v>20.527777777777779</v>
      </c>
      <c r="K881" s="20">
        <f>(1000*1.15)*Table1[[#This Row],[WLTC class 3, version 5, acceleration]]</f>
        <v>-335.41666666666572</v>
      </c>
      <c r="L881" s="20">
        <f t="shared" si="83"/>
        <v>112.815</v>
      </c>
      <c r="M881" s="20">
        <f>0.5*1.2*0.32*1.99*(Table1[[#This Row],[Velocity]]^2)</f>
        <v>161.00456148148152</v>
      </c>
      <c r="N881" s="20">
        <f>Table1[[#This Row],[Acceleration Force]]+Table1[[#This Row],[Rolling Resistance]]+Table1[[#This Row],[Aerodynamic Resistance]]</f>
        <v>-61.597105185184205</v>
      </c>
      <c r="O881" s="20">
        <f>(Table1[[#This Row],[Acceleration Force]]+Table1[[#This Row],[Rolling Resistance]]+Table1[[#This Row],[Aerodynamic Resistance]])*Table1[[#This Row],[Velocity]]</f>
        <v>-1264.4516869958647</v>
      </c>
      <c r="P881" s="20">
        <f>Table1[[#This Row],[Total]]*Table1[[#This Row],[Velocity]]</f>
        <v>-1264.4516869958647</v>
      </c>
      <c r="Q881" s="20">
        <f>IF(Table1[[#This Row],[Energy]]&gt;0,Table1[[#This Row],[Energy]],0)</f>
        <v>0</v>
      </c>
      <c r="R881" s="20">
        <f>(SUM($Q$6:Q881))/1000000</f>
        <v>2.2960082566903681</v>
      </c>
      <c r="S881" s="20">
        <f>IF(Table1[[#This Row],[Energy]]&lt;0,ABS(Table1[[#This Row],[Energy]]),0)</f>
        <v>1264.4516869958647</v>
      </c>
      <c r="T881" s="20">
        <f>(SUM($S$6:S881))/1000000</f>
        <v>0.99477037067736596</v>
      </c>
    </row>
    <row r="882" spans="2:20" x14ac:dyDescent="0.3">
      <c r="B882" s="8" t="s">
        <v>24</v>
      </c>
      <c r="C882" s="17">
        <v>876</v>
      </c>
      <c r="D882" s="17">
        <v>287</v>
      </c>
      <c r="E882" s="18">
        <v>72.7</v>
      </c>
      <c r="F882" s="19">
        <f t="shared" si="81"/>
        <v>-0.36111111111111227</v>
      </c>
      <c r="G882" s="19">
        <f t="shared" si="82"/>
        <v>-1.3000000000000043</v>
      </c>
      <c r="H882" s="20">
        <f t="shared" si="78"/>
        <v>0</v>
      </c>
      <c r="I882" s="20">
        <f t="shared" si="79"/>
        <v>72.7</v>
      </c>
      <c r="J882" s="20">
        <f t="shared" si="80"/>
        <v>20.194444444444446</v>
      </c>
      <c r="K882" s="20">
        <f>(1000*1.15)*Table1[[#This Row],[WLTC class 3, version 5, acceleration]]</f>
        <v>-415.27777777777914</v>
      </c>
      <c r="L882" s="20">
        <f t="shared" si="83"/>
        <v>112.815</v>
      </c>
      <c r="M882" s="20">
        <f>0.5*1.2*0.32*1.99*(Table1[[#This Row],[Velocity]]^2)</f>
        <v>155.8181792592593</v>
      </c>
      <c r="N882" s="20">
        <f>Table1[[#This Row],[Acceleration Force]]+Table1[[#This Row],[Rolling Resistance]]+Table1[[#This Row],[Aerodynamic Resistance]]</f>
        <v>-146.64459851851984</v>
      </c>
      <c r="O882" s="20">
        <f>(Table1[[#This Row],[Acceleration Force]]+Table1[[#This Row],[Rolling Resistance]]+Table1[[#This Row],[Aerodynamic Resistance]])*Table1[[#This Row],[Velocity]]</f>
        <v>-2961.4061978601094</v>
      </c>
      <c r="P882" s="20">
        <f>Table1[[#This Row],[Total]]*Table1[[#This Row],[Velocity]]</f>
        <v>-2961.4061978601094</v>
      </c>
      <c r="Q882" s="20">
        <f>IF(Table1[[#This Row],[Energy]]&gt;0,Table1[[#This Row],[Energy]],0)</f>
        <v>0</v>
      </c>
      <c r="R882" s="20">
        <f>(SUM($Q$6:Q882))/1000000</f>
        <v>2.2960082566903681</v>
      </c>
      <c r="S882" s="20">
        <f>IF(Table1[[#This Row],[Energy]]&lt;0,ABS(Table1[[#This Row],[Energy]]),0)</f>
        <v>2961.4061978601094</v>
      </c>
      <c r="T882" s="20">
        <f>(SUM($S$6:S882))/1000000</f>
        <v>0.99773177687522607</v>
      </c>
    </row>
    <row r="883" spans="2:20" x14ac:dyDescent="0.3">
      <c r="B883" s="8" t="s">
        <v>24</v>
      </c>
      <c r="C883" s="17">
        <v>877</v>
      </c>
      <c r="D883" s="17">
        <v>288</v>
      </c>
      <c r="E883" s="18">
        <v>71.3</v>
      </c>
      <c r="F883" s="19">
        <f t="shared" si="81"/>
        <v>-0.31944444444444403</v>
      </c>
      <c r="G883" s="19">
        <f t="shared" si="82"/>
        <v>-1.1499999999999986</v>
      </c>
      <c r="H883" s="20">
        <f t="shared" si="78"/>
        <v>0</v>
      </c>
      <c r="I883" s="20">
        <f t="shared" si="79"/>
        <v>71.3</v>
      </c>
      <c r="J883" s="20">
        <f t="shared" si="80"/>
        <v>19.805555555555554</v>
      </c>
      <c r="K883" s="20">
        <f>(1000*1.15)*Table1[[#This Row],[WLTC class 3, version 5, acceleration]]</f>
        <v>-367.36111111111063</v>
      </c>
      <c r="L883" s="20">
        <f t="shared" si="83"/>
        <v>112.815</v>
      </c>
      <c r="M883" s="20">
        <f>0.5*1.2*0.32*1.99*(Table1[[#This Row],[Velocity]]^2)</f>
        <v>149.87471259259257</v>
      </c>
      <c r="N883" s="20">
        <f>Table1[[#This Row],[Acceleration Force]]+Table1[[#This Row],[Rolling Resistance]]+Table1[[#This Row],[Aerodynamic Resistance]]</f>
        <v>-104.67139851851806</v>
      </c>
      <c r="O883" s="20">
        <f>(Table1[[#This Row],[Acceleration Force]]+Table1[[#This Row],[Rolling Resistance]]+Table1[[#This Row],[Aerodynamic Resistance]])*Table1[[#This Row],[Velocity]]</f>
        <v>-2073.0751984362046</v>
      </c>
      <c r="P883" s="20">
        <f>Table1[[#This Row],[Total]]*Table1[[#This Row],[Velocity]]</f>
        <v>-2073.0751984362046</v>
      </c>
      <c r="Q883" s="20">
        <f>IF(Table1[[#This Row],[Energy]]&gt;0,Table1[[#This Row],[Energy]],0)</f>
        <v>0</v>
      </c>
      <c r="R883" s="20">
        <f>(SUM($Q$6:Q883))/1000000</f>
        <v>2.2960082566903681</v>
      </c>
      <c r="S883" s="20">
        <f>IF(Table1[[#This Row],[Energy]]&lt;0,ABS(Table1[[#This Row],[Energy]]),0)</f>
        <v>2073.0751984362046</v>
      </c>
      <c r="T883" s="20">
        <f>(SUM($S$6:S883))/1000000</f>
        <v>0.99980485207366221</v>
      </c>
    </row>
    <row r="884" spans="2:20" x14ac:dyDescent="0.3">
      <c r="B884" s="8" t="s">
        <v>24</v>
      </c>
      <c r="C884" s="17">
        <v>878</v>
      </c>
      <c r="D884" s="17">
        <v>289</v>
      </c>
      <c r="E884" s="18">
        <v>70.400000000000006</v>
      </c>
      <c r="F884" s="19">
        <f t="shared" si="81"/>
        <v>-0.18055555555555516</v>
      </c>
      <c r="G884" s="19">
        <f t="shared" si="82"/>
        <v>-0.64999999999999858</v>
      </c>
      <c r="H884" s="20">
        <f t="shared" si="78"/>
        <v>0</v>
      </c>
      <c r="I884" s="20">
        <f t="shared" si="79"/>
        <v>70.400000000000006</v>
      </c>
      <c r="J884" s="20">
        <f t="shared" si="80"/>
        <v>19.555555555555557</v>
      </c>
      <c r="K884" s="20">
        <f>(1000*1.15)*Table1[[#This Row],[WLTC class 3, version 5, acceleration]]</f>
        <v>-207.63888888888843</v>
      </c>
      <c r="L884" s="20">
        <f t="shared" si="83"/>
        <v>112.815</v>
      </c>
      <c r="M884" s="20">
        <f>0.5*1.2*0.32*1.99*(Table1[[#This Row],[Velocity]]^2)</f>
        <v>146.1149392592593</v>
      </c>
      <c r="N884" s="20">
        <f>Table1[[#This Row],[Acceleration Force]]+Table1[[#This Row],[Rolling Resistance]]+Table1[[#This Row],[Aerodynamic Resistance]]</f>
        <v>51.291050370370868</v>
      </c>
      <c r="O884" s="20">
        <f>(Table1[[#This Row],[Acceleration Force]]+Table1[[#This Row],[Rolling Resistance]]+Table1[[#This Row],[Aerodynamic Resistance]])*Table1[[#This Row],[Velocity]]</f>
        <v>1003.024985020586</v>
      </c>
      <c r="P884" s="20">
        <f>Table1[[#This Row],[Total]]*Table1[[#This Row],[Velocity]]</f>
        <v>1003.024985020586</v>
      </c>
      <c r="Q884" s="20">
        <f>IF(Table1[[#This Row],[Energy]]&gt;0,Table1[[#This Row],[Energy]],0)</f>
        <v>1003.024985020586</v>
      </c>
      <c r="R884" s="20">
        <f>(SUM($Q$6:Q884))/1000000</f>
        <v>2.2970112816753887</v>
      </c>
      <c r="S884" s="20">
        <f>IF(Table1[[#This Row],[Energy]]&lt;0,ABS(Table1[[#This Row],[Energy]]),0)</f>
        <v>0</v>
      </c>
      <c r="T884" s="20">
        <f>(SUM($S$6:S884))/1000000</f>
        <v>0.99980485207366221</v>
      </c>
    </row>
    <row r="885" spans="2:20" x14ac:dyDescent="0.3">
      <c r="B885" s="8" t="s">
        <v>24</v>
      </c>
      <c r="C885" s="17">
        <v>879</v>
      </c>
      <c r="D885" s="17">
        <v>290</v>
      </c>
      <c r="E885" s="18">
        <v>70</v>
      </c>
      <c r="F885" s="19">
        <f t="shared" si="81"/>
        <v>-5.5555555555556344E-2</v>
      </c>
      <c r="G885" s="19">
        <f t="shared" si="82"/>
        <v>-0.20000000000000284</v>
      </c>
      <c r="H885" s="20">
        <f t="shared" si="78"/>
        <v>0</v>
      </c>
      <c r="I885" s="20">
        <f t="shared" si="79"/>
        <v>70</v>
      </c>
      <c r="J885" s="20">
        <f t="shared" si="80"/>
        <v>19.444444444444443</v>
      </c>
      <c r="K885" s="20">
        <f>(1000*1.15)*Table1[[#This Row],[WLTC class 3, version 5, acceleration]]</f>
        <v>-63.888888888889795</v>
      </c>
      <c r="L885" s="20">
        <f t="shared" si="83"/>
        <v>112.815</v>
      </c>
      <c r="M885" s="20">
        <f>0.5*1.2*0.32*1.99*(Table1[[#This Row],[Velocity]]^2)</f>
        <v>144.45925925925926</v>
      </c>
      <c r="N885" s="20">
        <f>Table1[[#This Row],[Acceleration Force]]+Table1[[#This Row],[Rolling Resistance]]+Table1[[#This Row],[Aerodynamic Resistance]]</f>
        <v>193.38537037036946</v>
      </c>
      <c r="O885" s="20">
        <f>(Table1[[#This Row],[Acceleration Force]]+Table1[[#This Row],[Rolling Resistance]]+Table1[[#This Row],[Aerodynamic Resistance]])*Table1[[#This Row],[Velocity]]</f>
        <v>3760.2710905349613</v>
      </c>
      <c r="P885" s="20">
        <f>Table1[[#This Row],[Total]]*Table1[[#This Row],[Velocity]]</f>
        <v>3760.2710905349613</v>
      </c>
      <c r="Q885" s="20">
        <f>IF(Table1[[#This Row],[Energy]]&gt;0,Table1[[#This Row],[Energy]],0)</f>
        <v>3760.2710905349613</v>
      </c>
      <c r="R885" s="20">
        <f>(SUM($Q$6:Q885))/1000000</f>
        <v>2.3007715527659234</v>
      </c>
      <c r="S885" s="20">
        <f>IF(Table1[[#This Row],[Energy]]&lt;0,ABS(Table1[[#This Row],[Energy]]),0)</f>
        <v>0</v>
      </c>
      <c r="T885" s="20">
        <f>(SUM($S$6:S885))/1000000</f>
        <v>0.99980485207366221</v>
      </c>
    </row>
    <row r="886" spans="2:20" x14ac:dyDescent="0.3">
      <c r="B886" s="8" t="s">
        <v>24</v>
      </c>
      <c r="C886" s="17">
        <v>880</v>
      </c>
      <c r="D886" s="17">
        <v>291</v>
      </c>
      <c r="E886" s="18">
        <v>70</v>
      </c>
      <c r="F886" s="19">
        <f t="shared" si="81"/>
        <v>-0.1388888888888889</v>
      </c>
      <c r="G886" s="19">
        <f t="shared" si="82"/>
        <v>-0.5</v>
      </c>
      <c r="H886" s="20">
        <f t="shared" si="78"/>
        <v>0</v>
      </c>
      <c r="I886" s="20">
        <f t="shared" si="79"/>
        <v>70</v>
      </c>
      <c r="J886" s="20">
        <f t="shared" si="80"/>
        <v>19.444444444444443</v>
      </c>
      <c r="K886" s="20">
        <f>(1000*1.15)*Table1[[#This Row],[WLTC class 3, version 5, acceleration]]</f>
        <v>-159.72222222222223</v>
      </c>
      <c r="L886" s="20">
        <f t="shared" si="83"/>
        <v>112.815</v>
      </c>
      <c r="M886" s="20">
        <f>0.5*1.2*0.32*1.99*(Table1[[#This Row],[Velocity]]^2)</f>
        <v>144.45925925925926</v>
      </c>
      <c r="N886" s="20">
        <f>Table1[[#This Row],[Acceleration Force]]+Table1[[#This Row],[Rolling Resistance]]+Table1[[#This Row],[Aerodynamic Resistance]]</f>
        <v>97.552037037037024</v>
      </c>
      <c r="O886" s="20">
        <f>(Table1[[#This Row],[Acceleration Force]]+Table1[[#This Row],[Rolling Resistance]]+Table1[[#This Row],[Aerodynamic Resistance]])*Table1[[#This Row],[Velocity]]</f>
        <v>1896.8451646090532</v>
      </c>
      <c r="P886" s="20">
        <f>Table1[[#This Row],[Total]]*Table1[[#This Row],[Velocity]]</f>
        <v>1896.8451646090532</v>
      </c>
      <c r="Q886" s="20">
        <f>IF(Table1[[#This Row],[Energy]]&gt;0,Table1[[#This Row],[Energy]],0)</f>
        <v>1896.8451646090532</v>
      </c>
      <c r="R886" s="20">
        <f>(SUM($Q$6:Q886))/1000000</f>
        <v>2.3026683979305327</v>
      </c>
      <c r="S886" s="20">
        <f>IF(Table1[[#This Row],[Energy]]&lt;0,ABS(Table1[[#This Row],[Energy]]),0)</f>
        <v>0</v>
      </c>
      <c r="T886" s="20">
        <f>(SUM($S$6:S886))/1000000</f>
        <v>0.99980485207366221</v>
      </c>
    </row>
    <row r="887" spans="2:20" x14ac:dyDescent="0.3">
      <c r="B887" s="8" t="s">
        <v>24</v>
      </c>
      <c r="C887" s="17">
        <v>881</v>
      </c>
      <c r="D887" s="17">
        <v>292</v>
      </c>
      <c r="E887" s="18">
        <v>69</v>
      </c>
      <c r="F887" s="19">
        <f t="shared" si="81"/>
        <v>-0.27777777777777779</v>
      </c>
      <c r="G887" s="19">
        <f t="shared" si="82"/>
        <v>-1</v>
      </c>
      <c r="H887" s="20">
        <f t="shared" si="78"/>
        <v>0</v>
      </c>
      <c r="I887" s="20">
        <f t="shared" si="79"/>
        <v>69</v>
      </c>
      <c r="J887" s="20">
        <f t="shared" si="80"/>
        <v>19.166666666666668</v>
      </c>
      <c r="K887" s="20">
        <f>(1000*1.15)*Table1[[#This Row],[WLTC class 3, version 5, acceleration]]</f>
        <v>-319.44444444444446</v>
      </c>
      <c r="L887" s="20">
        <f t="shared" si="83"/>
        <v>112.815</v>
      </c>
      <c r="M887" s="20">
        <f>0.5*1.2*0.32*1.99*(Table1[[#This Row],[Velocity]]^2)</f>
        <v>140.36133333333336</v>
      </c>
      <c r="N887" s="20">
        <f>Table1[[#This Row],[Acceleration Force]]+Table1[[#This Row],[Rolling Resistance]]+Table1[[#This Row],[Aerodynamic Resistance]]</f>
        <v>-66.268111111111097</v>
      </c>
      <c r="O887" s="20">
        <f>(Table1[[#This Row],[Acceleration Force]]+Table1[[#This Row],[Rolling Resistance]]+Table1[[#This Row],[Aerodynamic Resistance]])*Table1[[#This Row],[Velocity]]</f>
        <v>-1270.1387962962961</v>
      </c>
      <c r="P887" s="20">
        <f>Table1[[#This Row],[Total]]*Table1[[#This Row],[Velocity]]</f>
        <v>-1270.1387962962961</v>
      </c>
      <c r="Q887" s="20">
        <f>IF(Table1[[#This Row],[Energy]]&gt;0,Table1[[#This Row],[Energy]],0)</f>
        <v>0</v>
      </c>
      <c r="R887" s="20">
        <f>(SUM($Q$6:Q887))/1000000</f>
        <v>2.3026683979305327</v>
      </c>
      <c r="S887" s="20">
        <f>IF(Table1[[#This Row],[Energy]]&lt;0,ABS(Table1[[#This Row],[Energy]]),0)</f>
        <v>1270.1387962962961</v>
      </c>
      <c r="T887" s="20">
        <f>(SUM($S$6:S887))/1000000</f>
        <v>1.0010749908699585</v>
      </c>
    </row>
    <row r="888" spans="2:20" x14ac:dyDescent="0.3">
      <c r="B888" s="8" t="s">
        <v>24</v>
      </c>
      <c r="C888" s="17">
        <v>882</v>
      </c>
      <c r="D888" s="17">
        <v>293</v>
      </c>
      <c r="E888" s="18">
        <v>68</v>
      </c>
      <c r="F888" s="19">
        <f t="shared" si="81"/>
        <v>-0.1388888888888889</v>
      </c>
      <c r="G888" s="19">
        <f t="shared" si="82"/>
        <v>-0.5</v>
      </c>
      <c r="H888" s="20">
        <f t="shared" si="78"/>
        <v>0</v>
      </c>
      <c r="I888" s="20">
        <f t="shared" si="79"/>
        <v>68</v>
      </c>
      <c r="J888" s="20">
        <f t="shared" si="80"/>
        <v>18.888888888888889</v>
      </c>
      <c r="K888" s="20">
        <f>(1000*1.15)*Table1[[#This Row],[WLTC class 3, version 5, acceleration]]</f>
        <v>-159.72222222222223</v>
      </c>
      <c r="L888" s="20">
        <f t="shared" si="83"/>
        <v>112.815</v>
      </c>
      <c r="M888" s="20">
        <f>0.5*1.2*0.32*1.99*(Table1[[#This Row],[Velocity]]^2)</f>
        <v>136.32237037037038</v>
      </c>
      <c r="N888" s="20">
        <f>Table1[[#This Row],[Acceleration Force]]+Table1[[#This Row],[Rolling Resistance]]+Table1[[#This Row],[Aerodynamic Resistance]]</f>
        <v>89.415148148148148</v>
      </c>
      <c r="O888" s="20">
        <f>(Table1[[#This Row],[Acceleration Force]]+Table1[[#This Row],[Rolling Resistance]]+Table1[[#This Row],[Aerodynamic Resistance]])*Table1[[#This Row],[Velocity]]</f>
        <v>1688.9527983539094</v>
      </c>
      <c r="P888" s="20">
        <f>Table1[[#This Row],[Total]]*Table1[[#This Row],[Velocity]]</f>
        <v>1688.9527983539094</v>
      </c>
      <c r="Q888" s="20">
        <f>IF(Table1[[#This Row],[Energy]]&gt;0,Table1[[#This Row],[Energy]],0)</f>
        <v>1688.9527983539094</v>
      </c>
      <c r="R888" s="20">
        <f>(SUM($Q$6:Q888))/1000000</f>
        <v>2.3043573507288868</v>
      </c>
      <c r="S888" s="20">
        <f>IF(Table1[[#This Row],[Energy]]&lt;0,ABS(Table1[[#This Row],[Energy]]),0)</f>
        <v>0</v>
      </c>
      <c r="T888" s="20">
        <f>(SUM($S$6:S888))/1000000</f>
        <v>1.0010749908699585</v>
      </c>
    </row>
    <row r="889" spans="2:20" x14ac:dyDescent="0.3">
      <c r="B889" s="8" t="s">
        <v>24</v>
      </c>
      <c r="C889" s="17">
        <v>883</v>
      </c>
      <c r="D889" s="17">
        <v>294</v>
      </c>
      <c r="E889" s="18">
        <v>68</v>
      </c>
      <c r="F889" s="19">
        <f t="shared" si="81"/>
        <v>0</v>
      </c>
      <c r="G889" s="19">
        <f t="shared" si="82"/>
        <v>0</v>
      </c>
      <c r="H889" s="20">
        <f t="shared" si="78"/>
        <v>0</v>
      </c>
      <c r="I889" s="20">
        <f t="shared" si="79"/>
        <v>68</v>
      </c>
      <c r="J889" s="20">
        <f t="shared" si="80"/>
        <v>18.888888888888889</v>
      </c>
      <c r="K889" s="20">
        <f>(1000*1.15)*Table1[[#This Row],[WLTC class 3, version 5, acceleration]]</f>
        <v>0</v>
      </c>
      <c r="L889" s="20">
        <f t="shared" si="83"/>
        <v>112.815</v>
      </c>
      <c r="M889" s="20">
        <f>0.5*1.2*0.32*1.99*(Table1[[#This Row],[Velocity]]^2)</f>
        <v>136.32237037037038</v>
      </c>
      <c r="N889" s="20">
        <f>Table1[[#This Row],[Acceleration Force]]+Table1[[#This Row],[Rolling Resistance]]+Table1[[#This Row],[Aerodynamic Resistance]]</f>
        <v>249.13737037037038</v>
      </c>
      <c r="O889" s="20">
        <f>(Table1[[#This Row],[Acceleration Force]]+Table1[[#This Row],[Rolling Resistance]]+Table1[[#This Row],[Aerodynamic Resistance]])*Table1[[#This Row],[Velocity]]</f>
        <v>4705.9281069958852</v>
      </c>
      <c r="P889" s="20">
        <f>Table1[[#This Row],[Total]]*Table1[[#This Row],[Velocity]]</f>
        <v>4705.9281069958852</v>
      </c>
      <c r="Q889" s="20">
        <f>IF(Table1[[#This Row],[Energy]]&gt;0,Table1[[#This Row],[Energy]],0)</f>
        <v>4705.9281069958852</v>
      </c>
      <c r="R889" s="20">
        <f>(SUM($Q$6:Q889))/1000000</f>
        <v>2.3090632788358825</v>
      </c>
      <c r="S889" s="20">
        <f>IF(Table1[[#This Row],[Energy]]&lt;0,ABS(Table1[[#This Row],[Energy]]),0)</f>
        <v>0</v>
      </c>
      <c r="T889" s="20">
        <f>(SUM($S$6:S889))/1000000</f>
        <v>1.0010749908699585</v>
      </c>
    </row>
    <row r="890" spans="2:20" x14ac:dyDescent="0.3">
      <c r="B890" s="8" t="s">
        <v>24</v>
      </c>
      <c r="C890" s="17">
        <v>884</v>
      </c>
      <c r="D890" s="17">
        <v>295</v>
      </c>
      <c r="E890" s="18">
        <v>68</v>
      </c>
      <c r="F890" s="19">
        <f t="shared" si="81"/>
        <v>1.3888888888888099E-2</v>
      </c>
      <c r="G890" s="19">
        <f t="shared" si="82"/>
        <v>4.9999999999997158E-2</v>
      </c>
      <c r="H890" s="20">
        <f t="shared" si="78"/>
        <v>0</v>
      </c>
      <c r="I890" s="20">
        <f t="shared" si="79"/>
        <v>68</v>
      </c>
      <c r="J890" s="20">
        <f t="shared" si="80"/>
        <v>18.888888888888889</v>
      </c>
      <c r="K890" s="20">
        <f>(1000*1.15)*Table1[[#This Row],[WLTC class 3, version 5, acceleration]]</f>
        <v>15.972222222221314</v>
      </c>
      <c r="L890" s="20">
        <f t="shared" si="83"/>
        <v>112.815</v>
      </c>
      <c r="M890" s="20">
        <f>0.5*1.2*0.32*1.99*(Table1[[#This Row],[Velocity]]^2)</f>
        <v>136.32237037037038</v>
      </c>
      <c r="N890" s="20">
        <f>Table1[[#This Row],[Acceleration Force]]+Table1[[#This Row],[Rolling Resistance]]+Table1[[#This Row],[Aerodynamic Resistance]]</f>
        <v>265.1095925925917</v>
      </c>
      <c r="O890" s="20">
        <f>(Table1[[#This Row],[Acceleration Force]]+Table1[[#This Row],[Rolling Resistance]]+Table1[[#This Row],[Aerodynamic Resistance]])*Table1[[#This Row],[Velocity]]</f>
        <v>5007.6256378600656</v>
      </c>
      <c r="P890" s="20">
        <f>Table1[[#This Row],[Total]]*Table1[[#This Row],[Velocity]]</f>
        <v>5007.6256378600656</v>
      </c>
      <c r="Q890" s="20">
        <f>IF(Table1[[#This Row],[Energy]]&gt;0,Table1[[#This Row],[Energy]],0)</f>
        <v>5007.6256378600656</v>
      </c>
      <c r="R890" s="20">
        <f>(SUM($Q$6:Q890))/1000000</f>
        <v>2.3140709044737426</v>
      </c>
      <c r="S890" s="20">
        <f>IF(Table1[[#This Row],[Energy]]&lt;0,ABS(Table1[[#This Row],[Energy]]),0)</f>
        <v>0</v>
      </c>
      <c r="T890" s="20">
        <f>(SUM($S$6:S890))/1000000</f>
        <v>1.0010749908699585</v>
      </c>
    </row>
    <row r="891" spans="2:20" x14ac:dyDescent="0.3">
      <c r="B891" s="8" t="s">
        <v>24</v>
      </c>
      <c r="C891" s="17">
        <v>885</v>
      </c>
      <c r="D891" s="17">
        <v>296</v>
      </c>
      <c r="E891" s="18">
        <v>68.099999999999994</v>
      </c>
      <c r="F891" s="19">
        <f t="shared" si="81"/>
        <v>5.5555555555556344E-2</v>
      </c>
      <c r="G891" s="19">
        <f t="shared" si="82"/>
        <v>0.20000000000000284</v>
      </c>
      <c r="H891" s="20">
        <f t="shared" si="78"/>
        <v>0</v>
      </c>
      <c r="I891" s="20">
        <f t="shared" si="79"/>
        <v>68.099999999999994</v>
      </c>
      <c r="J891" s="20">
        <f t="shared" si="80"/>
        <v>18.916666666666664</v>
      </c>
      <c r="K891" s="20">
        <f>(1000*1.15)*Table1[[#This Row],[WLTC class 3, version 5, acceleration]]</f>
        <v>63.888888888889795</v>
      </c>
      <c r="L891" s="20">
        <f t="shared" si="83"/>
        <v>112.815</v>
      </c>
      <c r="M891" s="20">
        <f>0.5*1.2*0.32*1.99*(Table1[[#This Row],[Velocity]]^2)</f>
        <v>136.72361333333333</v>
      </c>
      <c r="N891" s="20">
        <f>Table1[[#This Row],[Acceleration Force]]+Table1[[#This Row],[Rolling Resistance]]+Table1[[#This Row],[Aerodynamic Resistance]]</f>
        <v>313.4275022222231</v>
      </c>
      <c r="O891" s="20">
        <f>(Table1[[#This Row],[Acceleration Force]]+Table1[[#This Row],[Rolling Resistance]]+Table1[[#This Row],[Aerodynamic Resistance]])*Table1[[#This Row],[Velocity]]</f>
        <v>5929.0035837037194</v>
      </c>
      <c r="P891" s="20">
        <f>Table1[[#This Row],[Total]]*Table1[[#This Row],[Velocity]]</f>
        <v>5929.0035837037194</v>
      </c>
      <c r="Q891" s="20">
        <f>IF(Table1[[#This Row],[Energy]]&gt;0,Table1[[#This Row],[Energy]],0)</f>
        <v>5929.0035837037194</v>
      </c>
      <c r="R891" s="20">
        <f>(SUM($Q$6:Q891))/1000000</f>
        <v>2.3199999080574463</v>
      </c>
      <c r="S891" s="20">
        <f>IF(Table1[[#This Row],[Energy]]&lt;0,ABS(Table1[[#This Row],[Energy]]),0)</f>
        <v>0</v>
      </c>
      <c r="T891" s="20">
        <f>(SUM($S$6:S891))/1000000</f>
        <v>1.0010749908699585</v>
      </c>
    </row>
    <row r="892" spans="2:20" x14ac:dyDescent="0.3">
      <c r="B892" s="8" t="s">
        <v>24</v>
      </c>
      <c r="C892" s="17">
        <v>886</v>
      </c>
      <c r="D892" s="17">
        <v>297</v>
      </c>
      <c r="E892" s="18">
        <v>68.400000000000006</v>
      </c>
      <c r="F892" s="19">
        <f t="shared" si="81"/>
        <v>6.9444444444444448E-2</v>
      </c>
      <c r="G892" s="19">
        <f t="shared" si="82"/>
        <v>0.25</v>
      </c>
      <c r="H892" s="20">
        <f t="shared" si="78"/>
        <v>0</v>
      </c>
      <c r="I892" s="20">
        <f t="shared" si="79"/>
        <v>68.400000000000006</v>
      </c>
      <c r="J892" s="20">
        <f t="shared" si="80"/>
        <v>19</v>
      </c>
      <c r="K892" s="20">
        <f>(1000*1.15)*Table1[[#This Row],[WLTC class 3, version 5, acceleration]]</f>
        <v>79.861111111111114</v>
      </c>
      <c r="L892" s="20">
        <f t="shared" si="83"/>
        <v>112.815</v>
      </c>
      <c r="M892" s="20">
        <f>0.5*1.2*0.32*1.99*(Table1[[#This Row],[Velocity]]^2)</f>
        <v>137.93088</v>
      </c>
      <c r="N892" s="20">
        <f>Table1[[#This Row],[Acceleration Force]]+Table1[[#This Row],[Rolling Resistance]]+Table1[[#This Row],[Aerodynamic Resistance]]</f>
        <v>330.60699111111114</v>
      </c>
      <c r="O892" s="20">
        <f>(Table1[[#This Row],[Acceleration Force]]+Table1[[#This Row],[Rolling Resistance]]+Table1[[#This Row],[Aerodynamic Resistance]])*Table1[[#This Row],[Velocity]]</f>
        <v>6281.5328311111116</v>
      </c>
      <c r="P892" s="20">
        <f>Table1[[#This Row],[Total]]*Table1[[#This Row],[Velocity]]</f>
        <v>6281.5328311111116</v>
      </c>
      <c r="Q892" s="20">
        <f>IF(Table1[[#This Row],[Energy]]&gt;0,Table1[[#This Row],[Energy]],0)</f>
        <v>6281.5328311111116</v>
      </c>
      <c r="R892" s="20">
        <f>(SUM($Q$6:Q892))/1000000</f>
        <v>2.326281440888557</v>
      </c>
      <c r="S892" s="20">
        <f>IF(Table1[[#This Row],[Energy]]&lt;0,ABS(Table1[[#This Row],[Energy]]),0)</f>
        <v>0</v>
      </c>
      <c r="T892" s="20">
        <f>(SUM($S$6:S892))/1000000</f>
        <v>1.0010749908699585</v>
      </c>
    </row>
    <row r="893" spans="2:20" x14ac:dyDescent="0.3">
      <c r="B893" s="8" t="s">
        <v>24</v>
      </c>
      <c r="C893" s="17">
        <v>887</v>
      </c>
      <c r="D893" s="17">
        <v>298</v>
      </c>
      <c r="E893" s="18">
        <v>68.599999999999994</v>
      </c>
      <c r="F893" s="19">
        <f t="shared" si="81"/>
        <v>4.1666666666666269E-2</v>
      </c>
      <c r="G893" s="19">
        <f t="shared" si="82"/>
        <v>0.14999999999999858</v>
      </c>
      <c r="H893" s="20">
        <f t="shared" si="78"/>
        <v>0</v>
      </c>
      <c r="I893" s="20">
        <f t="shared" si="79"/>
        <v>68.599999999999994</v>
      </c>
      <c r="J893" s="20">
        <f t="shared" si="80"/>
        <v>19.055555555555554</v>
      </c>
      <c r="K893" s="20">
        <f>(1000*1.15)*Table1[[#This Row],[WLTC class 3, version 5, acceleration]]</f>
        <v>47.91666666666621</v>
      </c>
      <c r="L893" s="20">
        <f t="shared" si="83"/>
        <v>112.815</v>
      </c>
      <c r="M893" s="20">
        <f>0.5*1.2*0.32*1.99*(Table1[[#This Row],[Velocity]]^2)</f>
        <v>138.73867259259259</v>
      </c>
      <c r="N893" s="20">
        <f>Table1[[#This Row],[Acceleration Force]]+Table1[[#This Row],[Rolling Resistance]]+Table1[[#This Row],[Aerodynamic Resistance]]</f>
        <v>299.47033925925882</v>
      </c>
      <c r="O893" s="20">
        <f>(Table1[[#This Row],[Acceleration Force]]+Table1[[#This Row],[Rolling Resistance]]+Table1[[#This Row],[Aerodynamic Resistance]])*Table1[[#This Row],[Velocity]]</f>
        <v>5706.5736869958755</v>
      </c>
      <c r="P893" s="20">
        <f>Table1[[#This Row],[Total]]*Table1[[#This Row],[Velocity]]</f>
        <v>5706.5736869958755</v>
      </c>
      <c r="Q893" s="20">
        <f>IF(Table1[[#This Row],[Energy]]&gt;0,Table1[[#This Row],[Energy]],0)</f>
        <v>5706.5736869958755</v>
      </c>
      <c r="R893" s="20">
        <f>(SUM($Q$6:Q893))/1000000</f>
        <v>2.3319880145755532</v>
      </c>
      <c r="S893" s="20">
        <f>IF(Table1[[#This Row],[Energy]]&lt;0,ABS(Table1[[#This Row],[Energy]]),0)</f>
        <v>0</v>
      </c>
      <c r="T893" s="20">
        <f>(SUM($S$6:S893))/1000000</f>
        <v>1.0010749908699585</v>
      </c>
    </row>
    <row r="894" spans="2:20" x14ac:dyDescent="0.3">
      <c r="B894" s="8" t="s">
        <v>24</v>
      </c>
      <c r="C894" s="17">
        <v>888</v>
      </c>
      <c r="D894" s="17">
        <v>299</v>
      </c>
      <c r="E894" s="18">
        <v>68.7</v>
      </c>
      <c r="F894" s="19">
        <f t="shared" si="81"/>
        <v>-1.3888888888888099E-2</v>
      </c>
      <c r="G894" s="19">
        <f t="shared" si="82"/>
        <v>-4.9999999999997158E-2</v>
      </c>
      <c r="H894" s="20">
        <f t="shared" si="78"/>
        <v>0</v>
      </c>
      <c r="I894" s="20">
        <f t="shared" si="79"/>
        <v>68.7</v>
      </c>
      <c r="J894" s="20">
        <f t="shared" si="80"/>
        <v>19.083333333333332</v>
      </c>
      <c r="K894" s="20">
        <f>(1000*1.15)*Table1[[#This Row],[WLTC class 3, version 5, acceleration]]</f>
        <v>-15.972222222221314</v>
      </c>
      <c r="L894" s="20">
        <f t="shared" si="83"/>
        <v>112.815</v>
      </c>
      <c r="M894" s="20">
        <f>0.5*1.2*0.32*1.99*(Table1[[#This Row],[Velocity]]^2)</f>
        <v>139.14345333333333</v>
      </c>
      <c r="N894" s="20">
        <f>Table1[[#This Row],[Acceleration Force]]+Table1[[#This Row],[Rolling Resistance]]+Table1[[#This Row],[Aerodynamic Resistance]]</f>
        <v>235.98623111111201</v>
      </c>
      <c r="O894" s="20">
        <f>(Table1[[#This Row],[Acceleration Force]]+Table1[[#This Row],[Rolling Resistance]]+Table1[[#This Row],[Aerodynamic Resistance]])*Table1[[#This Row],[Velocity]]</f>
        <v>4503.4039103703872</v>
      </c>
      <c r="P894" s="20">
        <f>Table1[[#This Row],[Total]]*Table1[[#This Row],[Velocity]]</f>
        <v>4503.4039103703872</v>
      </c>
      <c r="Q894" s="20">
        <f>IF(Table1[[#This Row],[Energy]]&gt;0,Table1[[#This Row],[Energy]],0)</f>
        <v>4503.4039103703872</v>
      </c>
      <c r="R894" s="20">
        <f>(SUM($Q$6:Q894))/1000000</f>
        <v>2.3364914184859238</v>
      </c>
      <c r="S894" s="20">
        <f>IF(Table1[[#This Row],[Energy]]&lt;0,ABS(Table1[[#This Row],[Energy]]),0)</f>
        <v>0</v>
      </c>
      <c r="T894" s="20">
        <f>(SUM($S$6:S894))/1000000</f>
        <v>1.0010749908699585</v>
      </c>
    </row>
    <row r="895" spans="2:20" x14ac:dyDescent="0.3">
      <c r="B895" s="8" t="s">
        <v>24</v>
      </c>
      <c r="C895" s="17">
        <v>889</v>
      </c>
      <c r="D895" s="17">
        <v>300</v>
      </c>
      <c r="E895" s="18">
        <v>68.5</v>
      </c>
      <c r="F895" s="19">
        <f t="shared" si="81"/>
        <v>-8.3333333333334522E-2</v>
      </c>
      <c r="G895" s="19">
        <f t="shared" si="82"/>
        <v>-0.30000000000000426</v>
      </c>
      <c r="H895" s="20">
        <f t="shared" si="78"/>
        <v>0</v>
      </c>
      <c r="I895" s="20">
        <f t="shared" si="79"/>
        <v>68.5</v>
      </c>
      <c r="J895" s="20">
        <f t="shared" si="80"/>
        <v>19.027777777777779</v>
      </c>
      <c r="K895" s="20">
        <f>(1000*1.15)*Table1[[#This Row],[WLTC class 3, version 5, acceleration]]</f>
        <v>-95.833333333334707</v>
      </c>
      <c r="L895" s="20">
        <f t="shared" si="83"/>
        <v>112.815</v>
      </c>
      <c r="M895" s="20">
        <f>0.5*1.2*0.32*1.99*(Table1[[#This Row],[Velocity]]^2)</f>
        <v>138.3344814814815</v>
      </c>
      <c r="N895" s="20">
        <f>Table1[[#This Row],[Acceleration Force]]+Table1[[#This Row],[Rolling Resistance]]+Table1[[#This Row],[Aerodynamic Resistance]]</f>
        <v>155.31614814814679</v>
      </c>
      <c r="O895" s="20">
        <f>(Table1[[#This Row],[Acceleration Force]]+Table1[[#This Row],[Rolling Resistance]]+Table1[[#This Row],[Aerodynamic Resistance]])*Table1[[#This Row],[Velocity]]</f>
        <v>2955.3211522633487</v>
      </c>
      <c r="P895" s="20">
        <f>Table1[[#This Row],[Total]]*Table1[[#This Row],[Velocity]]</f>
        <v>2955.3211522633487</v>
      </c>
      <c r="Q895" s="20">
        <f>IF(Table1[[#This Row],[Energy]]&gt;0,Table1[[#This Row],[Energy]],0)</f>
        <v>2955.3211522633487</v>
      </c>
      <c r="R895" s="20">
        <f>(SUM($Q$6:Q895))/1000000</f>
        <v>2.3394467396381868</v>
      </c>
      <c r="S895" s="20">
        <f>IF(Table1[[#This Row],[Energy]]&lt;0,ABS(Table1[[#This Row],[Energy]]),0)</f>
        <v>0</v>
      </c>
      <c r="T895" s="20">
        <f>(SUM($S$6:S895))/1000000</f>
        <v>1.0010749908699585</v>
      </c>
    </row>
    <row r="896" spans="2:20" x14ac:dyDescent="0.3">
      <c r="B896" s="8" t="s">
        <v>24</v>
      </c>
      <c r="C896" s="17">
        <v>890</v>
      </c>
      <c r="D896" s="17">
        <v>301</v>
      </c>
      <c r="E896" s="18">
        <v>68.099999999999994</v>
      </c>
      <c r="F896" s="19">
        <f t="shared" si="81"/>
        <v>-0.16666666666666705</v>
      </c>
      <c r="G896" s="19">
        <f t="shared" si="82"/>
        <v>-0.60000000000000142</v>
      </c>
      <c r="H896" s="20">
        <f t="shared" si="78"/>
        <v>0</v>
      </c>
      <c r="I896" s="20">
        <f t="shared" si="79"/>
        <v>68.099999999999994</v>
      </c>
      <c r="J896" s="20">
        <f t="shared" si="80"/>
        <v>18.916666666666664</v>
      </c>
      <c r="K896" s="20">
        <f>(1000*1.15)*Table1[[#This Row],[WLTC class 3, version 5, acceleration]]</f>
        <v>-191.66666666666711</v>
      </c>
      <c r="L896" s="20">
        <f t="shared" si="83"/>
        <v>112.815</v>
      </c>
      <c r="M896" s="20">
        <f>0.5*1.2*0.32*1.99*(Table1[[#This Row],[Velocity]]^2)</f>
        <v>136.72361333333333</v>
      </c>
      <c r="N896" s="20">
        <f>Table1[[#This Row],[Acceleration Force]]+Table1[[#This Row],[Rolling Resistance]]+Table1[[#This Row],[Aerodynamic Resistance]]</f>
        <v>57.871946666666219</v>
      </c>
      <c r="O896" s="20">
        <f>(Table1[[#This Row],[Acceleration Force]]+Table1[[#This Row],[Rolling Resistance]]+Table1[[#This Row],[Aerodynamic Resistance]])*Table1[[#This Row],[Velocity]]</f>
        <v>1094.7443244444357</v>
      </c>
      <c r="P896" s="20">
        <f>Table1[[#This Row],[Total]]*Table1[[#This Row],[Velocity]]</f>
        <v>1094.7443244444357</v>
      </c>
      <c r="Q896" s="20">
        <f>IF(Table1[[#This Row],[Energy]]&gt;0,Table1[[#This Row],[Energy]],0)</f>
        <v>1094.7443244444357</v>
      </c>
      <c r="R896" s="20">
        <f>(SUM($Q$6:Q896))/1000000</f>
        <v>2.3405414839626313</v>
      </c>
      <c r="S896" s="20">
        <f>IF(Table1[[#This Row],[Energy]]&lt;0,ABS(Table1[[#This Row],[Energy]]),0)</f>
        <v>0</v>
      </c>
      <c r="T896" s="20">
        <f>(SUM($S$6:S896))/1000000</f>
        <v>1.0010749908699585</v>
      </c>
    </row>
    <row r="897" spans="2:20" x14ac:dyDescent="0.3">
      <c r="B897" s="8" t="s">
        <v>24</v>
      </c>
      <c r="C897" s="17">
        <v>891</v>
      </c>
      <c r="D897" s="17">
        <v>302</v>
      </c>
      <c r="E897" s="18">
        <v>67.3</v>
      </c>
      <c r="F897" s="19">
        <f t="shared" si="81"/>
        <v>-0.26388888888888767</v>
      </c>
      <c r="G897" s="19">
        <f t="shared" si="82"/>
        <v>-0.94999999999999574</v>
      </c>
      <c r="H897" s="20">
        <f t="shared" si="78"/>
        <v>0</v>
      </c>
      <c r="I897" s="20">
        <f t="shared" si="79"/>
        <v>67.3</v>
      </c>
      <c r="J897" s="20">
        <f t="shared" si="80"/>
        <v>18.694444444444443</v>
      </c>
      <c r="K897" s="20">
        <f>(1000*1.15)*Table1[[#This Row],[WLTC class 3, version 5, acceleration]]</f>
        <v>-303.47222222222081</v>
      </c>
      <c r="L897" s="20">
        <f t="shared" si="83"/>
        <v>112.815</v>
      </c>
      <c r="M897" s="20">
        <f>0.5*1.2*0.32*1.99*(Table1[[#This Row],[Velocity]]^2)</f>
        <v>133.53017925925926</v>
      </c>
      <c r="N897" s="20">
        <f>Table1[[#This Row],[Acceleration Force]]+Table1[[#This Row],[Rolling Resistance]]+Table1[[#This Row],[Aerodynamic Resistance]]</f>
        <v>-57.127042962961553</v>
      </c>
      <c r="O897" s="20">
        <f>(Table1[[#This Row],[Acceleration Force]]+Table1[[#This Row],[Rolling Resistance]]+Table1[[#This Row],[Aerodynamic Resistance]])*Table1[[#This Row],[Velocity]]</f>
        <v>-1067.9583309464756</v>
      </c>
      <c r="P897" s="20">
        <f>Table1[[#This Row],[Total]]*Table1[[#This Row],[Velocity]]</f>
        <v>-1067.9583309464756</v>
      </c>
      <c r="Q897" s="20">
        <f>IF(Table1[[#This Row],[Energy]]&gt;0,Table1[[#This Row],[Energy]],0)</f>
        <v>0</v>
      </c>
      <c r="R897" s="20">
        <f>(SUM($Q$6:Q897))/1000000</f>
        <v>2.3405414839626313</v>
      </c>
      <c r="S897" s="20">
        <f>IF(Table1[[#This Row],[Energy]]&lt;0,ABS(Table1[[#This Row],[Energy]]),0)</f>
        <v>1067.9583309464756</v>
      </c>
      <c r="T897" s="20">
        <f>(SUM($S$6:S897))/1000000</f>
        <v>1.0021429492009051</v>
      </c>
    </row>
    <row r="898" spans="2:20" x14ac:dyDescent="0.3">
      <c r="B898" s="8" t="s">
        <v>24</v>
      </c>
      <c r="C898" s="17">
        <v>892</v>
      </c>
      <c r="D898" s="17">
        <v>303</v>
      </c>
      <c r="E898" s="18">
        <v>66.2</v>
      </c>
      <c r="F898" s="19">
        <f t="shared" si="81"/>
        <v>-0.34722222222222221</v>
      </c>
      <c r="G898" s="19">
        <f t="shared" si="82"/>
        <v>-1.25</v>
      </c>
      <c r="H898" s="20">
        <f t="shared" si="78"/>
        <v>0</v>
      </c>
      <c r="I898" s="20">
        <f t="shared" si="79"/>
        <v>66.2</v>
      </c>
      <c r="J898" s="20">
        <f t="shared" si="80"/>
        <v>18.388888888888889</v>
      </c>
      <c r="K898" s="20">
        <f>(1000*1.15)*Table1[[#This Row],[WLTC class 3, version 5, acceleration]]</f>
        <v>-399.30555555555554</v>
      </c>
      <c r="L898" s="20">
        <f t="shared" si="83"/>
        <v>112.815</v>
      </c>
      <c r="M898" s="20">
        <f>0.5*1.2*0.32*1.99*(Table1[[#This Row],[Velocity]]^2)</f>
        <v>129.20082370370372</v>
      </c>
      <c r="N898" s="20">
        <f>Table1[[#This Row],[Acceleration Force]]+Table1[[#This Row],[Rolling Resistance]]+Table1[[#This Row],[Aerodynamic Resistance]]</f>
        <v>-157.28973185185183</v>
      </c>
      <c r="O898" s="20">
        <f>(Table1[[#This Row],[Acceleration Force]]+Table1[[#This Row],[Rolling Resistance]]+Table1[[#This Row],[Aerodynamic Resistance]])*Table1[[#This Row],[Velocity]]</f>
        <v>-2892.3834023868308</v>
      </c>
      <c r="P898" s="20">
        <f>Table1[[#This Row],[Total]]*Table1[[#This Row],[Velocity]]</f>
        <v>-2892.3834023868308</v>
      </c>
      <c r="Q898" s="20">
        <f>IF(Table1[[#This Row],[Energy]]&gt;0,Table1[[#This Row],[Energy]],0)</f>
        <v>0</v>
      </c>
      <c r="R898" s="20">
        <f>(SUM($Q$6:Q898))/1000000</f>
        <v>2.3405414839626313</v>
      </c>
      <c r="S898" s="20">
        <f>IF(Table1[[#This Row],[Energy]]&lt;0,ABS(Table1[[#This Row],[Energy]]),0)</f>
        <v>2892.3834023868308</v>
      </c>
      <c r="T898" s="20">
        <f>(SUM($S$6:S898))/1000000</f>
        <v>1.0050353326032919</v>
      </c>
    </row>
    <row r="899" spans="2:20" x14ac:dyDescent="0.3">
      <c r="B899" s="8" t="s">
        <v>24</v>
      </c>
      <c r="C899" s="17">
        <v>893</v>
      </c>
      <c r="D899" s="17">
        <v>304</v>
      </c>
      <c r="E899" s="18">
        <v>64.8</v>
      </c>
      <c r="F899" s="19">
        <f t="shared" si="81"/>
        <v>-0.36111111111111133</v>
      </c>
      <c r="G899" s="19">
        <f t="shared" si="82"/>
        <v>-1.3000000000000007</v>
      </c>
      <c r="H899" s="20">
        <f t="shared" si="78"/>
        <v>0</v>
      </c>
      <c r="I899" s="20">
        <f t="shared" si="79"/>
        <v>64.8</v>
      </c>
      <c r="J899" s="20">
        <f t="shared" si="80"/>
        <v>18</v>
      </c>
      <c r="K899" s="20">
        <f>(1000*1.15)*Table1[[#This Row],[WLTC class 3, version 5, acceleration]]</f>
        <v>-415.277777777778</v>
      </c>
      <c r="L899" s="20">
        <f t="shared" si="83"/>
        <v>112.815</v>
      </c>
      <c r="M899" s="20">
        <f>0.5*1.2*0.32*1.99*(Table1[[#This Row],[Velocity]]^2)</f>
        <v>123.79392000000001</v>
      </c>
      <c r="N899" s="20">
        <f>Table1[[#This Row],[Acceleration Force]]+Table1[[#This Row],[Rolling Resistance]]+Table1[[#This Row],[Aerodynamic Resistance]]</f>
        <v>-178.66885777777799</v>
      </c>
      <c r="O899" s="20">
        <f>(Table1[[#This Row],[Acceleration Force]]+Table1[[#This Row],[Rolling Resistance]]+Table1[[#This Row],[Aerodynamic Resistance]])*Table1[[#This Row],[Velocity]]</f>
        <v>-3216.0394400000037</v>
      </c>
      <c r="P899" s="20">
        <f>Table1[[#This Row],[Total]]*Table1[[#This Row],[Velocity]]</f>
        <v>-3216.0394400000037</v>
      </c>
      <c r="Q899" s="20">
        <f>IF(Table1[[#This Row],[Energy]]&gt;0,Table1[[#This Row],[Energy]],0)</f>
        <v>0</v>
      </c>
      <c r="R899" s="20">
        <f>(SUM($Q$6:Q899))/1000000</f>
        <v>2.3405414839626313</v>
      </c>
      <c r="S899" s="20">
        <f>IF(Table1[[#This Row],[Energy]]&lt;0,ABS(Table1[[#This Row],[Energy]]),0)</f>
        <v>3216.0394400000037</v>
      </c>
      <c r="T899" s="20">
        <f>(SUM($S$6:S899))/1000000</f>
        <v>1.0082513720432917</v>
      </c>
    </row>
    <row r="900" spans="2:20" x14ac:dyDescent="0.3">
      <c r="B900" s="8" t="s">
        <v>24</v>
      </c>
      <c r="C900" s="17">
        <v>894</v>
      </c>
      <c r="D900" s="17">
        <v>305</v>
      </c>
      <c r="E900" s="18">
        <v>63.6</v>
      </c>
      <c r="F900" s="19">
        <f t="shared" si="81"/>
        <v>-0.30555555555555497</v>
      </c>
      <c r="G900" s="19">
        <f t="shared" si="82"/>
        <v>-1.0999999999999979</v>
      </c>
      <c r="H900" s="20">
        <f t="shared" si="78"/>
        <v>0</v>
      </c>
      <c r="I900" s="20">
        <f t="shared" si="79"/>
        <v>63.6</v>
      </c>
      <c r="J900" s="20">
        <f t="shared" si="80"/>
        <v>17.666666666666668</v>
      </c>
      <c r="K900" s="20">
        <f>(1000*1.15)*Table1[[#This Row],[WLTC class 3, version 5, acceleration]]</f>
        <v>-351.38888888888823</v>
      </c>
      <c r="L900" s="20">
        <f t="shared" si="83"/>
        <v>112.815</v>
      </c>
      <c r="M900" s="20">
        <f>0.5*1.2*0.32*1.99*(Table1[[#This Row],[Velocity]]^2)</f>
        <v>119.25141333333336</v>
      </c>
      <c r="N900" s="20">
        <f>Table1[[#This Row],[Acceleration Force]]+Table1[[#This Row],[Rolling Resistance]]+Table1[[#This Row],[Aerodynamic Resistance]]</f>
        <v>-119.32247555555487</v>
      </c>
      <c r="O900" s="20">
        <f>(Table1[[#This Row],[Acceleration Force]]+Table1[[#This Row],[Rolling Resistance]]+Table1[[#This Row],[Aerodynamic Resistance]])*Table1[[#This Row],[Velocity]]</f>
        <v>-2108.0304014814697</v>
      </c>
      <c r="P900" s="20">
        <f>Table1[[#This Row],[Total]]*Table1[[#This Row],[Velocity]]</f>
        <v>-2108.0304014814697</v>
      </c>
      <c r="Q900" s="20">
        <f>IF(Table1[[#This Row],[Energy]]&gt;0,Table1[[#This Row],[Energy]],0)</f>
        <v>0</v>
      </c>
      <c r="R900" s="20">
        <f>(SUM($Q$6:Q900))/1000000</f>
        <v>2.3405414839626313</v>
      </c>
      <c r="S900" s="20">
        <f>IF(Table1[[#This Row],[Energy]]&lt;0,ABS(Table1[[#This Row],[Energy]]),0)</f>
        <v>2108.0304014814697</v>
      </c>
      <c r="T900" s="20">
        <f>(SUM($S$6:S900))/1000000</f>
        <v>1.0103594024447733</v>
      </c>
    </row>
    <row r="901" spans="2:20" x14ac:dyDescent="0.3">
      <c r="B901" s="8" t="s">
        <v>24</v>
      </c>
      <c r="C901" s="17">
        <v>895</v>
      </c>
      <c r="D901" s="17">
        <v>306</v>
      </c>
      <c r="E901" s="18">
        <v>62.6</v>
      </c>
      <c r="F901" s="19">
        <f t="shared" si="81"/>
        <v>-0.20833333333333331</v>
      </c>
      <c r="G901" s="19">
        <f t="shared" si="82"/>
        <v>-0.75</v>
      </c>
      <c r="H901" s="20">
        <f t="shared" si="78"/>
        <v>0</v>
      </c>
      <c r="I901" s="20">
        <f t="shared" si="79"/>
        <v>62.6</v>
      </c>
      <c r="J901" s="20">
        <f t="shared" si="80"/>
        <v>17.388888888888889</v>
      </c>
      <c r="K901" s="20">
        <f>(1000*1.15)*Table1[[#This Row],[WLTC class 3, version 5, acceleration]]</f>
        <v>-239.58333333333331</v>
      </c>
      <c r="L901" s="20">
        <f t="shared" si="83"/>
        <v>112.815</v>
      </c>
      <c r="M901" s="20">
        <f>0.5*1.2*0.32*1.99*(Table1[[#This Row],[Velocity]]^2)</f>
        <v>115.5308503703704</v>
      </c>
      <c r="N901" s="20">
        <f>Table1[[#This Row],[Acceleration Force]]+Table1[[#This Row],[Rolling Resistance]]+Table1[[#This Row],[Aerodynamic Resistance]]</f>
        <v>-11.237482962962915</v>
      </c>
      <c r="O901" s="20">
        <f>(Table1[[#This Row],[Acceleration Force]]+Table1[[#This Row],[Rolling Resistance]]+Table1[[#This Row],[Aerodynamic Resistance]])*Table1[[#This Row],[Velocity]]</f>
        <v>-195.40734263374401</v>
      </c>
      <c r="P901" s="20">
        <f>Table1[[#This Row],[Total]]*Table1[[#This Row],[Velocity]]</f>
        <v>-195.40734263374401</v>
      </c>
      <c r="Q901" s="20">
        <f>IF(Table1[[#This Row],[Energy]]&gt;0,Table1[[#This Row],[Energy]],0)</f>
        <v>0</v>
      </c>
      <c r="R901" s="20">
        <f>(SUM($Q$6:Q901))/1000000</f>
        <v>2.3405414839626313</v>
      </c>
      <c r="S901" s="20">
        <f>IF(Table1[[#This Row],[Energy]]&lt;0,ABS(Table1[[#This Row],[Energy]]),0)</f>
        <v>195.40734263374401</v>
      </c>
      <c r="T901" s="20">
        <f>(SUM($S$6:S901))/1000000</f>
        <v>1.0105548097874069</v>
      </c>
    </row>
    <row r="902" spans="2:20" x14ac:dyDescent="0.3">
      <c r="B902" s="8" t="s">
        <v>24</v>
      </c>
      <c r="C902" s="17">
        <v>896</v>
      </c>
      <c r="D902" s="17">
        <v>307</v>
      </c>
      <c r="E902" s="18">
        <v>62.1</v>
      </c>
      <c r="F902" s="19">
        <f t="shared" si="81"/>
        <v>-9.7222222222222612E-2</v>
      </c>
      <c r="G902" s="19">
        <f t="shared" si="82"/>
        <v>-0.35000000000000142</v>
      </c>
      <c r="H902" s="20">
        <f t="shared" ref="H902:H965" si="84">IF(E902&lt;1,1,0)</f>
        <v>0</v>
      </c>
      <c r="I902" s="20">
        <f t="shared" ref="I902:I965" si="85">IF(H902=1,"",E902)</f>
        <v>62.1</v>
      </c>
      <c r="J902" s="20">
        <f t="shared" ref="J902:J965" si="86">E902/3.6</f>
        <v>17.25</v>
      </c>
      <c r="K902" s="20">
        <f>(1000*1.15)*Table1[[#This Row],[WLTC class 3, version 5, acceleration]]</f>
        <v>-111.805555555556</v>
      </c>
      <c r="L902" s="20">
        <f t="shared" si="83"/>
        <v>112.815</v>
      </c>
      <c r="M902" s="20">
        <f>0.5*1.2*0.32*1.99*(Table1[[#This Row],[Velocity]]^2)</f>
        <v>113.69268000000001</v>
      </c>
      <c r="N902" s="20">
        <f>Table1[[#This Row],[Acceleration Force]]+Table1[[#This Row],[Rolling Resistance]]+Table1[[#This Row],[Aerodynamic Resistance]]</f>
        <v>114.70212444444401</v>
      </c>
      <c r="O902" s="20">
        <f>(Table1[[#This Row],[Acceleration Force]]+Table1[[#This Row],[Rolling Resistance]]+Table1[[#This Row],[Aerodynamic Resistance]])*Table1[[#This Row],[Velocity]]</f>
        <v>1978.6116466666592</v>
      </c>
      <c r="P902" s="20">
        <f>Table1[[#This Row],[Total]]*Table1[[#This Row],[Velocity]]</f>
        <v>1978.6116466666592</v>
      </c>
      <c r="Q902" s="20">
        <f>IF(Table1[[#This Row],[Energy]]&gt;0,Table1[[#This Row],[Energy]],0)</f>
        <v>1978.6116466666592</v>
      </c>
      <c r="R902" s="20">
        <f>(SUM($Q$6:Q902))/1000000</f>
        <v>2.3425200956092982</v>
      </c>
      <c r="S902" s="20">
        <f>IF(Table1[[#This Row],[Energy]]&lt;0,ABS(Table1[[#This Row],[Energy]]),0)</f>
        <v>0</v>
      </c>
      <c r="T902" s="20">
        <f>(SUM($S$6:S902))/1000000</f>
        <v>1.0105548097874069</v>
      </c>
    </row>
    <row r="903" spans="2:20" x14ac:dyDescent="0.3">
      <c r="B903" s="8" t="s">
        <v>24</v>
      </c>
      <c r="C903" s="17">
        <v>897</v>
      </c>
      <c r="D903" s="17">
        <v>308</v>
      </c>
      <c r="E903" s="18">
        <v>61.9</v>
      </c>
      <c r="F903" s="19">
        <f t="shared" ref="F903:F966" si="87">($E904-$E902)/2/3.6</f>
        <v>-2.7777777777778172E-2</v>
      </c>
      <c r="G903" s="19">
        <f t="shared" ref="G903:G966" si="88">($E904-$E902)/2</f>
        <v>-0.10000000000000142</v>
      </c>
      <c r="H903" s="20">
        <f t="shared" si="84"/>
        <v>0</v>
      </c>
      <c r="I903" s="20">
        <f t="shared" si="85"/>
        <v>61.9</v>
      </c>
      <c r="J903" s="20">
        <f t="shared" si="86"/>
        <v>17.194444444444443</v>
      </c>
      <c r="K903" s="20">
        <f>(1000*1.15)*Table1[[#This Row],[WLTC class 3, version 5, acceleration]]</f>
        <v>-31.944444444444898</v>
      </c>
      <c r="L903" s="20">
        <f t="shared" ref="L903:L966" si="89">1150*9.81*0.01</f>
        <v>112.815</v>
      </c>
      <c r="M903" s="20">
        <f>0.5*1.2*0.32*1.99*(Table1[[#This Row],[Velocity]]^2)</f>
        <v>112.96153925925925</v>
      </c>
      <c r="N903" s="20">
        <f>Table1[[#This Row],[Acceleration Force]]+Table1[[#This Row],[Rolling Resistance]]+Table1[[#This Row],[Aerodynamic Resistance]]</f>
        <v>193.83209481481435</v>
      </c>
      <c r="O903" s="20">
        <f>(Table1[[#This Row],[Acceleration Force]]+Table1[[#This Row],[Rolling Resistance]]+Table1[[#This Row],[Aerodynamic Resistance]])*Table1[[#This Row],[Velocity]]</f>
        <v>3332.8351858436131</v>
      </c>
      <c r="P903" s="20">
        <f>Table1[[#This Row],[Total]]*Table1[[#This Row],[Velocity]]</f>
        <v>3332.8351858436131</v>
      </c>
      <c r="Q903" s="20">
        <f>IF(Table1[[#This Row],[Energy]]&gt;0,Table1[[#This Row],[Energy]],0)</f>
        <v>3332.8351858436131</v>
      </c>
      <c r="R903" s="20">
        <f>(SUM($Q$6:Q903))/1000000</f>
        <v>2.3458529307951417</v>
      </c>
      <c r="S903" s="20">
        <f>IF(Table1[[#This Row],[Energy]]&lt;0,ABS(Table1[[#This Row],[Energy]]),0)</f>
        <v>0</v>
      </c>
      <c r="T903" s="20">
        <f>(SUM($S$6:S903))/1000000</f>
        <v>1.0105548097874069</v>
      </c>
    </row>
    <row r="904" spans="2:20" x14ac:dyDescent="0.3">
      <c r="B904" s="8" t="s">
        <v>24</v>
      </c>
      <c r="C904" s="17">
        <v>898</v>
      </c>
      <c r="D904" s="17">
        <v>309</v>
      </c>
      <c r="E904" s="18">
        <v>61.9</v>
      </c>
      <c r="F904" s="19">
        <f t="shared" si="87"/>
        <v>-1.3888888888889086E-2</v>
      </c>
      <c r="G904" s="19">
        <f t="shared" si="88"/>
        <v>-5.0000000000000711E-2</v>
      </c>
      <c r="H904" s="20">
        <f t="shared" si="84"/>
        <v>0</v>
      </c>
      <c r="I904" s="20">
        <f t="shared" si="85"/>
        <v>61.9</v>
      </c>
      <c r="J904" s="20">
        <f t="shared" si="86"/>
        <v>17.194444444444443</v>
      </c>
      <c r="K904" s="20">
        <f>(1000*1.15)*Table1[[#This Row],[WLTC class 3, version 5, acceleration]]</f>
        <v>-15.972222222222449</v>
      </c>
      <c r="L904" s="20">
        <f t="shared" si="89"/>
        <v>112.815</v>
      </c>
      <c r="M904" s="20">
        <f>0.5*1.2*0.32*1.99*(Table1[[#This Row],[Velocity]]^2)</f>
        <v>112.96153925925925</v>
      </c>
      <c r="N904" s="20">
        <f>Table1[[#This Row],[Acceleration Force]]+Table1[[#This Row],[Rolling Resistance]]+Table1[[#This Row],[Aerodynamic Resistance]]</f>
        <v>209.80431703703681</v>
      </c>
      <c r="O904" s="20">
        <f>(Table1[[#This Row],[Acceleration Force]]+Table1[[#This Row],[Rolling Resistance]]+Table1[[#This Row],[Aerodynamic Resistance]])*Table1[[#This Row],[Velocity]]</f>
        <v>3607.4686734979382</v>
      </c>
      <c r="P904" s="20">
        <f>Table1[[#This Row],[Total]]*Table1[[#This Row],[Velocity]]</f>
        <v>3607.4686734979382</v>
      </c>
      <c r="Q904" s="20">
        <f>IF(Table1[[#This Row],[Energy]]&gt;0,Table1[[#This Row],[Energy]],0)</f>
        <v>3607.4686734979382</v>
      </c>
      <c r="R904" s="20">
        <f>(SUM($Q$6:Q904))/1000000</f>
        <v>2.3494603994686396</v>
      </c>
      <c r="S904" s="20">
        <f>IF(Table1[[#This Row],[Energy]]&lt;0,ABS(Table1[[#This Row],[Energy]]),0)</f>
        <v>0</v>
      </c>
      <c r="T904" s="20">
        <f>(SUM($S$6:S904))/1000000</f>
        <v>1.0105548097874069</v>
      </c>
    </row>
    <row r="905" spans="2:20" x14ac:dyDescent="0.3">
      <c r="B905" s="8" t="s">
        <v>24</v>
      </c>
      <c r="C905" s="17">
        <v>899</v>
      </c>
      <c r="D905" s="17">
        <v>310</v>
      </c>
      <c r="E905" s="18">
        <v>61.8</v>
      </c>
      <c r="F905" s="19">
        <f t="shared" si="87"/>
        <v>-5.5555555555555358E-2</v>
      </c>
      <c r="G905" s="19">
        <f t="shared" si="88"/>
        <v>-0.19999999999999929</v>
      </c>
      <c r="H905" s="20">
        <f t="shared" si="84"/>
        <v>0</v>
      </c>
      <c r="I905" s="20">
        <f t="shared" si="85"/>
        <v>61.8</v>
      </c>
      <c r="J905" s="20">
        <f t="shared" si="86"/>
        <v>17.166666666666664</v>
      </c>
      <c r="K905" s="20">
        <f>(1000*1.15)*Table1[[#This Row],[WLTC class 3, version 5, acceleration]]</f>
        <v>-63.888888888888658</v>
      </c>
      <c r="L905" s="20">
        <f t="shared" si="89"/>
        <v>112.815</v>
      </c>
      <c r="M905" s="20">
        <f>0.5*1.2*0.32*1.99*(Table1[[#This Row],[Velocity]]^2)</f>
        <v>112.5968533333333</v>
      </c>
      <c r="N905" s="20">
        <f>Table1[[#This Row],[Acceleration Force]]+Table1[[#This Row],[Rolling Resistance]]+Table1[[#This Row],[Aerodynamic Resistance]]</f>
        <v>161.52296444444465</v>
      </c>
      <c r="O905" s="20">
        <f>(Table1[[#This Row],[Acceleration Force]]+Table1[[#This Row],[Rolling Resistance]]+Table1[[#This Row],[Aerodynamic Resistance]])*Table1[[#This Row],[Velocity]]</f>
        <v>2772.810889629633</v>
      </c>
      <c r="P905" s="20">
        <f>Table1[[#This Row],[Total]]*Table1[[#This Row],[Velocity]]</f>
        <v>2772.810889629633</v>
      </c>
      <c r="Q905" s="20">
        <f>IF(Table1[[#This Row],[Energy]]&gt;0,Table1[[#This Row],[Energy]],0)</f>
        <v>2772.810889629633</v>
      </c>
      <c r="R905" s="20">
        <f>(SUM($Q$6:Q905))/1000000</f>
        <v>2.352233210358269</v>
      </c>
      <c r="S905" s="20">
        <f>IF(Table1[[#This Row],[Energy]]&lt;0,ABS(Table1[[#This Row],[Energy]]),0)</f>
        <v>0</v>
      </c>
      <c r="T905" s="20">
        <f>(SUM($S$6:S905))/1000000</f>
        <v>1.0105548097874069</v>
      </c>
    </row>
    <row r="906" spans="2:20" x14ac:dyDescent="0.3">
      <c r="B906" s="8" t="s">
        <v>24</v>
      </c>
      <c r="C906" s="17">
        <v>900</v>
      </c>
      <c r="D906" s="17">
        <v>311</v>
      </c>
      <c r="E906" s="18">
        <v>61.5</v>
      </c>
      <c r="F906" s="19">
        <f t="shared" si="87"/>
        <v>-0.12499999999999981</v>
      </c>
      <c r="G906" s="19">
        <f t="shared" si="88"/>
        <v>-0.44999999999999929</v>
      </c>
      <c r="H906" s="20">
        <f t="shared" si="84"/>
        <v>0</v>
      </c>
      <c r="I906" s="20">
        <f t="shared" si="85"/>
        <v>61.5</v>
      </c>
      <c r="J906" s="20">
        <f t="shared" si="86"/>
        <v>17.083333333333332</v>
      </c>
      <c r="K906" s="20">
        <f>(1000*1.15)*Table1[[#This Row],[WLTC class 3, version 5, acceleration]]</f>
        <v>-143.74999999999977</v>
      </c>
      <c r="L906" s="20">
        <f t="shared" si="89"/>
        <v>112.815</v>
      </c>
      <c r="M906" s="20">
        <f>0.5*1.2*0.32*1.99*(Table1[[#This Row],[Velocity]]^2)</f>
        <v>111.50633333333332</v>
      </c>
      <c r="N906" s="20">
        <f>Table1[[#This Row],[Acceleration Force]]+Table1[[#This Row],[Rolling Resistance]]+Table1[[#This Row],[Aerodynamic Resistance]]</f>
        <v>80.571333333333541</v>
      </c>
      <c r="O906" s="20">
        <f>(Table1[[#This Row],[Acceleration Force]]+Table1[[#This Row],[Rolling Resistance]]+Table1[[#This Row],[Aerodynamic Resistance]])*Table1[[#This Row],[Velocity]]</f>
        <v>1376.4269444444478</v>
      </c>
      <c r="P906" s="20">
        <f>Table1[[#This Row],[Total]]*Table1[[#This Row],[Velocity]]</f>
        <v>1376.4269444444478</v>
      </c>
      <c r="Q906" s="20">
        <f>IF(Table1[[#This Row],[Energy]]&gt;0,Table1[[#This Row],[Energy]],0)</f>
        <v>1376.4269444444478</v>
      </c>
      <c r="R906" s="20">
        <f>(SUM($Q$6:Q906))/1000000</f>
        <v>2.3536096373027133</v>
      </c>
      <c r="S906" s="20">
        <f>IF(Table1[[#This Row],[Energy]]&lt;0,ABS(Table1[[#This Row],[Energy]]),0)</f>
        <v>0</v>
      </c>
      <c r="T906" s="20">
        <f>(SUM($S$6:S906))/1000000</f>
        <v>1.0105548097874069</v>
      </c>
    </row>
    <row r="907" spans="2:20" x14ac:dyDescent="0.3">
      <c r="B907" s="8" t="s">
        <v>24</v>
      </c>
      <c r="C907" s="17">
        <v>901</v>
      </c>
      <c r="D907" s="17">
        <v>312</v>
      </c>
      <c r="E907" s="18">
        <v>60.9</v>
      </c>
      <c r="F907" s="19">
        <f t="shared" si="87"/>
        <v>-0.24999999999999961</v>
      </c>
      <c r="G907" s="19">
        <f t="shared" si="88"/>
        <v>-0.89999999999999858</v>
      </c>
      <c r="H907" s="20">
        <f t="shared" si="84"/>
        <v>0</v>
      </c>
      <c r="I907" s="20">
        <f t="shared" si="85"/>
        <v>60.9</v>
      </c>
      <c r="J907" s="20">
        <f t="shared" si="86"/>
        <v>16.916666666666664</v>
      </c>
      <c r="K907" s="20">
        <f>(1000*1.15)*Table1[[#This Row],[WLTC class 3, version 5, acceleration]]</f>
        <v>-287.49999999999955</v>
      </c>
      <c r="L907" s="20">
        <f t="shared" si="89"/>
        <v>112.815</v>
      </c>
      <c r="M907" s="20">
        <f>0.5*1.2*0.32*1.99*(Table1[[#This Row],[Velocity]]^2)</f>
        <v>109.34121333333331</v>
      </c>
      <c r="N907" s="20">
        <f>Table1[[#This Row],[Acceleration Force]]+Table1[[#This Row],[Rolling Resistance]]+Table1[[#This Row],[Aerodynamic Resistance]]</f>
        <v>-65.343786666666233</v>
      </c>
      <c r="O907" s="20">
        <f>(Table1[[#This Row],[Acceleration Force]]+Table1[[#This Row],[Rolling Resistance]]+Table1[[#This Row],[Aerodynamic Resistance]])*Table1[[#This Row],[Velocity]]</f>
        <v>-1105.3990577777704</v>
      </c>
      <c r="P907" s="20">
        <f>Table1[[#This Row],[Total]]*Table1[[#This Row],[Velocity]]</f>
        <v>-1105.3990577777704</v>
      </c>
      <c r="Q907" s="20">
        <f>IF(Table1[[#This Row],[Energy]]&gt;0,Table1[[#This Row],[Energy]],0)</f>
        <v>0</v>
      </c>
      <c r="R907" s="20">
        <f>(SUM($Q$6:Q907))/1000000</f>
        <v>2.3536096373027133</v>
      </c>
      <c r="S907" s="20">
        <f>IF(Table1[[#This Row],[Energy]]&lt;0,ABS(Table1[[#This Row],[Energy]]),0)</f>
        <v>1105.3990577777704</v>
      </c>
      <c r="T907" s="20">
        <f>(SUM($S$6:S907))/1000000</f>
        <v>1.0116602088451847</v>
      </c>
    </row>
    <row r="908" spans="2:20" x14ac:dyDescent="0.3">
      <c r="B908" s="8" t="s">
        <v>24</v>
      </c>
      <c r="C908" s="17">
        <v>902</v>
      </c>
      <c r="D908" s="17">
        <v>313</v>
      </c>
      <c r="E908" s="18">
        <v>59.7</v>
      </c>
      <c r="F908" s="19">
        <f t="shared" si="87"/>
        <v>-0.87499999999999956</v>
      </c>
      <c r="G908" s="19">
        <f t="shared" si="88"/>
        <v>-3.1499999999999986</v>
      </c>
      <c r="H908" s="20">
        <f t="shared" si="84"/>
        <v>0</v>
      </c>
      <c r="I908" s="20">
        <f t="shared" si="85"/>
        <v>59.7</v>
      </c>
      <c r="J908" s="20">
        <f t="shared" si="86"/>
        <v>16.583333333333332</v>
      </c>
      <c r="K908" s="20">
        <f>(1000*1.15)*Table1[[#This Row],[WLTC class 3, version 5, acceleration]]</f>
        <v>-1006.2499999999995</v>
      </c>
      <c r="L908" s="20">
        <f t="shared" si="89"/>
        <v>112.815</v>
      </c>
      <c r="M908" s="20">
        <f>0.5*1.2*0.32*1.99*(Table1[[#This Row],[Velocity]]^2)</f>
        <v>105.07465333333333</v>
      </c>
      <c r="N908" s="20">
        <f>Table1[[#This Row],[Acceleration Force]]+Table1[[#This Row],[Rolling Resistance]]+Table1[[#This Row],[Aerodynamic Resistance]]</f>
        <v>-788.36034666666615</v>
      </c>
      <c r="O908" s="20">
        <f>(Table1[[#This Row],[Acceleration Force]]+Table1[[#This Row],[Rolling Resistance]]+Table1[[#This Row],[Aerodynamic Resistance]])*Table1[[#This Row],[Velocity]]</f>
        <v>-13073.642415555545</v>
      </c>
      <c r="P908" s="20">
        <f>Table1[[#This Row],[Total]]*Table1[[#This Row],[Velocity]]</f>
        <v>-13073.642415555545</v>
      </c>
      <c r="Q908" s="20">
        <f>IF(Table1[[#This Row],[Energy]]&gt;0,Table1[[#This Row],[Energy]],0)</f>
        <v>0</v>
      </c>
      <c r="R908" s="20">
        <f>(SUM($Q$6:Q908))/1000000</f>
        <v>2.3536096373027133</v>
      </c>
      <c r="S908" s="20">
        <f>IF(Table1[[#This Row],[Energy]]&lt;0,ABS(Table1[[#This Row],[Energy]]),0)</f>
        <v>13073.642415555545</v>
      </c>
      <c r="T908" s="20">
        <f>(SUM($S$6:S908))/1000000</f>
        <v>1.0247338512607402</v>
      </c>
    </row>
    <row r="909" spans="2:20" x14ac:dyDescent="0.3">
      <c r="B909" s="8" t="s">
        <v>24</v>
      </c>
      <c r="C909" s="17">
        <v>903</v>
      </c>
      <c r="D909" s="17">
        <v>314</v>
      </c>
      <c r="E909" s="18">
        <v>54.6</v>
      </c>
      <c r="F909" s="19">
        <f t="shared" si="87"/>
        <v>-1.4444444444444453</v>
      </c>
      <c r="G909" s="19">
        <f t="shared" si="88"/>
        <v>-5.2000000000000028</v>
      </c>
      <c r="H909" s="20">
        <f t="shared" si="84"/>
        <v>0</v>
      </c>
      <c r="I909" s="20">
        <f t="shared" si="85"/>
        <v>54.6</v>
      </c>
      <c r="J909" s="20">
        <f t="shared" si="86"/>
        <v>15.166666666666666</v>
      </c>
      <c r="K909" s="20">
        <f>(1000*1.15)*Table1[[#This Row],[WLTC class 3, version 5, acceleration]]</f>
        <v>-1661.111111111112</v>
      </c>
      <c r="L909" s="20">
        <f t="shared" si="89"/>
        <v>112.815</v>
      </c>
      <c r="M909" s="20">
        <f>0.5*1.2*0.32*1.99*(Table1[[#This Row],[Velocity]]^2)</f>
        <v>87.889013333333338</v>
      </c>
      <c r="N909" s="20">
        <f>Table1[[#This Row],[Acceleration Force]]+Table1[[#This Row],[Rolling Resistance]]+Table1[[#This Row],[Aerodynamic Resistance]]</f>
        <v>-1460.4070977777785</v>
      </c>
      <c r="O909" s="20">
        <f>(Table1[[#This Row],[Acceleration Force]]+Table1[[#This Row],[Rolling Resistance]]+Table1[[#This Row],[Aerodynamic Resistance]])*Table1[[#This Row],[Velocity]]</f>
        <v>-22149.507649629639</v>
      </c>
      <c r="P909" s="20">
        <f>Table1[[#This Row],[Total]]*Table1[[#This Row],[Velocity]]</f>
        <v>-22149.507649629639</v>
      </c>
      <c r="Q909" s="20">
        <f>IF(Table1[[#This Row],[Energy]]&gt;0,Table1[[#This Row],[Energy]],0)</f>
        <v>0</v>
      </c>
      <c r="R909" s="20">
        <f>(SUM($Q$6:Q909))/1000000</f>
        <v>2.3536096373027133</v>
      </c>
      <c r="S909" s="20">
        <f>IF(Table1[[#This Row],[Energy]]&lt;0,ABS(Table1[[#This Row],[Energy]]),0)</f>
        <v>22149.507649629639</v>
      </c>
      <c r="T909" s="20">
        <f>(SUM($S$6:S909))/1000000</f>
        <v>1.0468833589103699</v>
      </c>
    </row>
    <row r="910" spans="2:20" x14ac:dyDescent="0.3">
      <c r="B910" s="8" t="s">
        <v>24</v>
      </c>
      <c r="C910" s="17">
        <v>904</v>
      </c>
      <c r="D910" s="17">
        <v>315</v>
      </c>
      <c r="E910" s="18">
        <v>49.3</v>
      </c>
      <c r="F910" s="19">
        <f t="shared" si="87"/>
        <v>-1.3472222222222225</v>
      </c>
      <c r="G910" s="19">
        <f t="shared" si="88"/>
        <v>-4.8500000000000014</v>
      </c>
      <c r="H910" s="20">
        <f t="shared" si="84"/>
        <v>0</v>
      </c>
      <c r="I910" s="20">
        <f t="shared" si="85"/>
        <v>49.3</v>
      </c>
      <c r="J910" s="20">
        <f t="shared" si="86"/>
        <v>13.694444444444443</v>
      </c>
      <c r="K910" s="20">
        <f>(1000*1.15)*Table1[[#This Row],[WLTC class 3, version 5, acceleration]]</f>
        <v>-1549.3055555555559</v>
      </c>
      <c r="L910" s="20">
        <f t="shared" si="89"/>
        <v>112.815</v>
      </c>
      <c r="M910" s="20">
        <f>0.5*1.2*0.32*1.99*(Table1[[#This Row],[Velocity]]^2)</f>
        <v>71.654445925925913</v>
      </c>
      <c r="N910" s="20">
        <f>Table1[[#This Row],[Acceleration Force]]+Table1[[#This Row],[Rolling Resistance]]+Table1[[#This Row],[Aerodynamic Resistance]]</f>
        <v>-1364.8361096296298</v>
      </c>
      <c r="O910" s="20">
        <f>(Table1[[#This Row],[Acceleration Force]]+Table1[[#This Row],[Rolling Resistance]]+Table1[[#This Row],[Aerodynamic Resistance]])*Table1[[#This Row],[Velocity]]</f>
        <v>-18690.672279094651</v>
      </c>
      <c r="P910" s="20">
        <f>Table1[[#This Row],[Total]]*Table1[[#This Row],[Velocity]]</f>
        <v>-18690.672279094651</v>
      </c>
      <c r="Q910" s="20">
        <f>IF(Table1[[#This Row],[Energy]]&gt;0,Table1[[#This Row],[Energy]],0)</f>
        <v>0</v>
      </c>
      <c r="R910" s="20">
        <f>(SUM($Q$6:Q910))/1000000</f>
        <v>2.3536096373027133</v>
      </c>
      <c r="S910" s="20">
        <f>IF(Table1[[#This Row],[Energy]]&lt;0,ABS(Table1[[#This Row],[Energy]]),0)</f>
        <v>18690.672279094651</v>
      </c>
      <c r="T910" s="20">
        <f>(SUM($S$6:S910))/1000000</f>
        <v>1.0655740311894646</v>
      </c>
    </row>
    <row r="911" spans="2:20" x14ac:dyDescent="0.3">
      <c r="B911" s="8" t="s">
        <v>24</v>
      </c>
      <c r="C911" s="17">
        <v>905</v>
      </c>
      <c r="D911" s="17">
        <v>316</v>
      </c>
      <c r="E911" s="18">
        <v>44.9</v>
      </c>
      <c r="F911" s="19">
        <f t="shared" si="87"/>
        <v>-0.97222222222222221</v>
      </c>
      <c r="G911" s="19">
        <f t="shared" si="88"/>
        <v>-3.5</v>
      </c>
      <c r="H911" s="20">
        <f t="shared" si="84"/>
        <v>0</v>
      </c>
      <c r="I911" s="20">
        <f t="shared" si="85"/>
        <v>44.9</v>
      </c>
      <c r="J911" s="20">
        <f t="shared" si="86"/>
        <v>12.472222222222221</v>
      </c>
      <c r="K911" s="20">
        <f>(1000*1.15)*Table1[[#This Row],[WLTC class 3, version 5, acceleration]]</f>
        <v>-1118.0555555555554</v>
      </c>
      <c r="L911" s="20">
        <f t="shared" si="89"/>
        <v>112.815</v>
      </c>
      <c r="M911" s="20">
        <f>0.5*1.2*0.32*1.99*(Table1[[#This Row],[Velocity]]^2)</f>
        <v>59.434961481481473</v>
      </c>
      <c r="N911" s="20">
        <f>Table1[[#This Row],[Acceleration Force]]+Table1[[#This Row],[Rolling Resistance]]+Table1[[#This Row],[Aerodynamic Resistance]]</f>
        <v>-945.80559407407395</v>
      </c>
      <c r="O911" s="20">
        <f>(Table1[[#This Row],[Acceleration Force]]+Table1[[#This Row],[Rolling Resistance]]+Table1[[#This Row],[Aerodynamic Resistance]])*Table1[[#This Row],[Velocity]]</f>
        <v>-11796.297548312756</v>
      </c>
      <c r="P911" s="20">
        <f>Table1[[#This Row],[Total]]*Table1[[#This Row],[Velocity]]</f>
        <v>-11796.297548312756</v>
      </c>
      <c r="Q911" s="20">
        <f>IF(Table1[[#This Row],[Energy]]&gt;0,Table1[[#This Row],[Energy]],0)</f>
        <v>0</v>
      </c>
      <c r="R911" s="20">
        <f>(SUM($Q$6:Q911))/1000000</f>
        <v>2.3536096373027133</v>
      </c>
      <c r="S911" s="20">
        <f>IF(Table1[[#This Row],[Energy]]&lt;0,ABS(Table1[[#This Row],[Energy]]),0)</f>
        <v>11796.297548312756</v>
      </c>
      <c r="T911" s="20">
        <f>(SUM($S$6:S911))/1000000</f>
        <v>1.0773703287377772</v>
      </c>
    </row>
    <row r="912" spans="2:20" x14ac:dyDescent="0.3">
      <c r="B912" s="8" t="s">
        <v>24</v>
      </c>
      <c r="C912" s="17">
        <v>906</v>
      </c>
      <c r="D912" s="17">
        <v>317</v>
      </c>
      <c r="E912" s="18">
        <v>42.3</v>
      </c>
      <c r="F912" s="19">
        <f t="shared" si="87"/>
        <v>-0.4861111111111111</v>
      </c>
      <c r="G912" s="19">
        <f t="shared" si="88"/>
        <v>-1.75</v>
      </c>
      <c r="H912" s="20">
        <f t="shared" si="84"/>
        <v>0</v>
      </c>
      <c r="I912" s="20">
        <f t="shared" si="85"/>
        <v>42.3</v>
      </c>
      <c r="J912" s="20">
        <f t="shared" si="86"/>
        <v>11.749999999999998</v>
      </c>
      <c r="K912" s="20">
        <f>(1000*1.15)*Table1[[#This Row],[WLTC class 3, version 5, acceleration]]</f>
        <v>-559.02777777777771</v>
      </c>
      <c r="L912" s="20">
        <f t="shared" si="89"/>
        <v>112.815</v>
      </c>
      <c r="M912" s="20">
        <f>0.5*1.2*0.32*1.99*(Table1[[#This Row],[Velocity]]^2)</f>
        <v>52.750919999999994</v>
      </c>
      <c r="N912" s="20">
        <f>Table1[[#This Row],[Acceleration Force]]+Table1[[#This Row],[Rolling Resistance]]+Table1[[#This Row],[Aerodynamic Resistance]]</f>
        <v>-393.46185777777771</v>
      </c>
      <c r="O912" s="20">
        <f>(Table1[[#This Row],[Acceleration Force]]+Table1[[#This Row],[Rolling Resistance]]+Table1[[#This Row],[Aerodynamic Resistance]])*Table1[[#This Row],[Velocity]]</f>
        <v>-4623.176828888887</v>
      </c>
      <c r="P912" s="20">
        <f>Table1[[#This Row],[Total]]*Table1[[#This Row],[Velocity]]</f>
        <v>-4623.176828888887</v>
      </c>
      <c r="Q912" s="20">
        <f>IF(Table1[[#This Row],[Energy]]&gt;0,Table1[[#This Row],[Energy]],0)</f>
        <v>0</v>
      </c>
      <c r="R912" s="20">
        <f>(SUM($Q$6:Q912))/1000000</f>
        <v>2.3536096373027133</v>
      </c>
      <c r="S912" s="20">
        <f>IF(Table1[[#This Row],[Energy]]&lt;0,ABS(Table1[[#This Row],[Energy]]),0)</f>
        <v>4623.176828888887</v>
      </c>
      <c r="T912" s="20">
        <f>(SUM($S$6:S912))/1000000</f>
        <v>1.0819935055666661</v>
      </c>
    </row>
    <row r="913" spans="2:20" x14ac:dyDescent="0.3">
      <c r="B913" s="8" t="s">
        <v>24</v>
      </c>
      <c r="C913" s="17">
        <v>907</v>
      </c>
      <c r="D913" s="17">
        <v>318</v>
      </c>
      <c r="E913" s="18">
        <v>41.4</v>
      </c>
      <c r="F913" s="19">
        <f t="shared" si="87"/>
        <v>-0.1388888888888889</v>
      </c>
      <c r="G913" s="19">
        <f t="shared" si="88"/>
        <v>-0.5</v>
      </c>
      <c r="H913" s="20">
        <f t="shared" si="84"/>
        <v>0</v>
      </c>
      <c r="I913" s="20">
        <f t="shared" si="85"/>
        <v>41.4</v>
      </c>
      <c r="J913" s="20">
        <f t="shared" si="86"/>
        <v>11.5</v>
      </c>
      <c r="K913" s="20">
        <f>(1000*1.15)*Table1[[#This Row],[WLTC class 3, version 5, acceleration]]</f>
        <v>-159.72222222222223</v>
      </c>
      <c r="L913" s="20">
        <f t="shared" si="89"/>
        <v>112.815</v>
      </c>
      <c r="M913" s="20">
        <f>0.5*1.2*0.32*1.99*(Table1[[#This Row],[Velocity]]^2)</f>
        <v>50.530080000000005</v>
      </c>
      <c r="N913" s="20">
        <f>Table1[[#This Row],[Acceleration Force]]+Table1[[#This Row],[Rolling Resistance]]+Table1[[#This Row],[Aerodynamic Resistance]]</f>
        <v>3.6228577777777744</v>
      </c>
      <c r="O913" s="20">
        <f>(Table1[[#This Row],[Acceleration Force]]+Table1[[#This Row],[Rolling Resistance]]+Table1[[#This Row],[Aerodynamic Resistance]])*Table1[[#This Row],[Velocity]]</f>
        <v>41.662864444444409</v>
      </c>
      <c r="P913" s="20">
        <f>Table1[[#This Row],[Total]]*Table1[[#This Row],[Velocity]]</f>
        <v>41.662864444444409</v>
      </c>
      <c r="Q913" s="20">
        <f>IF(Table1[[#This Row],[Energy]]&gt;0,Table1[[#This Row],[Energy]],0)</f>
        <v>41.662864444444409</v>
      </c>
      <c r="R913" s="20">
        <f>(SUM($Q$6:Q913))/1000000</f>
        <v>2.353651300167158</v>
      </c>
      <c r="S913" s="20">
        <f>IF(Table1[[#This Row],[Energy]]&lt;0,ABS(Table1[[#This Row],[Energy]]),0)</f>
        <v>0</v>
      </c>
      <c r="T913" s="20">
        <f>(SUM($S$6:S913))/1000000</f>
        <v>1.0819935055666661</v>
      </c>
    </row>
    <row r="914" spans="2:20" x14ac:dyDescent="0.3">
      <c r="B914" s="8" t="s">
        <v>24</v>
      </c>
      <c r="C914" s="17">
        <v>908</v>
      </c>
      <c r="D914" s="17">
        <v>319</v>
      </c>
      <c r="E914" s="18">
        <v>41.3</v>
      </c>
      <c r="F914" s="19">
        <f t="shared" si="87"/>
        <v>9.7222222222222612E-2</v>
      </c>
      <c r="G914" s="19">
        <f t="shared" si="88"/>
        <v>0.35000000000000142</v>
      </c>
      <c r="H914" s="20">
        <f t="shared" si="84"/>
        <v>0</v>
      </c>
      <c r="I914" s="20">
        <f t="shared" si="85"/>
        <v>41.3</v>
      </c>
      <c r="J914" s="20">
        <f t="shared" si="86"/>
        <v>11.472222222222221</v>
      </c>
      <c r="K914" s="20">
        <f>(1000*1.15)*Table1[[#This Row],[WLTC class 3, version 5, acceleration]]</f>
        <v>111.805555555556</v>
      </c>
      <c r="L914" s="20">
        <f t="shared" si="89"/>
        <v>112.815</v>
      </c>
      <c r="M914" s="20">
        <f>0.5*1.2*0.32*1.99*(Table1[[#This Row],[Velocity]]^2)</f>
        <v>50.286268148148146</v>
      </c>
      <c r="N914" s="20">
        <f>Table1[[#This Row],[Acceleration Force]]+Table1[[#This Row],[Rolling Resistance]]+Table1[[#This Row],[Aerodynamic Resistance]]</f>
        <v>274.90682370370416</v>
      </c>
      <c r="O914" s="20">
        <f>(Table1[[#This Row],[Acceleration Force]]+Table1[[#This Row],[Rolling Resistance]]+Table1[[#This Row],[Aerodynamic Resistance]])*Table1[[#This Row],[Velocity]]</f>
        <v>3153.7921719341616</v>
      </c>
      <c r="P914" s="20">
        <f>Table1[[#This Row],[Total]]*Table1[[#This Row],[Velocity]]</f>
        <v>3153.7921719341616</v>
      </c>
      <c r="Q914" s="20">
        <f>IF(Table1[[#This Row],[Energy]]&gt;0,Table1[[#This Row],[Energy]],0)</f>
        <v>3153.7921719341616</v>
      </c>
      <c r="R914" s="20">
        <f>(SUM($Q$6:Q914))/1000000</f>
        <v>2.356805092339092</v>
      </c>
      <c r="S914" s="20">
        <f>IF(Table1[[#This Row],[Energy]]&lt;0,ABS(Table1[[#This Row],[Energy]]),0)</f>
        <v>0</v>
      </c>
      <c r="T914" s="20">
        <f>(SUM($S$6:S914))/1000000</f>
        <v>1.0819935055666661</v>
      </c>
    </row>
    <row r="915" spans="2:20" x14ac:dyDescent="0.3">
      <c r="B915" s="8" t="s">
        <v>24</v>
      </c>
      <c r="C915" s="17">
        <v>909</v>
      </c>
      <c r="D915" s="17">
        <v>320</v>
      </c>
      <c r="E915" s="18">
        <v>42.1</v>
      </c>
      <c r="F915" s="19">
        <f t="shared" si="87"/>
        <v>0.47222222222222299</v>
      </c>
      <c r="G915" s="19">
        <f t="shared" si="88"/>
        <v>1.7000000000000028</v>
      </c>
      <c r="H915" s="20">
        <f t="shared" si="84"/>
        <v>0</v>
      </c>
      <c r="I915" s="20">
        <f t="shared" si="85"/>
        <v>42.1</v>
      </c>
      <c r="J915" s="20">
        <f t="shared" si="86"/>
        <v>11.694444444444445</v>
      </c>
      <c r="K915" s="20">
        <f>(1000*1.15)*Table1[[#This Row],[WLTC class 3, version 5, acceleration]]</f>
        <v>543.05555555555645</v>
      </c>
      <c r="L915" s="20">
        <f t="shared" si="89"/>
        <v>112.815</v>
      </c>
      <c r="M915" s="20">
        <f>0.5*1.2*0.32*1.99*(Table1[[#This Row],[Velocity]]^2)</f>
        <v>52.253272592592602</v>
      </c>
      <c r="N915" s="20">
        <f>Table1[[#This Row],[Acceleration Force]]+Table1[[#This Row],[Rolling Resistance]]+Table1[[#This Row],[Aerodynamic Resistance]]</f>
        <v>708.12382814814896</v>
      </c>
      <c r="O915" s="20">
        <f>(Table1[[#This Row],[Acceleration Force]]+Table1[[#This Row],[Rolling Resistance]]+Table1[[#This Row],[Aerodynamic Resistance]])*Table1[[#This Row],[Velocity]]</f>
        <v>8281.1147680658542</v>
      </c>
      <c r="P915" s="20">
        <f>Table1[[#This Row],[Total]]*Table1[[#This Row],[Velocity]]</f>
        <v>8281.1147680658542</v>
      </c>
      <c r="Q915" s="20">
        <f>IF(Table1[[#This Row],[Energy]]&gt;0,Table1[[#This Row],[Energy]],0)</f>
        <v>8281.1147680658542</v>
      </c>
      <c r="R915" s="20">
        <f>(SUM($Q$6:Q915))/1000000</f>
        <v>2.3650862071071579</v>
      </c>
      <c r="S915" s="20">
        <f>IF(Table1[[#This Row],[Energy]]&lt;0,ABS(Table1[[#This Row],[Energy]]),0)</f>
        <v>0</v>
      </c>
      <c r="T915" s="20">
        <f>(SUM($S$6:S915))/1000000</f>
        <v>1.0819935055666661</v>
      </c>
    </row>
    <row r="916" spans="2:20" x14ac:dyDescent="0.3">
      <c r="B916" s="8" t="s">
        <v>24</v>
      </c>
      <c r="C916" s="17">
        <v>910</v>
      </c>
      <c r="D916" s="17">
        <v>321</v>
      </c>
      <c r="E916" s="18">
        <v>44.7</v>
      </c>
      <c r="F916" s="19">
        <f t="shared" si="87"/>
        <v>0.87499999999999956</v>
      </c>
      <c r="G916" s="19">
        <f t="shared" si="88"/>
        <v>3.1499999999999986</v>
      </c>
      <c r="H916" s="20">
        <f t="shared" si="84"/>
        <v>0</v>
      </c>
      <c r="I916" s="20">
        <f t="shared" si="85"/>
        <v>44.7</v>
      </c>
      <c r="J916" s="20">
        <f t="shared" si="86"/>
        <v>12.416666666666668</v>
      </c>
      <c r="K916" s="20">
        <f>(1000*1.15)*Table1[[#This Row],[WLTC class 3, version 5, acceleration]]</f>
        <v>1006.2499999999995</v>
      </c>
      <c r="L916" s="20">
        <f t="shared" si="89"/>
        <v>112.815</v>
      </c>
      <c r="M916" s="20">
        <f>0.5*1.2*0.32*1.99*(Table1[[#This Row],[Velocity]]^2)</f>
        <v>58.906653333333352</v>
      </c>
      <c r="N916" s="20">
        <f>Table1[[#This Row],[Acceleration Force]]+Table1[[#This Row],[Rolling Resistance]]+Table1[[#This Row],[Aerodynamic Resistance]]</f>
        <v>1177.9716533333331</v>
      </c>
      <c r="O916" s="20">
        <f>(Table1[[#This Row],[Acceleration Force]]+Table1[[#This Row],[Rolling Resistance]]+Table1[[#This Row],[Aerodynamic Resistance]])*Table1[[#This Row],[Velocity]]</f>
        <v>14626.481362222221</v>
      </c>
      <c r="P916" s="20">
        <f>Table1[[#This Row],[Total]]*Table1[[#This Row],[Velocity]]</f>
        <v>14626.481362222221</v>
      </c>
      <c r="Q916" s="20">
        <f>IF(Table1[[#This Row],[Energy]]&gt;0,Table1[[#This Row],[Energy]],0)</f>
        <v>14626.481362222221</v>
      </c>
      <c r="R916" s="20">
        <f>(SUM($Q$6:Q916))/1000000</f>
        <v>2.3797126884693802</v>
      </c>
      <c r="S916" s="20">
        <f>IF(Table1[[#This Row],[Energy]]&lt;0,ABS(Table1[[#This Row],[Energy]]),0)</f>
        <v>0</v>
      </c>
      <c r="T916" s="20">
        <f>(SUM($S$6:S916))/1000000</f>
        <v>1.0819935055666661</v>
      </c>
    </row>
    <row r="917" spans="2:20" x14ac:dyDescent="0.3">
      <c r="B917" s="8" t="s">
        <v>24</v>
      </c>
      <c r="C917" s="17">
        <v>911</v>
      </c>
      <c r="D917" s="17">
        <v>322</v>
      </c>
      <c r="E917" s="18">
        <v>48.4</v>
      </c>
      <c r="F917" s="19">
        <f t="shared" si="87"/>
        <v>0.93055555555555491</v>
      </c>
      <c r="G917" s="19">
        <f t="shared" si="88"/>
        <v>3.3499999999999979</v>
      </c>
      <c r="H917" s="20">
        <f t="shared" si="84"/>
        <v>0</v>
      </c>
      <c r="I917" s="20">
        <f t="shared" si="85"/>
        <v>48.4</v>
      </c>
      <c r="J917" s="20">
        <f t="shared" si="86"/>
        <v>13.444444444444443</v>
      </c>
      <c r="K917" s="20">
        <f>(1000*1.15)*Table1[[#This Row],[WLTC class 3, version 5, acceleration]]</f>
        <v>1070.1388888888882</v>
      </c>
      <c r="L917" s="20">
        <f t="shared" si="89"/>
        <v>112.815</v>
      </c>
      <c r="M917" s="20">
        <f>0.5*1.2*0.32*1.99*(Table1[[#This Row],[Velocity]]^2)</f>
        <v>69.06213925925924</v>
      </c>
      <c r="N917" s="20">
        <f>Table1[[#This Row],[Acceleration Force]]+Table1[[#This Row],[Rolling Resistance]]+Table1[[#This Row],[Aerodynamic Resistance]]</f>
        <v>1252.0160281481476</v>
      </c>
      <c r="O917" s="20">
        <f>(Table1[[#This Row],[Acceleration Force]]+Table1[[#This Row],[Rolling Resistance]]+Table1[[#This Row],[Aerodynamic Resistance]])*Table1[[#This Row],[Velocity]]</f>
        <v>16832.659933991759</v>
      </c>
      <c r="P917" s="20">
        <f>Table1[[#This Row],[Total]]*Table1[[#This Row],[Velocity]]</f>
        <v>16832.659933991759</v>
      </c>
      <c r="Q917" s="20">
        <f>IF(Table1[[#This Row],[Energy]]&gt;0,Table1[[#This Row],[Energy]],0)</f>
        <v>16832.659933991759</v>
      </c>
      <c r="R917" s="20">
        <f>(SUM($Q$6:Q917))/1000000</f>
        <v>2.3965453484033721</v>
      </c>
      <c r="S917" s="20">
        <f>IF(Table1[[#This Row],[Energy]]&lt;0,ABS(Table1[[#This Row],[Energy]]),0)</f>
        <v>0</v>
      </c>
      <c r="T917" s="20">
        <f>(SUM($S$6:S917))/1000000</f>
        <v>1.0819935055666661</v>
      </c>
    </row>
    <row r="918" spans="2:20" x14ac:dyDescent="0.3">
      <c r="B918" s="8" t="s">
        <v>24</v>
      </c>
      <c r="C918" s="17">
        <v>912</v>
      </c>
      <c r="D918" s="17">
        <v>323</v>
      </c>
      <c r="E918" s="18">
        <v>51.4</v>
      </c>
      <c r="F918" s="19">
        <f t="shared" si="87"/>
        <v>0.59722222222222276</v>
      </c>
      <c r="G918" s="19">
        <f t="shared" si="88"/>
        <v>2.1500000000000021</v>
      </c>
      <c r="H918" s="20">
        <f t="shared" si="84"/>
        <v>0</v>
      </c>
      <c r="I918" s="20">
        <f t="shared" si="85"/>
        <v>51.4</v>
      </c>
      <c r="J918" s="20">
        <f t="shared" si="86"/>
        <v>14.277777777777777</v>
      </c>
      <c r="K918" s="20">
        <f>(1000*1.15)*Table1[[#This Row],[WLTC class 3, version 5, acceleration]]</f>
        <v>686.80555555555623</v>
      </c>
      <c r="L918" s="20">
        <f t="shared" si="89"/>
        <v>112.815</v>
      </c>
      <c r="M918" s="20">
        <f>0.5*1.2*0.32*1.99*(Table1[[#This Row],[Velocity]]^2)</f>
        <v>77.888894814814805</v>
      </c>
      <c r="N918" s="20">
        <f>Table1[[#This Row],[Acceleration Force]]+Table1[[#This Row],[Rolling Resistance]]+Table1[[#This Row],[Aerodynamic Resistance]]</f>
        <v>877.50945037037093</v>
      </c>
      <c r="O918" s="20">
        <f>(Table1[[#This Row],[Acceleration Force]]+Table1[[#This Row],[Rolling Resistance]]+Table1[[#This Row],[Aerodynamic Resistance]])*Table1[[#This Row],[Velocity]]</f>
        <v>12528.884930288074</v>
      </c>
      <c r="P918" s="20">
        <f>Table1[[#This Row],[Total]]*Table1[[#This Row],[Velocity]]</f>
        <v>12528.884930288074</v>
      </c>
      <c r="Q918" s="20">
        <f>IF(Table1[[#This Row],[Energy]]&gt;0,Table1[[#This Row],[Energy]],0)</f>
        <v>12528.884930288074</v>
      </c>
      <c r="R918" s="20">
        <f>(SUM($Q$6:Q918))/1000000</f>
        <v>2.4090742333336599</v>
      </c>
      <c r="S918" s="20">
        <f>IF(Table1[[#This Row],[Energy]]&lt;0,ABS(Table1[[#This Row],[Energy]]),0)</f>
        <v>0</v>
      </c>
      <c r="T918" s="20">
        <f>(SUM($S$6:S918))/1000000</f>
        <v>1.0819935055666661</v>
      </c>
    </row>
    <row r="919" spans="2:20" x14ac:dyDescent="0.3">
      <c r="B919" s="8" t="s">
        <v>24</v>
      </c>
      <c r="C919" s="17">
        <v>913</v>
      </c>
      <c r="D919" s="17">
        <v>324</v>
      </c>
      <c r="E919" s="18">
        <v>52.7</v>
      </c>
      <c r="F919" s="19">
        <f t="shared" si="87"/>
        <v>0.36111111111111133</v>
      </c>
      <c r="G919" s="19">
        <f t="shared" si="88"/>
        <v>1.3000000000000007</v>
      </c>
      <c r="H919" s="20">
        <f t="shared" si="84"/>
        <v>0</v>
      </c>
      <c r="I919" s="20">
        <f t="shared" si="85"/>
        <v>52.7</v>
      </c>
      <c r="J919" s="20">
        <f t="shared" si="86"/>
        <v>14.638888888888889</v>
      </c>
      <c r="K919" s="20">
        <f>(1000*1.15)*Table1[[#This Row],[WLTC class 3, version 5, acceleration]]</f>
        <v>415.277777777778</v>
      </c>
      <c r="L919" s="20">
        <f t="shared" si="89"/>
        <v>112.815</v>
      </c>
      <c r="M919" s="20">
        <f>0.5*1.2*0.32*1.99*(Table1[[#This Row],[Velocity]]^2)</f>
        <v>81.87862370370371</v>
      </c>
      <c r="N919" s="20">
        <f>Table1[[#This Row],[Acceleration Force]]+Table1[[#This Row],[Rolling Resistance]]+Table1[[#This Row],[Aerodynamic Resistance]]</f>
        <v>609.97140148148173</v>
      </c>
      <c r="O919" s="20">
        <f>(Table1[[#This Row],[Acceleration Force]]+Table1[[#This Row],[Rolling Resistance]]+Table1[[#This Row],[Aerodynamic Resistance]])*Table1[[#This Row],[Velocity]]</f>
        <v>8929.3035716872473</v>
      </c>
      <c r="P919" s="20">
        <f>Table1[[#This Row],[Total]]*Table1[[#This Row],[Velocity]]</f>
        <v>8929.3035716872473</v>
      </c>
      <c r="Q919" s="20">
        <f>IF(Table1[[#This Row],[Energy]]&gt;0,Table1[[#This Row],[Energy]],0)</f>
        <v>8929.3035716872473</v>
      </c>
      <c r="R919" s="20">
        <f>(SUM($Q$6:Q919))/1000000</f>
        <v>2.418003536905347</v>
      </c>
      <c r="S919" s="20">
        <f>IF(Table1[[#This Row],[Energy]]&lt;0,ABS(Table1[[#This Row],[Energy]]),0)</f>
        <v>0</v>
      </c>
      <c r="T919" s="20">
        <f>(SUM($S$6:S919))/1000000</f>
        <v>1.0819935055666661</v>
      </c>
    </row>
    <row r="920" spans="2:20" x14ac:dyDescent="0.3">
      <c r="B920" s="8" t="s">
        <v>24</v>
      </c>
      <c r="C920" s="17">
        <v>914</v>
      </c>
      <c r="D920" s="17">
        <v>325</v>
      </c>
      <c r="E920" s="18">
        <v>54</v>
      </c>
      <c r="F920" s="19">
        <f t="shared" si="87"/>
        <v>0.59722222222222177</v>
      </c>
      <c r="G920" s="19">
        <f t="shared" si="88"/>
        <v>2.1499999999999986</v>
      </c>
      <c r="H920" s="20">
        <f t="shared" si="84"/>
        <v>0</v>
      </c>
      <c r="I920" s="20">
        <f t="shared" si="85"/>
        <v>54</v>
      </c>
      <c r="J920" s="20">
        <f t="shared" si="86"/>
        <v>15</v>
      </c>
      <c r="K920" s="20">
        <f>(1000*1.15)*Table1[[#This Row],[WLTC class 3, version 5, acceleration]]</f>
        <v>686.80555555555497</v>
      </c>
      <c r="L920" s="20">
        <f t="shared" si="89"/>
        <v>112.815</v>
      </c>
      <c r="M920" s="20">
        <f>0.5*1.2*0.32*1.99*(Table1[[#This Row],[Velocity]]^2)</f>
        <v>85.968000000000004</v>
      </c>
      <c r="N920" s="20">
        <f>Table1[[#This Row],[Acceleration Force]]+Table1[[#This Row],[Rolling Resistance]]+Table1[[#This Row],[Aerodynamic Resistance]]</f>
        <v>885.58855555555499</v>
      </c>
      <c r="O920" s="20">
        <f>(Table1[[#This Row],[Acceleration Force]]+Table1[[#This Row],[Rolling Resistance]]+Table1[[#This Row],[Aerodynamic Resistance]])*Table1[[#This Row],[Velocity]]</f>
        <v>13283.828333333326</v>
      </c>
      <c r="P920" s="20">
        <f>Table1[[#This Row],[Total]]*Table1[[#This Row],[Velocity]]</f>
        <v>13283.828333333326</v>
      </c>
      <c r="Q920" s="20">
        <f>IF(Table1[[#This Row],[Energy]]&gt;0,Table1[[#This Row],[Energy]],0)</f>
        <v>13283.828333333326</v>
      </c>
      <c r="R920" s="20">
        <f>(SUM($Q$6:Q920))/1000000</f>
        <v>2.4312873652386799</v>
      </c>
      <c r="S920" s="20">
        <f>IF(Table1[[#This Row],[Energy]]&lt;0,ABS(Table1[[#This Row],[Energy]]),0)</f>
        <v>0</v>
      </c>
      <c r="T920" s="20">
        <f>(SUM($S$6:S920))/1000000</f>
        <v>1.0819935055666661</v>
      </c>
    </row>
    <row r="921" spans="2:20" x14ac:dyDescent="0.3">
      <c r="B921" s="8" t="s">
        <v>24</v>
      </c>
      <c r="C921" s="17">
        <v>915</v>
      </c>
      <c r="D921" s="17">
        <v>326</v>
      </c>
      <c r="E921" s="18">
        <v>57</v>
      </c>
      <c r="F921" s="19">
        <f t="shared" si="87"/>
        <v>0.56944444444444464</v>
      </c>
      <c r="G921" s="19">
        <f t="shared" si="88"/>
        <v>2.0500000000000007</v>
      </c>
      <c r="H921" s="20">
        <f t="shared" si="84"/>
        <v>0</v>
      </c>
      <c r="I921" s="20">
        <f t="shared" si="85"/>
        <v>57</v>
      </c>
      <c r="J921" s="20">
        <f t="shared" si="86"/>
        <v>15.833333333333332</v>
      </c>
      <c r="K921" s="20">
        <f>(1000*1.15)*Table1[[#This Row],[WLTC class 3, version 5, acceleration]]</f>
        <v>654.86111111111131</v>
      </c>
      <c r="L921" s="20">
        <f t="shared" si="89"/>
        <v>112.815</v>
      </c>
      <c r="M921" s="20">
        <f>0.5*1.2*0.32*1.99*(Table1[[#This Row],[Velocity]]^2)</f>
        <v>95.785333333333327</v>
      </c>
      <c r="N921" s="20">
        <f>Table1[[#This Row],[Acceleration Force]]+Table1[[#This Row],[Rolling Resistance]]+Table1[[#This Row],[Aerodynamic Resistance]]</f>
        <v>863.46144444444474</v>
      </c>
      <c r="O921" s="20">
        <f>(Table1[[#This Row],[Acceleration Force]]+Table1[[#This Row],[Rolling Resistance]]+Table1[[#This Row],[Aerodynamic Resistance]])*Table1[[#This Row],[Velocity]]</f>
        <v>13671.472870370373</v>
      </c>
      <c r="P921" s="20">
        <f>Table1[[#This Row],[Total]]*Table1[[#This Row],[Velocity]]</f>
        <v>13671.472870370373</v>
      </c>
      <c r="Q921" s="20">
        <f>IF(Table1[[#This Row],[Energy]]&gt;0,Table1[[#This Row],[Energy]],0)</f>
        <v>13671.472870370373</v>
      </c>
      <c r="R921" s="20">
        <f>(SUM($Q$6:Q921))/1000000</f>
        <v>2.4449588381090503</v>
      </c>
      <c r="S921" s="20">
        <f>IF(Table1[[#This Row],[Energy]]&lt;0,ABS(Table1[[#This Row],[Energy]]),0)</f>
        <v>0</v>
      </c>
      <c r="T921" s="20">
        <f>(SUM($S$6:S921))/1000000</f>
        <v>1.0819935055666661</v>
      </c>
    </row>
    <row r="922" spans="2:20" x14ac:dyDescent="0.3">
      <c r="B922" s="8" t="s">
        <v>24</v>
      </c>
      <c r="C922" s="17">
        <v>916</v>
      </c>
      <c r="D922" s="17">
        <v>327</v>
      </c>
      <c r="E922" s="18">
        <v>58.1</v>
      </c>
      <c r="F922" s="19">
        <f t="shared" si="87"/>
        <v>0.30555555555555597</v>
      </c>
      <c r="G922" s="19">
        <f t="shared" si="88"/>
        <v>1.1000000000000014</v>
      </c>
      <c r="H922" s="20">
        <f t="shared" si="84"/>
        <v>0</v>
      </c>
      <c r="I922" s="20">
        <f t="shared" si="85"/>
        <v>58.1</v>
      </c>
      <c r="J922" s="20">
        <f t="shared" si="86"/>
        <v>16.138888888888889</v>
      </c>
      <c r="K922" s="20">
        <f>(1000*1.15)*Table1[[#This Row],[WLTC class 3, version 5, acceleration]]</f>
        <v>351.38888888888937</v>
      </c>
      <c r="L922" s="20">
        <f t="shared" si="89"/>
        <v>112.815</v>
      </c>
      <c r="M922" s="20">
        <f>0.5*1.2*0.32*1.99*(Table1[[#This Row],[Velocity]]^2)</f>
        <v>99.51798370370372</v>
      </c>
      <c r="N922" s="20">
        <f>Table1[[#This Row],[Acceleration Force]]+Table1[[#This Row],[Rolling Resistance]]+Table1[[#This Row],[Aerodynamic Resistance]]</f>
        <v>563.72187259259306</v>
      </c>
      <c r="O922" s="20">
        <f>(Table1[[#This Row],[Acceleration Force]]+Table1[[#This Row],[Rolling Resistance]]+Table1[[#This Row],[Aerodynamic Resistance]])*Table1[[#This Row],[Velocity]]</f>
        <v>9097.8446660082391</v>
      </c>
      <c r="P922" s="20">
        <f>Table1[[#This Row],[Total]]*Table1[[#This Row],[Velocity]]</f>
        <v>9097.8446660082391</v>
      </c>
      <c r="Q922" s="20">
        <f>IF(Table1[[#This Row],[Energy]]&gt;0,Table1[[#This Row],[Energy]],0)</f>
        <v>9097.8446660082391</v>
      </c>
      <c r="R922" s="20">
        <f>(SUM($Q$6:Q922))/1000000</f>
        <v>2.4540566827750587</v>
      </c>
      <c r="S922" s="20">
        <f>IF(Table1[[#This Row],[Energy]]&lt;0,ABS(Table1[[#This Row],[Energy]]),0)</f>
        <v>0</v>
      </c>
      <c r="T922" s="20">
        <f>(SUM($S$6:S922))/1000000</f>
        <v>1.0819935055666661</v>
      </c>
    </row>
    <row r="923" spans="2:20" x14ac:dyDescent="0.3">
      <c r="B923" s="8" t="s">
        <v>24</v>
      </c>
      <c r="C923" s="17">
        <v>917</v>
      </c>
      <c r="D923" s="17">
        <v>328</v>
      </c>
      <c r="E923" s="18">
        <v>59.2</v>
      </c>
      <c r="F923" s="19">
        <f t="shared" si="87"/>
        <v>0.12499999999999981</v>
      </c>
      <c r="G923" s="19">
        <f t="shared" si="88"/>
        <v>0.44999999999999929</v>
      </c>
      <c r="H923" s="20">
        <f t="shared" si="84"/>
        <v>0</v>
      </c>
      <c r="I923" s="20">
        <f t="shared" si="85"/>
        <v>59.2</v>
      </c>
      <c r="J923" s="20">
        <f t="shared" si="86"/>
        <v>16.444444444444446</v>
      </c>
      <c r="K923" s="20">
        <f>(1000*1.15)*Table1[[#This Row],[WLTC class 3, version 5, acceleration]]</f>
        <v>143.74999999999977</v>
      </c>
      <c r="L923" s="20">
        <f t="shared" si="89"/>
        <v>112.815</v>
      </c>
      <c r="M923" s="20">
        <f>0.5*1.2*0.32*1.99*(Table1[[#This Row],[Velocity]]^2)</f>
        <v>103.32197925925928</v>
      </c>
      <c r="N923" s="20">
        <f>Table1[[#This Row],[Acceleration Force]]+Table1[[#This Row],[Rolling Resistance]]+Table1[[#This Row],[Aerodynamic Resistance]]</f>
        <v>359.88697925925908</v>
      </c>
      <c r="O923" s="20">
        <f>(Table1[[#This Row],[Acceleration Force]]+Table1[[#This Row],[Rolling Resistance]]+Table1[[#This Row],[Aerodynamic Resistance]])*Table1[[#This Row],[Velocity]]</f>
        <v>5918.1414367078169</v>
      </c>
      <c r="P923" s="20">
        <f>Table1[[#This Row],[Total]]*Table1[[#This Row],[Velocity]]</f>
        <v>5918.1414367078169</v>
      </c>
      <c r="Q923" s="20">
        <f>IF(Table1[[#This Row],[Energy]]&gt;0,Table1[[#This Row],[Energy]],0)</f>
        <v>5918.1414367078169</v>
      </c>
      <c r="R923" s="20">
        <f>(SUM($Q$6:Q923))/1000000</f>
        <v>2.4599748242117663</v>
      </c>
      <c r="S923" s="20">
        <f>IF(Table1[[#This Row],[Energy]]&lt;0,ABS(Table1[[#This Row],[Energy]]),0)</f>
        <v>0</v>
      </c>
      <c r="T923" s="20">
        <f>(SUM($S$6:S923))/1000000</f>
        <v>1.0819935055666661</v>
      </c>
    </row>
    <row r="924" spans="2:20" x14ac:dyDescent="0.3">
      <c r="B924" s="8" t="s">
        <v>24</v>
      </c>
      <c r="C924" s="17">
        <v>918</v>
      </c>
      <c r="D924" s="17">
        <v>329</v>
      </c>
      <c r="E924" s="18">
        <v>59</v>
      </c>
      <c r="F924" s="19">
        <f t="shared" si="87"/>
        <v>-1.3888888888889086E-2</v>
      </c>
      <c r="G924" s="19">
        <f t="shared" si="88"/>
        <v>-5.0000000000000711E-2</v>
      </c>
      <c r="H924" s="20">
        <f t="shared" si="84"/>
        <v>0</v>
      </c>
      <c r="I924" s="20">
        <f t="shared" si="85"/>
        <v>59</v>
      </c>
      <c r="J924" s="20">
        <f t="shared" si="86"/>
        <v>16.388888888888889</v>
      </c>
      <c r="K924" s="20">
        <f>(1000*1.15)*Table1[[#This Row],[WLTC class 3, version 5, acceleration]]</f>
        <v>-15.972222222222449</v>
      </c>
      <c r="L924" s="20">
        <f t="shared" si="89"/>
        <v>112.815</v>
      </c>
      <c r="M924" s="20">
        <f>0.5*1.2*0.32*1.99*(Table1[[#This Row],[Velocity]]^2)</f>
        <v>102.62503703703705</v>
      </c>
      <c r="N924" s="20">
        <f>Table1[[#This Row],[Acceleration Force]]+Table1[[#This Row],[Rolling Resistance]]+Table1[[#This Row],[Aerodynamic Resistance]]</f>
        <v>199.46781481481457</v>
      </c>
      <c r="O924" s="20">
        <f>(Table1[[#This Row],[Acceleration Force]]+Table1[[#This Row],[Rolling Resistance]]+Table1[[#This Row],[Aerodynamic Resistance]])*Table1[[#This Row],[Velocity]]</f>
        <v>3269.0558539094613</v>
      </c>
      <c r="P924" s="20">
        <f>Table1[[#This Row],[Total]]*Table1[[#This Row],[Velocity]]</f>
        <v>3269.0558539094613</v>
      </c>
      <c r="Q924" s="20">
        <f>IF(Table1[[#This Row],[Energy]]&gt;0,Table1[[#This Row],[Energy]],0)</f>
        <v>3269.0558539094613</v>
      </c>
      <c r="R924" s="20">
        <f>(SUM($Q$6:Q924))/1000000</f>
        <v>2.4632438800656757</v>
      </c>
      <c r="S924" s="20">
        <f>IF(Table1[[#This Row],[Energy]]&lt;0,ABS(Table1[[#This Row],[Energy]]),0)</f>
        <v>0</v>
      </c>
      <c r="T924" s="20">
        <f>(SUM($S$6:S924))/1000000</f>
        <v>1.0819935055666661</v>
      </c>
    </row>
    <row r="925" spans="2:20" x14ac:dyDescent="0.3">
      <c r="B925" s="8" t="s">
        <v>24</v>
      </c>
      <c r="C925" s="17">
        <v>919</v>
      </c>
      <c r="D925" s="17">
        <v>330</v>
      </c>
      <c r="E925" s="18">
        <v>59.1</v>
      </c>
      <c r="F925" s="19">
        <f t="shared" si="87"/>
        <v>6.9444444444444448E-2</v>
      </c>
      <c r="G925" s="19">
        <f t="shared" si="88"/>
        <v>0.25</v>
      </c>
      <c r="H925" s="20">
        <f t="shared" si="84"/>
        <v>0</v>
      </c>
      <c r="I925" s="20">
        <f t="shared" si="85"/>
        <v>59.1</v>
      </c>
      <c r="J925" s="20">
        <f t="shared" si="86"/>
        <v>16.416666666666668</v>
      </c>
      <c r="K925" s="20">
        <f>(1000*1.15)*Table1[[#This Row],[WLTC class 3, version 5, acceleration]]</f>
        <v>79.861111111111114</v>
      </c>
      <c r="L925" s="20">
        <f t="shared" si="89"/>
        <v>112.815</v>
      </c>
      <c r="M925" s="20">
        <f>0.5*1.2*0.32*1.99*(Table1[[#This Row],[Velocity]]^2)</f>
        <v>102.97321333333335</v>
      </c>
      <c r="N925" s="20">
        <f>Table1[[#This Row],[Acceleration Force]]+Table1[[#This Row],[Rolling Resistance]]+Table1[[#This Row],[Aerodynamic Resistance]]</f>
        <v>295.64932444444446</v>
      </c>
      <c r="O925" s="20">
        <f>(Table1[[#This Row],[Acceleration Force]]+Table1[[#This Row],[Rolling Resistance]]+Table1[[#This Row],[Aerodynamic Resistance]])*Table1[[#This Row],[Velocity]]</f>
        <v>4853.5764096296298</v>
      </c>
      <c r="P925" s="20">
        <f>Table1[[#This Row],[Total]]*Table1[[#This Row],[Velocity]]</f>
        <v>4853.5764096296298</v>
      </c>
      <c r="Q925" s="20">
        <f>IF(Table1[[#This Row],[Energy]]&gt;0,Table1[[#This Row],[Energy]],0)</f>
        <v>4853.5764096296298</v>
      </c>
      <c r="R925" s="20">
        <f>(SUM($Q$6:Q925))/1000000</f>
        <v>2.4680974564753053</v>
      </c>
      <c r="S925" s="20">
        <f>IF(Table1[[#This Row],[Energy]]&lt;0,ABS(Table1[[#This Row],[Energy]]),0)</f>
        <v>0</v>
      </c>
      <c r="T925" s="20">
        <f>(SUM($S$6:S925))/1000000</f>
        <v>1.0819935055666661</v>
      </c>
    </row>
    <row r="926" spans="2:20" x14ac:dyDescent="0.3">
      <c r="B926" s="8" t="s">
        <v>24</v>
      </c>
      <c r="C926" s="17">
        <v>920</v>
      </c>
      <c r="D926" s="17">
        <v>331</v>
      </c>
      <c r="E926" s="18">
        <v>59.5</v>
      </c>
      <c r="F926" s="19">
        <f t="shared" si="87"/>
        <v>0.19444444444444425</v>
      </c>
      <c r="G926" s="19">
        <f t="shared" si="88"/>
        <v>0.69999999999999929</v>
      </c>
      <c r="H926" s="20">
        <f t="shared" si="84"/>
        <v>0</v>
      </c>
      <c r="I926" s="20">
        <f t="shared" si="85"/>
        <v>59.5</v>
      </c>
      <c r="J926" s="20">
        <f t="shared" si="86"/>
        <v>16.527777777777779</v>
      </c>
      <c r="K926" s="20">
        <f>(1000*1.15)*Table1[[#This Row],[WLTC class 3, version 5, acceleration]]</f>
        <v>223.61111111111089</v>
      </c>
      <c r="L926" s="20">
        <f t="shared" si="89"/>
        <v>112.815</v>
      </c>
      <c r="M926" s="20">
        <f>0.5*1.2*0.32*1.99*(Table1[[#This Row],[Velocity]]^2)</f>
        <v>104.37181481481484</v>
      </c>
      <c r="N926" s="20">
        <f>Table1[[#This Row],[Acceleration Force]]+Table1[[#This Row],[Rolling Resistance]]+Table1[[#This Row],[Aerodynamic Resistance]]</f>
        <v>440.79792592592577</v>
      </c>
      <c r="O926" s="20">
        <f>(Table1[[#This Row],[Acceleration Force]]+Table1[[#This Row],[Rolling Resistance]]+Table1[[#This Row],[Aerodynamic Resistance]])*Table1[[#This Row],[Velocity]]</f>
        <v>7285.4101646090512</v>
      </c>
      <c r="P926" s="20">
        <f>Table1[[#This Row],[Total]]*Table1[[#This Row],[Velocity]]</f>
        <v>7285.4101646090512</v>
      </c>
      <c r="Q926" s="20">
        <f>IF(Table1[[#This Row],[Energy]]&gt;0,Table1[[#This Row],[Energy]],0)</f>
        <v>7285.4101646090512</v>
      </c>
      <c r="R926" s="20">
        <f>(SUM($Q$6:Q926))/1000000</f>
        <v>2.4753828666399142</v>
      </c>
      <c r="S926" s="20">
        <f>IF(Table1[[#This Row],[Energy]]&lt;0,ABS(Table1[[#This Row],[Energy]]),0)</f>
        <v>0</v>
      </c>
      <c r="T926" s="20">
        <f>(SUM($S$6:S926))/1000000</f>
        <v>1.0819935055666661</v>
      </c>
    </row>
    <row r="927" spans="2:20" x14ac:dyDescent="0.3">
      <c r="B927" s="8" t="s">
        <v>24</v>
      </c>
      <c r="C927" s="17">
        <v>921</v>
      </c>
      <c r="D927" s="17">
        <v>332</v>
      </c>
      <c r="E927" s="18">
        <v>60.5</v>
      </c>
      <c r="F927" s="19">
        <f t="shared" si="87"/>
        <v>0.38888888888888851</v>
      </c>
      <c r="G927" s="19">
        <f t="shared" si="88"/>
        <v>1.3999999999999986</v>
      </c>
      <c r="H927" s="20">
        <f t="shared" si="84"/>
        <v>0</v>
      </c>
      <c r="I927" s="20">
        <f t="shared" si="85"/>
        <v>60.5</v>
      </c>
      <c r="J927" s="20">
        <f t="shared" si="86"/>
        <v>16.805555555555554</v>
      </c>
      <c r="K927" s="20">
        <f>(1000*1.15)*Table1[[#This Row],[WLTC class 3, version 5, acceleration]]</f>
        <v>447.22222222222177</v>
      </c>
      <c r="L927" s="20">
        <f t="shared" si="89"/>
        <v>112.815</v>
      </c>
      <c r="M927" s="20">
        <f>0.5*1.2*0.32*1.99*(Table1[[#This Row],[Velocity]]^2)</f>
        <v>107.90959259259259</v>
      </c>
      <c r="N927" s="20">
        <f>Table1[[#This Row],[Acceleration Force]]+Table1[[#This Row],[Rolling Resistance]]+Table1[[#This Row],[Aerodynamic Resistance]]</f>
        <v>667.94681481481439</v>
      </c>
      <c r="O927" s="20">
        <f>(Table1[[#This Row],[Acceleration Force]]+Table1[[#This Row],[Rolling Resistance]]+Table1[[#This Row],[Aerodynamic Resistance]])*Table1[[#This Row],[Velocity]]</f>
        <v>11225.217304526741</v>
      </c>
      <c r="P927" s="20">
        <f>Table1[[#This Row],[Total]]*Table1[[#This Row],[Velocity]]</f>
        <v>11225.217304526741</v>
      </c>
      <c r="Q927" s="20">
        <f>IF(Table1[[#This Row],[Energy]]&gt;0,Table1[[#This Row],[Energy]],0)</f>
        <v>11225.217304526741</v>
      </c>
      <c r="R927" s="20">
        <f>(SUM($Q$6:Q927))/1000000</f>
        <v>2.4866080839444411</v>
      </c>
      <c r="S927" s="20">
        <f>IF(Table1[[#This Row],[Energy]]&lt;0,ABS(Table1[[#This Row],[Energy]]),0)</f>
        <v>0</v>
      </c>
      <c r="T927" s="20">
        <f>(SUM($S$6:S927))/1000000</f>
        <v>1.0819935055666661</v>
      </c>
    </row>
    <row r="928" spans="2:20" x14ac:dyDescent="0.3">
      <c r="B928" s="8" t="s">
        <v>24</v>
      </c>
      <c r="C928" s="17">
        <v>922</v>
      </c>
      <c r="D928" s="17">
        <v>333</v>
      </c>
      <c r="E928" s="18">
        <v>62.3</v>
      </c>
      <c r="F928" s="19">
        <f t="shared" si="87"/>
        <v>0.47222222222222199</v>
      </c>
      <c r="G928" s="19">
        <f t="shared" si="88"/>
        <v>1.6999999999999993</v>
      </c>
      <c r="H928" s="20">
        <f t="shared" si="84"/>
        <v>0</v>
      </c>
      <c r="I928" s="20">
        <f t="shared" si="85"/>
        <v>62.3</v>
      </c>
      <c r="J928" s="20">
        <f t="shared" si="86"/>
        <v>17.305555555555554</v>
      </c>
      <c r="K928" s="20">
        <f>(1000*1.15)*Table1[[#This Row],[WLTC class 3, version 5, acceleration]]</f>
        <v>543.05555555555532</v>
      </c>
      <c r="L928" s="20">
        <f t="shared" si="89"/>
        <v>112.815</v>
      </c>
      <c r="M928" s="20">
        <f>0.5*1.2*0.32*1.99*(Table1[[#This Row],[Velocity]]^2)</f>
        <v>114.42617925925924</v>
      </c>
      <c r="N928" s="20">
        <f>Table1[[#This Row],[Acceleration Force]]+Table1[[#This Row],[Rolling Resistance]]+Table1[[#This Row],[Aerodynamic Resistance]]</f>
        <v>770.2967348148145</v>
      </c>
      <c r="O928" s="20">
        <f>(Table1[[#This Row],[Acceleration Force]]+Table1[[#This Row],[Rolling Resistance]]+Table1[[#This Row],[Aerodynamic Resistance]])*Table1[[#This Row],[Velocity]]</f>
        <v>13330.412938600815</v>
      </c>
      <c r="P928" s="20">
        <f>Table1[[#This Row],[Total]]*Table1[[#This Row],[Velocity]]</f>
        <v>13330.412938600815</v>
      </c>
      <c r="Q928" s="20">
        <f>IF(Table1[[#This Row],[Energy]]&gt;0,Table1[[#This Row],[Energy]],0)</f>
        <v>13330.412938600815</v>
      </c>
      <c r="R928" s="20">
        <f>(SUM($Q$6:Q928))/1000000</f>
        <v>2.499938496883042</v>
      </c>
      <c r="S928" s="20">
        <f>IF(Table1[[#This Row],[Energy]]&lt;0,ABS(Table1[[#This Row],[Energy]]),0)</f>
        <v>0</v>
      </c>
      <c r="T928" s="20">
        <f>(SUM($S$6:S928))/1000000</f>
        <v>1.0819935055666661</v>
      </c>
    </row>
    <row r="929" spans="2:20" x14ac:dyDescent="0.3">
      <c r="B929" s="8" t="s">
        <v>24</v>
      </c>
      <c r="C929" s="17">
        <v>923</v>
      </c>
      <c r="D929" s="17">
        <v>334</v>
      </c>
      <c r="E929" s="18">
        <v>63.9</v>
      </c>
      <c r="F929" s="19">
        <f t="shared" si="87"/>
        <v>0.38888888888888851</v>
      </c>
      <c r="G929" s="19">
        <f t="shared" si="88"/>
        <v>1.3999999999999986</v>
      </c>
      <c r="H929" s="20">
        <f t="shared" si="84"/>
        <v>0</v>
      </c>
      <c r="I929" s="20">
        <f t="shared" si="85"/>
        <v>63.9</v>
      </c>
      <c r="J929" s="20">
        <f t="shared" si="86"/>
        <v>17.75</v>
      </c>
      <c r="K929" s="20">
        <f>(1000*1.15)*Table1[[#This Row],[WLTC class 3, version 5, acceleration]]</f>
        <v>447.22222222222177</v>
      </c>
      <c r="L929" s="20">
        <f t="shared" si="89"/>
        <v>112.815</v>
      </c>
      <c r="M929" s="20">
        <f>0.5*1.2*0.32*1.99*(Table1[[#This Row],[Velocity]]^2)</f>
        <v>120.37908000000002</v>
      </c>
      <c r="N929" s="20">
        <f>Table1[[#This Row],[Acceleration Force]]+Table1[[#This Row],[Rolling Resistance]]+Table1[[#This Row],[Aerodynamic Resistance]]</f>
        <v>680.41630222222182</v>
      </c>
      <c r="O929" s="20">
        <f>(Table1[[#This Row],[Acceleration Force]]+Table1[[#This Row],[Rolling Resistance]]+Table1[[#This Row],[Aerodynamic Resistance]])*Table1[[#This Row],[Velocity]]</f>
        <v>12077.389364444438</v>
      </c>
      <c r="P929" s="20">
        <f>Table1[[#This Row],[Total]]*Table1[[#This Row],[Velocity]]</f>
        <v>12077.389364444438</v>
      </c>
      <c r="Q929" s="20">
        <f>IF(Table1[[#This Row],[Energy]]&gt;0,Table1[[#This Row],[Energy]],0)</f>
        <v>12077.389364444438</v>
      </c>
      <c r="R929" s="20">
        <f>(SUM($Q$6:Q929))/1000000</f>
        <v>2.5120158862474868</v>
      </c>
      <c r="S929" s="20">
        <f>IF(Table1[[#This Row],[Energy]]&lt;0,ABS(Table1[[#This Row],[Energy]]),0)</f>
        <v>0</v>
      </c>
      <c r="T929" s="20">
        <f>(SUM($S$6:S929))/1000000</f>
        <v>1.0819935055666661</v>
      </c>
    </row>
    <row r="930" spans="2:20" x14ac:dyDescent="0.3">
      <c r="B930" s="8" t="s">
        <v>24</v>
      </c>
      <c r="C930" s="17">
        <v>924</v>
      </c>
      <c r="D930" s="17">
        <v>335</v>
      </c>
      <c r="E930" s="18">
        <v>65.099999999999994</v>
      </c>
      <c r="F930" s="19">
        <f t="shared" si="87"/>
        <v>2.7777777777777186E-2</v>
      </c>
      <c r="G930" s="19">
        <f t="shared" si="88"/>
        <v>9.9999999999997868E-2</v>
      </c>
      <c r="H930" s="20">
        <f t="shared" si="84"/>
        <v>0</v>
      </c>
      <c r="I930" s="20">
        <f t="shared" si="85"/>
        <v>65.099999999999994</v>
      </c>
      <c r="J930" s="20">
        <f t="shared" si="86"/>
        <v>18.083333333333332</v>
      </c>
      <c r="K930" s="20">
        <f>(1000*1.15)*Table1[[#This Row],[WLTC class 3, version 5, acceleration]]</f>
        <v>31.944444444443764</v>
      </c>
      <c r="L930" s="20">
        <f t="shared" si="89"/>
        <v>112.815</v>
      </c>
      <c r="M930" s="20">
        <f>0.5*1.2*0.32*1.99*(Table1[[#This Row],[Velocity]]^2)</f>
        <v>124.94281333333333</v>
      </c>
      <c r="N930" s="20">
        <f>Table1[[#This Row],[Acceleration Force]]+Table1[[#This Row],[Rolling Resistance]]+Table1[[#This Row],[Aerodynamic Resistance]]</f>
        <v>269.70225777777711</v>
      </c>
      <c r="O930" s="20">
        <f>(Table1[[#This Row],[Acceleration Force]]+Table1[[#This Row],[Rolling Resistance]]+Table1[[#This Row],[Aerodynamic Resistance]])*Table1[[#This Row],[Velocity]]</f>
        <v>4877.1158281481357</v>
      </c>
      <c r="P930" s="20">
        <f>Table1[[#This Row],[Total]]*Table1[[#This Row],[Velocity]]</f>
        <v>4877.1158281481357</v>
      </c>
      <c r="Q930" s="20">
        <f>IF(Table1[[#This Row],[Energy]]&gt;0,Table1[[#This Row],[Energy]],0)</f>
        <v>4877.1158281481357</v>
      </c>
      <c r="R930" s="20">
        <f>(SUM($Q$6:Q930))/1000000</f>
        <v>2.5168930020756348</v>
      </c>
      <c r="S930" s="20">
        <f>IF(Table1[[#This Row],[Energy]]&lt;0,ABS(Table1[[#This Row],[Energy]]),0)</f>
        <v>0</v>
      </c>
      <c r="T930" s="20">
        <f>(SUM($S$6:S930))/1000000</f>
        <v>1.0819935055666661</v>
      </c>
    </row>
    <row r="931" spans="2:20" x14ac:dyDescent="0.3">
      <c r="B931" s="8" t="s">
        <v>24</v>
      </c>
      <c r="C931" s="17">
        <v>925</v>
      </c>
      <c r="D931" s="17">
        <v>336</v>
      </c>
      <c r="E931" s="18">
        <v>64.099999999999994</v>
      </c>
      <c r="F931" s="19">
        <f t="shared" si="87"/>
        <v>-0.33333333333333215</v>
      </c>
      <c r="G931" s="19">
        <f t="shared" si="88"/>
        <v>-1.1999999999999957</v>
      </c>
      <c r="H931" s="20">
        <f t="shared" si="84"/>
        <v>0</v>
      </c>
      <c r="I931" s="20">
        <f t="shared" si="85"/>
        <v>64.099999999999994</v>
      </c>
      <c r="J931" s="20">
        <f t="shared" si="86"/>
        <v>17.805555555555554</v>
      </c>
      <c r="K931" s="20">
        <f>(1000*1.15)*Table1[[#This Row],[WLTC class 3, version 5, acceleration]]</f>
        <v>-383.33333333333195</v>
      </c>
      <c r="L931" s="20">
        <f t="shared" si="89"/>
        <v>112.815</v>
      </c>
      <c r="M931" s="20">
        <f>0.5*1.2*0.32*1.99*(Table1[[#This Row],[Velocity]]^2)</f>
        <v>121.13380592592591</v>
      </c>
      <c r="N931" s="20">
        <f>Table1[[#This Row],[Acceleration Force]]+Table1[[#This Row],[Rolling Resistance]]+Table1[[#This Row],[Aerodynamic Resistance]]</f>
        <v>-149.38452740740604</v>
      </c>
      <c r="O931" s="20">
        <f>(Table1[[#This Row],[Acceleration Force]]+Table1[[#This Row],[Rolling Resistance]]+Table1[[#This Row],[Aerodynamic Resistance]])*Table1[[#This Row],[Velocity]]</f>
        <v>-2659.8745018929794</v>
      </c>
      <c r="P931" s="20">
        <f>Table1[[#This Row],[Total]]*Table1[[#This Row],[Velocity]]</f>
        <v>-2659.8745018929794</v>
      </c>
      <c r="Q931" s="20">
        <f>IF(Table1[[#This Row],[Energy]]&gt;0,Table1[[#This Row],[Energy]],0)</f>
        <v>0</v>
      </c>
      <c r="R931" s="20">
        <f>(SUM($Q$6:Q931))/1000000</f>
        <v>2.5168930020756348</v>
      </c>
      <c r="S931" s="20">
        <f>IF(Table1[[#This Row],[Energy]]&lt;0,ABS(Table1[[#This Row],[Energy]]),0)</f>
        <v>2659.8745018929794</v>
      </c>
      <c r="T931" s="20">
        <f>(SUM($S$6:S931))/1000000</f>
        <v>1.0846533800685592</v>
      </c>
    </row>
    <row r="932" spans="2:20" x14ac:dyDescent="0.3">
      <c r="B932" s="8" t="s">
        <v>24</v>
      </c>
      <c r="C932" s="17">
        <v>926</v>
      </c>
      <c r="D932" s="17">
        <v>337</v>
      </c>
      <c r="E932" s="18">
        <v>62.7</v>
      </c>
      <c r="F932" s="19">
        <f t="shared" si="87"/>
        <v>-0.29166666666666585</v>
      </c>
      <c r="G932" s="19">
        <f t="shared" si="88"/>
        <v>-1.0499999999999972</v>
      </c>
      <c r="H932" s="20">
        <f t="shared" si="84"/>
        <v>0</v>
      </c>
      <c r="I932" s="20">
        <f t="shared" si="85"/>
        <v>62.7</v>
      </c>
      <c r="J932" s="20">
        <f t="shared" si="86"/>
        <v>17.416666666666668</v>
      </c>
      <c r="K932" s="20">
        <f>(1000*1.15)*Table1[[#This Row],[WLTC class 3, version 5, acceleration]]</f>
        <v>-335.41666666666572</v>
      </c>
      <c r="L932" s="20">
        <f t="shared" si="89"/>
        <v>112.815</v>
      </c>
      <c r="M932" s="20">
        <f>0.5*1.2*0.32*1.99*(Table1[[#This Row],[Velocity]]^2)</f>
        <v>115.90025333333337</v>
      </c>
      <c r="N932" s="20">
        <f>Table1[[#This Row],[Acceleration Force]]+Table1[[#This Row],[Rolling Resistance]]+Table1[[#This Row],[Aerodynamic Resistance]]</f>
        <v>-106.70141333333235</v>
      </c>
      <c r="O932" s="20">
        <f>(Table1[[#This Row],[Acceleration Force]]+Table1[[#This Row],[Rolling Resistance]]+Table1[[#This Row],[Aerodynamic Resistance]])*Table1[[#This Row],[Velocity]]</f>
        <v>-1858.3829488888719</v>
      </c>
      <c r="P932" s="20">
        <f>Table1[[#This Row],[Total]]*Table1[[#This Row],[Velocity]]</f>
        <v>-1858.3829488888719</v>
      </c>
      <c r="Q932" s="20">
        <f>IF(Table1[[#This Row],[Energy]]&gt;0,Table1[[#This Row],[Energy]],0)</f>
        <v>0</v>
      </c>
      <c r="R932" s="20">
        <f>(SUM($Q$6:Q932))/1000000</f>
        <v>2.5168930020756348</v>
      </c>
      <c r="S932" s="20">
        <f>IF(Table1[[#This Row],[Energy]]&lt;0,ABS(Table1[[#This Row],[Energy]]),0)</f>
        <v>1858.3829488888719</v>
      </c>
      <c r="T932" s="20">
        <f>(SUM($S$6:S932))/1000000</f>
        <v>1.0865117630174481</v>
      </c>
    </row>
    <row r="933" spans="2:20" x14ac:dyDescent="0.3">
      <c r="B933" s="8" t="s">
        <v>24</v>
      </c>
      <c r="C933" s="17">
        <v>927</v>
      </c>
      <c r="D933" s="17">
        <v>338</v>
      </c>
      <c r="E933" s="18">
        <v>62</v>
      </c>
      <c r="F933" s="19">
        <f t="shared" si="87"/>
        <v>-0.19444444444444522</v>
      </c>
      <c r="G933" s="19">
        <f t="shared" si="88"/>
        <v>-0.70000000000000284</v>
      </c>
      <c r="H933" s="20">
        <f t="shared" si="84"/>
        <v>0</v>
      </c>
      <c r="I933" s="20">
        <f t="shared" si="85"/>
        <v>62</v>
      </c>
      <c r="J933" s="20">
        <f t="shared" si="86"/>
        <v>17.222222222222221</v>
      </c>
      <c r="K933" s="20">
        <f>(1000*1.15)*Table1[[#This Row],[WLTC class 3, version 5, acceleration]]</f>
        <v>-223.611111111112</v>
      </c>
      <c r="L933" s="20">
        <f t="shared" si="89"/>
        <v>112.815</v>
      </c>
      <c r="M933" s="20">
        <f>0.5*1.2*0.32*1.99*(Table1[[#This Row],[Velocity]]^2)</f>
        <v>113.32681481481481</v>
      </c>
      <c r="N933" s="20">
        <f>Table1[[#This Row],[Acceleration Force]]+Table1[[#This Row],[Rolling Resistance]]+Table1[[#This Row],[Aerodynamic Resistance]]</f>
        <v>2.5307037037028124</v>
      </c>
      <c r="O933" s="20">
        <f>(Table1[[#This Row],[Acceleration Force]]+Table1[[#This Row],[Rolling Resistance]]+Table1[[#This Row],[Aerodynamic Resistance]])*Table1[[#This Row],[Velocity]]</f>
        <v>43.584341563770657</v>
      </c>
      <c r="P933" s="20">
        <f>Table1[[#This Row],[Total]]*Table1[[#This Row],[Velocity]]</f>
        <v>43.584341563770657</v>
      </c>
      <c r="Q933" s="20">
        <f>IF(Table1[[#This Row],[Energy]]&gt;0,Table1[[#This Row],[Energy]],0)</f>
        <v>43.584341563770657</v>
      </c>
      <c r="R933" s="20">
        <f>(SUM($Q$6:Q933))/1000000</f>
        <v>2.5169365864171986</v>
      </c>
      <c r="S933" s="20">
        <f>IF(Table1[[#This Row],[Energy]]&lt;0,ABS(Table1[[#This Row],[Energy]]),0)</f>
        <v>0</v>
      </c>
      <c r="T933" s="20">
        <f>(SUM($S$6:S933))/1000000</f>
        <v>1.0865117630174481</v>
      </c>
    </row>
    <row r="934" spans="2:20" x14ac:dyDescent="0.3">
      <c r="B934" s="8" t="s">
        <v>24</v>
      </c>
      <c r="C934" s="17">
        <v>928</v>
      </c>
      <c r="D934" s="17">
        <v>339</v>
      </c>
      <c r="E934" s="18">
        <v>61.3</v>
      </c>
      <c r="F934" s="19">
        <f t="shared" si="87"/>
        <v>-0.15277777777777798</v>
      </c>
      <c r="G934" s="19">
        <f t="shared" si="88"/>
        <v>-0.55000000000000071</v>
      </c>
      <c r="H934" s="20">
        <f t="shared" si="84"/>
        <v>0</v>
      </c>
      <c r="I934" s="20">
        <f t="shared" si="85"/>
        <v>61.3</v>
      </c>
      <c r="J934" s="20">
        <f t="shared" si="86"/>
        <v>17.027777777777775</v>
      </c>
      <c r="K934" s="20">
        <f>(1000*1.15)*Table1[[#This Row],[WLTC class 3, version 5, acceleration]]</f>
        <v>-175.69444444444468</v>
      </c>
      <c r="L934" s="20">
        <f t="shared" si="89"/>
        <v>112.815</v>
      </c>
      <c r="M934" s="20">
        <f>0.5*1.2*0.32*1.99*(Table1[[#This Row],[Velocity]]^2)</f>
        <v>110.78226814814812</v>
      </c>
      <c r="N934" s="20">
        <f>Table1[[#This Row],[Acceleration Force]]+Table1[[#This Row],[Rolling Resistance]]+Table1[[#This Row],[Aerodynamic Resistance]]</f>
        <v>47.902823703703433</v>
      </c>
      <c r="O934" s="20">
        <f>(Table1[[#This Row],[Acceleration Force]]+Table1[[#This Row],[Rolling Resistance]]+Table1[[#This Row],[Aerodynamic Resistance]])*Table1[[#This Row],[Velocity]]</f>
        <v>815.67863695472772</v>
      </c>
      <c r="P934" s="20">
        <f>Table1[[#This Row],[Total]]*Table1[[#This Row],[Velocity]]</f>
        <v>815.67863695472772</v>
      </c>
      <c r="Q934" s="20">
        <f>IF(Table1[[#This Row],[Energy]]&gt;0,Table1[[#This Row],[Energy]],0)</f>
        <v>815.67863695472772</v>
      </c>
      <c r="R934" s="20">
        <f>(SUM($Q$6:Q934))/1000000</f>
        <v>2.5177522650541531</v>
      </c>
      <c r="S934" s="20">
        <f>IF(Table1[[#This Row],[Energy]]&lt;0,ABS(Table1[[#This Row],[Energy]]),0)</f>
        <v>0</v>
      </c>
      <c r="T934" s="20">
        <f>(SUM($S$6:S934))/1000000</f>
        <v>1.0865117630174481</v>
      </c>
    </row>
    <row r="935" spans="2:20" x14ac:dyDescent="0.3">
      <c r="B935" s="8" t="s">
        <v>24</v>
      </c>
      <c r="C935" s="17">
        <v>929</v>
      </c>
      <c r="D935" s="17">
        <v>340</v>
      </c>
      <c r="E935" s="18">
        <v>60.9</v>
      </c>
      <c r="F935" s="19">
        <f t="shared" si="87"/>
        <v>-0.11111111111111072</v>
      </c>
      <c r="G935" s="19">
        <f t="shared" si="88"/>
        <v>-0.39999999999999858</v>
      </c>
      <c r="H935" s="20">
        <f t="shared" si="84"/>
        <v>0</v>
      </c>
      <c r="I935" s="20">
        <f t="shared" si="85"/>
        <v>60.9</v>
      </c>
      <c r="J935" s="20">
        <f t="shared" si="86"/>
        <v>16.916666666666664</v>
      </c>
      <c r="K935" s="20">
        <f>(1000*1.15)*Table1[[#This Row],[WLTC class 3, version 5, acceleration]]</f>
        <v>-127.77777777777732</v>
      </c>
      <c r="L935" s="20">
        <f t="shared" si="89"/>
        <v>112.815</v>
      </c>
      <c r="M935" s="20">
        <f>0.5*1.2*0.32*1.99*(Table1[[#This Row],[Velocity]]^2)</f>
        <v>109.34121333333331</v>
      </c>
      <c r="N935" s="20">
        <f>Table1[[#This Row],[Acceleration Force]]+Table1[[#This Row],[Rolling Resistance]]+Table1[[#This Row],[Aerodynamic Resistance]]</f>
        <v>94.378435555555996</v>
      </c>
      <c r="O935" s="20">
        <f>(Table1[[#This Row],[Acceleration Force]]+Table1[[#This Row],[Rolling Resistance]]+Table1[[#This Row],[Aerodynamic Resistance]])*Table1[[#This Row],[Velocity]]</f>
        <v>1596.568534814822</v>
      </c>
      <c r="P935" s="20">
        <f>Table1[[#This Row],[Total]]*Table1[[#This Row],[Velocity]]</f>
        <v>1596.568534814822</v>
      </c>
      <c r="Q935" s="20">
        <f>IF(Table1[[#This Row],[Energy]]&gt;0,Table1[[#This Row],[Energy]],0)</f>
        <v>1596.568534814822</v>
      </c>
      <c r="R935" s="20">
        <f>(SUM($Q$6:Q935))/1000000</f>
        <v>2.519348833588968</v>
      </c>
      <c r="S935" s="20">
        <f>IF(Table1[[#This Row],[Energy]]&lt;0,ABS(Table1[[#This Row],[Energy]]),0)</f>
        <v>0</v>
      </c>
      <c r="T935" s="20">
        <f>(SUM($S$6:S935))/1000000</f>
        <v>1.0865117630174481</v>
      </c>
    </row>
    <row r="936" spans="2:20" x14ac:dyDescent="0.3">
      <c r="B936" s="8" t="s">
        <v>24</v>
      </c>
      <c r="C936" s="17">
        <v>930</v>
      </c>
      <c r="D936" s="17">
        <v>341</v>
      </c>
      <c r="E936" s="18">
        <v>60.5</v>
      </c>
      <c r="F936" s="19">
        <f t="shared" si="87"/>
        <v>-9.7222222222221627E-2</v>
      </c>
      <c r="G936" s="19">
        <f t="shared" si="88"/>
        <v>-0.34999999999999787</v>
      </c>
      <c r="H936" s="20">
        <f t="shared" si="84"/>
        <v>0</v>
      </c>
      <c r="I936" s="20">
        <f t="shared" si="85"/>
        <v>60.5</v>
      </c>
      <c r="J936" s="20">
        <f t="shared" si="86"/>
        <v>16.805555555555554</v>
      </c>
      <c r="K936" s="20">
        <f>(1000*1.15)*Table1[[#This Row],[WLTC class 3, version 5, acceleration]]</f>
        <v>-111.80555555555488</v>
      </c>
      <c r="L936" s="20">
        <f t="shared" si="89"/>
        <v>112.815</v>
      </c>
      <c r="M936" s="20">
        <f>0.5*1.2*0.32*1.99*(Table1[[#This Row],[Velocity]]^2)</f>
        <v>107.90959259259259</v>
      </c>
      <c r="N936" s="20">
        <f>Table1[[#This Row],[Acceleration Force]]+Table1[[#This Row],[Rolling Resistance]]+Table1[[#This Row],[Aerodynamic Resistance]]</f>
        <v>108.91903703703771</v>
      </c>
      <c r="O936" s="20">
        <f>(Table1[[#This Row],[Acceleration Force]]+Table1[[#This Row],[Rolling Resistance]]+Table1[[#This Row],[Aerodynamic Resistance]])*Table1[[#This Row],[Velocity]]</f>
        <v>1830.4449279835503</v>
      </c>
      <c r="P936" s="20">
        <f>Table1[[#This Row],[Total]]*Table1[[#This Row],[Velocity]]</f>
        <v>1830.4449279835503</v>
      </c>
      <c r="Q936" s="20">
        <f>IF(Table1[[#This Row],[Energy]]&gt;0,Table1[[#This Row],[Energy]],0)</f>
        <v>1830.4449279835503</v>
      </c>
      <c r="R936" s="20">
        <f>(SUM($Q$6:Q936))/1000000</f>
        <v>2.5211792785169513</v>
      </c>
      <c r="S936" s="20">
        <f>IF(Table1[[#This Row],[Energy]]&lt;0,ABS(Table1[[#This Row],[Energy]]),0)</f>
        <v>0</v>
      </c>
      <c r="T936" s="20">
        <f>(SUM($S$6:S936))/1000000</f>
        <v>1.0865117630174481</v>
      </c>
    </row>
    <row r="937" spans="2:20" x14ac:dyDescent="0.3">
      <c r="B937" s="8" t="s">
        <v>24</v>
      </c>
      <c r="C937" s="17">
        <v>931</v>
      </c>
      <c r="D937" s="17">
        <v>342</v>
      </c>
      <c r="E937" s="18">
        <v>60.2</v>
      </c>
      <c r="F937" s="19">
        <f t="shared" si="87"/>
        <v>-9.7222222222222612E-2</v>
      </c>
      <c r="G937" s="19">
        <f t="shared" si="88"/>
        <v>-0.35000000000000142</v>
      </c>
      <c r="H937" s="20">
        <f t="shared" si="84"/>
        <v>0</v>
      </c>
      <c r="I937" s="20">
        <f t="shared" si="85"/>
        <v>60.2</v>
      </c>
      <c r="J937" s="20">
        <f t="shared" si="86"/>
        <v>16.722222222222221</v>
      </c>
      <c r="K937" s="20">
        <f>(1000*1.15)*Table1[[#This Row],[WLTC class 3, version 5, acceleration]]</f>
        <v>-111.805555555556</v>
      </c>
      <c r="L937" s="20">
        <f t="shared" si="89"/>
        <v>112.815</v>
      </c>
      <c r="M937" s="20">
        <f>0.5*1.2*0.32*1.99*(Table1[[#This Row],[Velocity]]^2)</f>
        <v>106.84206814814814</v>
      </c>
      <c r="N937" s="20">
        <f>Table1[[#This Row],[Acceleration Force]]+Table1[[#This Row],[Rolling Resistance]]+Table1[[#This Row],[Aerodynamic Resistance]]</f>
        <v>107.85151259259214</v>
      </c>
      <c r="O937" s="20">
        <f>(Table1[[#This Row],[Acceleration Force]]+Table1[[#This Row],[Rolling Resistance]]+Table1[[#This Row],[Aerodynamic Resistance]])*Table1[[#This Row],[Velocity]]</f>
        <v>1803.5169605761241</v>
      </c>
      <c r="P937" s="20">
        <f>Table1[[#This Row],[Total]]*Table1[[#This Row],[Velocity]]</f>
        <v>1803.5169605761241</v>
      </c>
      <c r="Q937" s="20">
        <f>IF(Table1[[#This Row],[Energy]]&gt;0,Table1[[#This Row],[Energy]],0)</f>
        <v>1803.5169605761241</v>
      </c>
      <c r="R937" s="20">
        <f>(SUM($Q$6:Q937))/1000000</f>
        <v>2.5229827954775277</v>
      </c>
      <c r="S937" s="20">
        <f>IF(Table1[[#This Row],[Energy]]&lt;0,ABS(Table1[[#This Row],[Energy]]),0)</f>
        <v>0</v>
      </c>
      <c r="T937" s="20">
        <f>(SUM($S$6:S937))/1000000</f>
        <v>1.0865117630174481</v>
      </c>
    </row>
    <row r="938" spans="2:20" x14ac:dyDescent="0.3">
      <c r="B938" s="8" t="s">
        <v>24</v>
      </c>
      <c r="C938" s="17">
        <v>932</v>
      </c>
      <c r="D938" s="17">
        <v>343</v>
      </c>
      <c r="E938" s="18">
        <v>59.8</v>
      </c>
      <c r="F938" s="19">
        <f t="shared" si="87"/>
        <v>-0.1111111111111117</v>
      </c>
      <c r="G938" s="19">
        <f t="shared" si="88"/>
        <v>-0.40000000000000213</v>
      </c>
      <c r="H938" s="20">
        <f t="shared" si="84"/>
        <v>0</v>
      </c>
      <c r="I938" s="20">
        <f t="shared" si="85"/>
        <v>59.8</v>
      </c>
      <c r="J938" s="20">
        <f t="shared" si="86"/>
        <v>16.611111111111111</v>
      </c>
      <c r="K938" s="20">
        <f>(1000*1.15)*Table1[[#This Row],[WLTC class 3, version 5, acceleration]]</f>
        <v>-127.77777777777845</v>
      </c>
      <c r="L938" s="20">
        <f t="shared" si="89"/>
        <v>112.815</v>
      </c>
      <c r="M938" s="20">
        <f>0.5*1.2*0.32*1.99*(Table1[[#This Row],[Velocity]]^2)</f>
        <v>105.42695703703704</v>
      </c>
      <c r="N938" s="20">
        <f>Table1[[#This Row],[Acceleration Force]]+Table1[[#This Row],[Rolling Resistance]]+Table1[[#This Row],[Aerodynamic Resistance]]</f>
        <v>90.464179259258586</v>
      </c>
      <c r="O938" s="20">
        <f>(Table1[[#This Row],[Acceleration Force]]+Table1[[#This Row],[Rolling Resistance]]+Table1[[#This Row],[Aerodynamic Resistance]])*Table1[[#This Row],[Velocity]]</f>
        <v>1502.7105332510175</v>
      </c>
      <c r="P938" s="20">
        <f>Table1[[#This Row],[Total]]*Table1[[#This Row],[Velocity]]</f>
        <v>1502.7105332510175</v>
      </c>
      <c r="Q938" s="20">
        <f>IF(Table1[[#This Row],[Energy]]&gt;0,Table1[[#This Row],[Energy]],0)</f>
        <v>1502.7105332510175</v>
      </c>
      <c r="R938" s="20">
        <f>(SUM($Q$6:Q938))/1000000</f>
        <v>2.5244855060107789</v>
      </c>
      <c r="S938" s="20">
        <f>IF(Table1[[#This Row],[Energy]]&lt;0,ABS(Table1[[#This Row],[Energy]]),0)</f>
        <v>0</v>
      </c>
      <c r="T938" s="20">
        <f>(SUM($S$6:S938))/1000000</f>
        <v>1.0865117630174481</v>
      </c>
    </row>
    <row r="939" spans="2:20" x14ac:dyDescent="0.3">
      <c r="B939" s="8" t="s">
        <v>24</v>
      </c>
      <c r="C939" s="17">
        <v>933</v>
      </c>
      <c r="D939" s="17">
        <v>344</v>
      </c>
      <c r="E939" s="18">
        <v>59.4</v>
      </c>
      <c r="F939" s="19">
        <f t="shared" si="87"/>
        <v>-0.16666666666666607</v>
      </c>
      <c r="G939" s="19">
        <f t="shared" si="88"/>
        <v>-0.59999999999999787</v>
      </c>
      <c r="H939" s="20">
        <f t="shared" si="84"/>
        <v>0</v>
      </c>
      <c r="I939" s="20">
        <f t="shared" si="85"/>
        <v>59.4</v>
      </c>
      <c r="J939" s="20">
        <f t="shared" si="86"/>
        <v>16.5</v>
      </c>
      <c r="K939" s="20">
        <f>(1000*1.15)*Table1[[#This Row],[WLTC class 3, version 5, acceleration]]</f>
        <v>-191.66666666666598</v>
      </c>
      <c r="L939" s="20">
        <f t="shared" si="89"/>
        <v>112.815</v>
      </c>
      <c r="M939" s="20">
        <f>0.5*1.2*0.32*1.99*(Table1[[#This Row],[Velocity]]^2)</f>
        <v>104.02128</v>
      </c>
      <c r="N939" s="20">
        <f>Table1[[#This Row],[Acceleration Force]]+Table1[[#This Row],[Rolling Resistance]]+Table1[[#This Row],[Aerodynamic Resistance]]</f>
        <v>25.169613333334027</v>
      </c>
      <c r="O939" s="20">
        <f>(Table1[[#This Row],[Acceleration Force]]+Table1[[#This Row],[Rolling Resistance]]+Table1[[#This Row],[Aerodynamic Resistance]])*Table1[[#This Row],[Velocity]]</f>
        <v>415.29862000001145</v>
      </c>
      <c r="P939" s="20">
        <f>Table1[[#This Row],[Total]]*Table1[[#This Row],[Velocity]]</f>
        <v>415.29862000001145</v>
      </c>
      <c r="Q939" s="20">
        <f>IF(Table1[[#This Row],[Energy]]&gt;0,Table1[[#This Row],[Energy]],0)</f>
        <v>415.29862000001145</v>
      </c>
      <c r="R939" s="20">
        <f>(SUM($Q$6:Q939))/1000000</f>
        <v>2.5249008046307786</v>
      </c>
      <c r="S939" s="20">
        <f>IF(Table1[[#This Row],[Energy]]&lt;0,ABS(Table1[[#This Row],[Energy]]),0)</f>
        <v>0</v>
      </c>
      <c r="T939" s="20">
        <f>(SUM($S$6:S939))/1000000</f>
        <v>1.0865117630174481</v>
      </c>
    </row>
    <row r="940" spans="2:20" x14ac:dyDescent="0.3">
      <c r="B940" s="8" t="s">
        <v>24</v>
      </c>
      <c r="C940" s="17">
        <v>934</v>
      </c>
      <c r="D940" s="17">
        <v>345</v>
      </c>
      <c r="E940" s="18">
        <v>58.6</v>
      </c>
      <c r="F940" s="19">
        <f t="shared" si="87"/>
        <v>-0.26388888888888867</v>
      </c>
      <c r="G940" s="19">
        <f t="shared" si="88"/>
        <v>-0.94999999999999929</v>
      </c>
      <c r="H940" s="20">
        <f t="shared" si="84"/>
        <v>0</v>
      </c>
      <c r="I940" s="20">
        <f t="shared" si="85"/>
        <v>58.6</v>
      </c>
      <c r="J940" s="20">
        <f t="shared" si="86"/>
        <v>16.277777777777779</v>
      </c>
      <c r="K940" s="20">
        <f>(1000*1.15)*Table1[[#This Row],[WLTC class 3, version 5, acceleration]]</f>
        <v>-303.472222222222</v>
      </c>
      <c r="L940" s="20">
        <f t="shared" si="89"/>
        <v>112.815</v>
      </c>
      <c r="M940" s="20">
        <f>0.5*1.2*0.32*1.99*(Table1[[#This Row],[Velocity]]^2)</f>
        <v>101.23822814814815</v>
      </c>
      <c r="N940" s="20">
        <f>Table1[[#This Row],[Acceleration Force]]+Table1[[#This Row],[Rolling Resistance]]+Table1[[#This Row],[Aerodynamic Resistance]]</f>
        <v>-89.418994074073851</v>
      </c>
      <c r="O940" s="20">
        <f>(Table1[[#This Row],[Acceleration Force]]+Table1[[#This Row],[Rolling Resistance]]+Table1[[#This Row],[Aerodynamic Resistance]])*Table1[[#This Row],[Velocity]]</f>
        <v>-1455.5425146502023</v>
      </c>
      <c r="P940" s="20">
        <f>Table1[[#This Row],[Total]]*Table1[[#This Row],[Velocity]]</f>
        <v>-1455.5425146502023</v>
      </c>
      <c r="Q940" s="20">
        <f>IF(Table1[[#This Row],[Energy]]&gt;0,Table1[[#This Row],[Energy]],0)</f>
        <v>0</v>
      </c>
      <c r="R940" s="20">
        <f>(SUM($Q$6:Q940))/1000000</f>
        <v>2.5249008046307786</v>
      </c>
      <c r="S940" s="20">
        <f>IF(Table1[[#This Row],[Energy]]&lt;0,ABS(Table1[[#This Row],[Energy]]),0)</f>
        <v>1455.5425146502023</v>
      </c>
      <c r="T940" s="20">
        <f>(SUM($S$6:S940))/1000000</f>
        <v>1.0879673055320982</v>
      </c>
    </row>
    <row r="941" spans="2:20" x14ac:dyDescent="0.3">
      <c r="B941" s="8" t="s">
        <v>24</v>
      </c>
      <c r="C941" s="17">
        <v>935</v>
      </c>
      <c r="D941" s="17">
        <v>346</v>
      </c>
      <c r="E941" s="18">
        <v>57.5</v>
      </c>
      <c r="F941" s="19">
        <f t="shared" si="87"/>
        <v>-0.27777777777777779</v>
      </c>
      <c r="G941" s="19">
        <f t="shared" si="88"/>
        <v>-1</v>
      </c>
      <c r="H941" s="20">
        <f t="shared" si="84"/>
        <v>0</v>
      </c>
      <c r="I941" s="20">
        <f t="shared" si="85"/>
        <v>57.5</v>
      </c>
      <c r="J941" s="20">
        <f t="shared" si="86"/>
        <v>15.972222222222221</v>
      </c>
      <c r="K941" s="20">
        <f>(1000*1.15)*Table1[[#This Row],[WLTC class 3, version 5, acceleration]]</f>
        <v>-319.44444444444446</v>
      </c>
      <c r="L941" s="20">
        <f t="shared" si="89"/>
        <v>112.815</v>
      </c>
      <c r="M941" s="20">
        <f>0.5*1.2*0.32*1.99*(Table1[[#This Row],[Velocity]]^2)</f>
        <v>97.473148148148155</v>
      </c>
      <c r="N941" s="20">
        <f>Table1[[#This Row],[Acceleration Force]]+Table1[[#This Row],[Rolling Resistance]]+Table1[[#This Row],[Aerodynamic Resistance]]</f>
        <v>-109.1562962962963</v>
      </c>
      <c r="O941" s="20">
        <f>(Table1[[#This Row],[Acceleration Force]]+Table1[[#This Row],[Rolling Resistance]]+Table1[[#This Row],[Aerodynamic Resistance]])*Table1[[#This Row],[Velocity]]</f>
        <v>-1743.468621399177</v>
      </c>
      <c r="P941" s="20">
        <f>Table1[[#This Row],[Total]]*Table1[[#This Row],[Velocity]]</f>
        <v>-1743.468621399177</v>
      </c>
      <c r="Q941" s="20">
        <f>IF(Table1[[#This Row],[Energy]]&gt;0,Table1[[#This Row],[Energy]],0)</f>
        <v>0</v>
      </c>
      <c r="R941" s="20">
        <f>(SUM($Q$6:Q941))/1000000</f>
        <v>2.5249008046307786</v>
      </c>
      <c r="S941" s="20">
        <f>IF(Table1[[#This Row],[Energy]]&lt;0,ABS(Table1[[#This Row],[Energy]]),0)</f>
        <v>1743.468621399177</v>
      </c>
      <c r="T941" s="20">
        <f>(SUM($S$6:S941))/1000000</f>
        <v>1.0897107741534975</v>
      </c>
    </row>
    <row r="942" spans="2:20" x14ac:dyDescent="0.3">
      <c r="B942" s="8" t="s">
        <v>24</v>
      </c>
      <c r="C942" s="17">
        <v>936</v>
      </c>
      <c r="D942" s="17">
        <v>347</v>
      </c>
      <c r="E942" s="18">
        <v>56.6</v>
      </c>
      <c r="F942" s="19">
        <f t="shared" si="87"/>
        <v>-0.20833333333333331</v>
      </c>
      <c r="G942" s="19">
        <f t="shared" si="88"/>
        <v>-0.75</v>
      </c>
      <c r="H942" s="20">
        <f t="shared" si="84"/>
        <v>0</v>
      </c>
      <c r="I942" s="20">
        <f t="shared" si="85"/>
        <v>56.6</v>
      </c>
      <c r="J942" s="20">
        <f t="shared" si="86"/>
        <v>15.722222222222221</v>
      </c>
      <c r="K942" s="20">
        <f>(1000*1.15)*Table1[[#This Row],[WLTC class 3, version 5, acceleration]]</f>
        <v>-239.58333333333331</v>
      </c>
      <c r="L942" s="20">
        <f t="shared" si="89"/>
        <v>112.815</v>
      </c>
      <c r="M942" s="20">
        <f>0.5*1.2*0.32*1.99*(Table1[[#This Row],[Velocity]]^2)</f>
        <v>94.445694814814814</v>
      </c>
      <c r="N942" s="20">
        <f>Table1[[#This Row],[Acceleration Force]]+Table1[[#This Row],[Rolling Resistance]]+Table1[[#This Row],[Aerodynamic Resistance]]</f>
        <v>-32.322638518518502</v>
      </c>
      <c r="O942" s="20">
        <f>(Table1[[#This Row],[Acceleration Force]]+Table1[[#This Row],[Rolling Resistance]]+Table1[[#This Row],[Aerodynamic Resistance]])*Table1[[#This Row],[Velocity]]</f>
        <v>-508.18370559670751</v>
      </c>
      <c r="P942" s="20">
        <f>Table1[[#This Row],[Total]]*Table1[[#This Row],[Velocity]]</f>
        <v>-508.18370559670751</v>
      </c>
      <c r="Q942" s="20">
        <f>IF(Table1[[#This Row],[Energy]]&gt;0,Table1[[#This Row],[Energy]],0)</f>
        <v>0</v>
      </c>
      <c r="R942" s="20">
        <f>(SUM($Q$6:Q942))/1000000</f>
        <v>2.5249008046307786</v>
      </c>
      <c r="S942" s="20">
        <f>IF(Table1[[#This Row],[Energy]]&lt;0,ABS(Table1[[#This Row],[Energy]]),0)</f>
        <v>508.18370559670751</v>
      </c>
      <c r="T942" s="20">
        <f>(SUM($S$6:S942))/1000000</f>
        <v>1.0902189578590942</v>
      </c>
    </row>
    <row r="943" spans="2:20" x14ac:dyDescent="0.3">
      <c r="B943" s="8" t="s">
        <v>24</v>
      </c>
      <c r="C943" s="17">
        <v>937</v>
      </c>
      <c r="D943" s="17">
        <v>348</v>
      </c>
      <c r="E943" s="18">
        <v>56</v>
      </c>
      <c r="F943" s="19">
        <f t="shared" si="87"/>
        <v>-0.15277777777777798</v>
      </c>
      <c r="G943" s="19">
        <f t="shared" si="88"/>
        <v>-0.55000000000000071</v>
      </c>
      <c r="H943" s="20">
        <f t="shared" si="84"/>
        <v>0</v>
      </c>
      <c r="I943" s="20">
        <f t="shared" si="85"/>
        <v>56</v>
      </c>
      <c r="J943" s="20">
        <f t="shared" si="86"/>
        <v>15.555555555555555</v>
      </c>
      <c r="K943" s="20">
        <f>(1000*1.15)*Table1[[#This Row],[WLTC class 3, version 5, acceleration]]</f>
        <v>-175.69444444444468</v>
      </c>
      <c r="L943" s="20">
        <f t="shared" si="89"/>
        <v>112.815</v>
      </c>
      <c r="M943" s="20">
        <f>0.5*1.2*0.32*1.99*(Table1[[#This Row],[Velocity]]^2)</f>
        <v>92.45392592592593</v>
      </c>
      <c r="N943" s="20">
        <f>Table1[[#This Row],[Acceleration Force]]+Table1[[#This Row],[Rolling Resistance]]+Table1[[#This Row],[Aerodynamic Resistance]]</f>
        <v>29.574481481481243</v>
      </c>
      <c r="O943" s="20">
        <f>(Table1[[#This Row],[Acceleration Force]]+Table1[[#This Row],[Rolling Resistance]]+Table1[[#This Row],[Aerodynamic Resistance]])*Table1[[#This Row],[Velocity]]</f>
        <v>460.04748971193044</v>
      </c>
      <c r="P943" s="20">
        <f>Table1[[#This Row],[Total]]*Table1[[#This Row],[Velocity]]</f>
        <v>460.04748971193044</v>
      </c>
      <c r="Q943" s="20">
        <f>IF(Table1[[#This Row],[Energy]]&gt;0,Table1[[#This Row],[Energy]],0)</f>
        <v>460.04748971193044</v>
      </c>
      <c r="R943" s="20">
        <f>(SUM($Q$6:Q943))/1000000</f>
        <v>2.5253608521204907</v>
      </c>
      <c r="S943" s="20">
        <f>IF(Table1[[#This Row],[Energy]]&lt;0,ABS(Table1[[#This Row],[Energy]]),0)</f>
        <v>0</v>
      </c>
      <c r="T943" s="20">
        <f>(SUM($S$6:S943))/1000000</f>
        <v>1.0902189578590942</v>
      </c>
    </row>
    <row r="944" spans="2:20" x14ac:dyDescent="0.3">
      <c r="B944" s="8" t="s">
        <v>24</v>
      </c>
      <c r="C944" s="17">
        <v>938</v>
      </c>
      <c r="D944" s="17">
        <v>349</v>
      </c>
      <c r="E944" s="18">
        <v>55.5</v>
      </c>
      <c r="F944" s="19">
        <f t="shared" si="87"/>
        <v>-0.1388888888888889</v>
      </c>
      <c r="G944" s="19">
        <f t="shared" si="88"/>
        <v>-0.5</v>
      </c>
      <c r="H944" s="20">
        <f t="shared" si="84"/>
        <v>0</v>
      </c>
      <c r="I944" s="20">
        <f t="shared" si="85"/>
        <v>55.5</v>
      </c>
      <c r="J944" s="20">
        <f t="shared" si="86"/>
        <v>15.416666666666666</v>
      </c>
      <c r="K944" s="20">
        <f>(1000*1.15)*Table1[[#This Row],[WLTC class 3, version 5, acceleration]]</f>
        <v>-159.72222222222223</v>
      </c>
      <c r="L944" s="20">
        <f t="shared" si="89"/>
        <v>112.815</v>
      </c>
      <c r="M944" s="20">
        <f>0.5*1.2*0.32*1.99*(Table1[[#This Row],[Velocity]]^2)</f>
        <v>90.810333333333332</v>
      </c>
      <c r="N944" s="20">
        <f>Table1[[#This Row],[Acceleration Force]]+Table1[[#This Row],[Rolling Resistance]]+Table1[[#This Row],[Aerodynamic Resistance]]</f>
        <v>43.903111111111102</v>
      </c>
      <c r="O944" s="20">
        <f>(Table1[[#This Row],[Acceleration Force]]+Table1[[#This Row],[Rolling Resistance]]+Table1[[#This Row],[Aerodynamic Resistance]])*Table1[[#This Row],[Velocity]]</f>
        <v>676.83962962962948</v>
      </c>
      <c r="P944" s="20">
        <f>Table1[[#This Row],[Total]]*Table1[[#This Row],[Velocity]]</f>
        <v>676.83962962962948</v>
      </c>
      <c r="Q944" s="20">
        <f>IF(Table1[[#This Row],[Energy]]&gt;0,Table1[[#This Row],[Energy]],0)</f>
        <v>676.83962962962948</v>
      </c>
      <c r="R944" s="20">
        <f>(SUM($Q$6:Q944))/1000000</f>
        <v>2.5260376917501204</v>
      </c>
      <c r="S944" s="20">
        <f>IF(Table1[[#This Row],[Energy]]&lt;0,ABS(Table1[[#This Row],[Energy]]),0)</f>
        <v>0</v>
      </c>
      <c r="T944" s="20">
        <f>(SUM($S$6:S944))/1000000</f>
        <v>1.0902189578590942</v>
      </c>
    </row>
    <row r="945" spans="2:20" x14ac:dyDescent="0.3">
      <c r="B945" s="8" t="s">
        <v>24</v>
      </c>
      <c r="C945" s="17">
        <v>939</v>
      </c>
      <c r="D945" s="17">
        <v>350</v>
      </c>
      <c r="E945" s="18">
        <v>55</v>
      </c>
      <c r="F945" s="19">
        <f t="shared" si="87"/>
        <v>-0.15277777777777798</v>
      </c>
      <c r="G945" s="19">
        <f t="shared" si="88"/>
        <v>-0.55000000000000071</v>
      </c>
      <c r="H945" s="20">
        <f t="shared" si="84"/>
        <v>0</v>
      </c>
      <c r="I945" s="20">
        <f t="shared" si="85"/>
        <v>55</v>
      </c>
      <c r="J945" s="20">
        <f t="shared" si="86"/>
        <v>15.277777777777777</v>
      </c>
      <c r="K945" s="20">
        <f>(1000*1.15)*Table1[[#This Row],[WLTC class 3, version 5, acceleration]]</f>
        <v>-175.69444444444468</v>
      </c>
      <c r="L945" s="20">
        <f t="shared" si="89"/>
        <v>112.815</v>
      </c>
      <c r="M945" s="20">
        <f>0.5*1.2*0.32*1.99*(Table1[[#This Row],[Velocity]]^2)</f>
        <v>89.18148148148147</v>
      </c>
      <c r="N945" s="20">
        <f>Table1[[#This Row],[Acceleration Force]]+Table1[[#This Row],[Rolling Resistance]]+Table1[[#This Row],[Aerodynamic Resistance]]</f>
        <v>26.302037037036783</v>
      </c>
      <c r="O945" s="20">
        <f>(Table1[[#This Row],[Acceleration Force]]+Table1[[#This Row],[Rolling Resistance]]+Table1[[#This Row],[Aerodynamic Resistance]])*Table1[[#This Row],[Velocity]]</f>
        <v>401.8366769547286</v>
      </c>
      <c r="P945" s="20">
        <f>Table1[[#This Row],[Total]]*Table1[[#This Row],[Velocity]]</f>
        <v>401.8366769547286</v>
      </c>
      <c r="Q945" s="20">
        <f>IF(Table1[[#This Row],[Energy]]&gt;0,Table1[[#This Row],[Energy]],0)</f>
        <v>401.8366769547286</v>
      </c>
      <c r="R945" s="20">
        <f>(SUM($Q$6:Q945))/1000000</f>
        <v>2.5264395284270753</v>
      </c>
      <c r="S945" s="20">
        <f>IF(Table1[[#This Row],[Energy]]&lt;0,ABS(Table1[[#This Row],[Energy]]),0)</f>
        <v>0</v>
      </c>
      <c r="T945" s="20">
        <f>(SUM($S$6:S945))/1000000</f>
        <v>1.0902189578590942</v>
      </c>
    </row>
    <row r="946" spans="2:20" x14ac:dyDescent="0.3">
      <c r="B946" s="8" t="s">
        <v>24</v>
      </c>
      <c r="C946" s="17">
        <v>940</v>
      </c>
      <c r="D946" s="17">
        <v>351</v>
      </c>
      <c r="E946" s="18">
        <v>54.4</v>
      </c>
      <c r="F946" s="19">
        <f t="shared" si="87"/>
        <v>-0.12499999999999981</v>
      </c>
      <c r="G946" s="19">
        <f t="shared" si="88"/>
        <v>-0.44999999999999929</v>
      </c>
      <c r="H946" s="20">
        <f t="shared" si="84"/>
        <v>0</v>
      </c>
      <c r="I946" s="20">
        <f t="shared" si="85"/>
        <v>54.4</v>
      </c>
      <c r="J946" s="20">
        <f t="shared" si="86"/>
        <v>15.111111111111111</v>
      </c>
      <c r="K946" s="20">
        <f>(1000*1.15)*Table1[[#This Row],[WLTC class 3, version 5, acceleration]]</f>
        <v>-143.74999999999977</v>
      </c>
      <c r="L946" s="20">
        <f t="shared" si="89"/>
        <v>112.815</v>
      </c>
      <c r="M946" s="20">
        <f>0.5*1.2*0.32*1.99*(Table1[[#This Row],[Velocity]]^2)</f>
        <v>87.246317037037045</v>
      </c>
      <c r="N946" s="20">
        <f>Table1[[#This Row],[Acceleration Force]]+Table1[[#This Row],[Rolling Resistance]]+Table1[[#This Row],[Aerodynamic Resistance]]</f>
        <v>56.31131703703727</v>
      </c>
      <c r="O946" s="20">
        <f>(Table1[[#This Row],[Acceleration Force]]+Table1[[#This Row],[Rolling Resistance]]+Table1[[#This Row],[Aerodynamic Resistance]])*Table1[[#This Row],[Velocity]]</f>
        <v>850.92656855967425</v>
      </c>
      <c r="P946" s="20">
        <f>Table1[[#This Row],[Total]]*Table1[[#This Row],[Velocity]]</f>
        <v>850.92656855967425</v>
      </c>
      <c r="Q946" s="20">
        <f>IF(Table1[[#This Row],[Energy]]&gt;0,Table1[[#This Row],[Energy]],0)</f>
        <v>850.92656855967425</v>
      </c>
      <c r="R946" s="20">
        <f>(SUM($Q$6:Q946))/1000000</f>
        <v>2.5272904549956348</v>
      </c>
      <c r="S946" s="20">
        <f>IF(Table1[[#This Row],[Energy]]&lt;0,ABS(Table1[[#This Row],[Energy]]),0)</f>
        <v>0</v>
      </c>
      <c r="T946" s="20">
        <f>(SUM($S$6:S946))/1000000</f>
        <v>1.0902189578590942</v>
      </c>
    </row>
    <row r="947" spans="2:20" x14ac:dyDescent="0.3">
      <c r="B947" s="8" t="s">
        <v>24</v>
      </c>
      <c r="C947" s="17">
        <v>941</v>
      </c>
      <c r="D947" s="17">
        <v>352</v>
      </c>
      <c r="E947" s="18">
        <v>54.1</v>
      </c>
      <c r="F947" s="19">
        <f t="shared" si="87"/>
        <v>-5.5555555555555358E-2</v>
      </c>
      <c r="G947" s="19">
        <f t="shared" si="88"/>
        <v>-0.19999999999999929</v>
      </c>
      <c r="H947" s="20">
        <f t="shared" si="84"/>
        <v>0</v>
      </c>
      <c r="I947" s="20">
        <f t="shared" si="85"/>
        <v>54.1</v>
      </c>
      <c r="J947" s="20">
        <f t="shared" si="86"/>
        <v>15.027777777777779</v>
      </c>
      <c r="K947" s="20">
        <f>(1000*1.15)*Table1[[#This Row],[WLTC class 3, version 5, acceleration]]</f>
        <v>-63.888888888888658</v>
      </c>
      <c r="L947" s="20">
        <f t="shared" si="89"/>
        <v>112.815</v>
      </c>
      <c r="M947" s="20">
        <f>0.5*1.2*0.32*1.99*(Table1[[#This Row],[Velocity]]^2)</f>
        <v>86.286694814814823</v>
      </c>
      <c r="N947" s="20">
        <f>Table1[[#This Row],[Acceleration Force]]+Table1[[#This Row],[Rolling Resistance]]+Table1[[#This Row],[Aerodynamic Resistance]]</f>
        <v>135.21280592592615</v>
      </c>
      <c r="O947" s="20">
        <f>(Table1[[#This Row],[Acceleration Force]]+Table1[[#This Row],[Rolling Resistance]]+Table1[[#This Row],[Aerodynamic Resistance]])*Table1[[#This Row],[Velocity]]</f>
        <v>2031.9480001646125</v>
      </c>
      <c r="P947" s="20">
        <f>Table1[[#This Row],[Total]]*Table1[[#This Row],[Velocity]]</f>
        <v>2031.9480001646125</v>
      </c>
      <c r="Q947" s="20">
        <f>IF(Table1[[#This Row],[Energy]]&gt;0,Table1[[#This Row],[Energy]],0)</f>
        <v>2031.9480001646125</v>
      </c>
      <c r="R947" s="20">
        <f>(SUM($Q$6:Q947))/1000000</f>
        <v>2.5293224029957995</v>
      </c>
      <c r="S947" s="20">
        <f>IF(Table1[[#This Row],[Energy]]&lt;0,ABS(Table1[[#This Row],[Energy]]),0)</f>
        <v>0</v>
      </c>
      <c r="T947" s="20">
        <f>(SUM($S$6:S947))/1000000</f>
        <v>1.0902189578590942</v>
      </c>
    </row>
    <row r="948" spans="2:20" x14ac:dyDescent="0.3">
      <c r="B948" s="8" t="s">
        <v>24</v>
      </c>
      <c r="C948" s="17">
        <v>942</v>
      </c>
      <c r="D948" s="17">
        <v>353</v>
      </c>
      <c r="E948" s="18">
        <v>54</v>
      </c>
      <c r="F948" s="19">
        <f t="shared" si="87"/>
        <v>-2.7777777777778172E-2</v>
      </c>
      <c r="G948" s="19">
        <f t="shared" si="88"/>
        <v>-0.10000000000000142</v>
      </c>
      <c r="H948" s="20">
        <f t="shared" si="84"/>
        <v>0</v>
      </c>
      <c r="I948" s="20">
        <f t="shared" si="85"/>
        <v>54</v>
      </c>
      <c r="J948" s="20">
        <f t="shared" si="86"/>
        <v>15</v>
      </c>
      <c r="K948" s="20">
        <f>(1000*1.15)*Table1[[#This Row],[WLTC class 3, version 5, acceleration]]</f>
        <v>-31.944444444444898</v>
      </c>
      <c r="L948" s="20">
        <f t="shared" si="89"/>
        <v>112.815</v>
      </c>
      <c r="M948" s="20">
        <f>0.5*1.2*0.32*1.99*(Table1[[#This Row],[Velocity]]^2)</f>
        <v>85.968000000000004</v>
      </c>
      <c r="N948" s="20">
        <f>Table1[[#This Row],[Acceleration Force]]+Table1[[#This Row],[Rolling Resistance]]+Table1[[#This Row],[Aerodynamic Resistance]]</f>
        <v>166.8385555555551</v>
      </c>
      <c r="O948" s="20">
        <f>(Table1[[#This Row],[Acceleration Force]]+Table1[[#This Row],[Rolling Resistance]]+Table1[[#This Row],[Aerodynamic Resistance]])*Table1[[#This Row],[Velocity]]</f>
        <v>2502.5783333333266</v>
      </c>
      <c r="P948" s="20">
        <f>Table1[[#This Row],[Total]]*Table1[[#This Row],[Velocity]]</f>
        <v>2502.5783333333266</v>
      </c>
      <c r="Q948" s="20">
        <f>IF(Table1[[#This Row],[Energy]]&gt;0,Table1[[#This Row],[Energy]],0)</f>
        <v>2502.5783333333266</v>
      </c>
      <c r="R948" s="20">
        <f>(SUM($Q$6:Q948))/1000000</f>
        <v>2.5318249813291329</v>
      </c>
      <c r="S948" s="20">
        <f>IF(Table1[[#This Row],[Energy]]&lt;0,ABS(Table1[[#This Row],[Energy]]),0)</f>
        <v>0</v>
      </c>
      <c r="T948" s="20">
        <f>(SUM($S$6:S948))/1000000</f>
        <v>1.0902189578590942</v>
      </c>
    </row>
    <row r="949" spans="2:20" x14ac:dyDescent="0.3">
      <c r="B949" s="8" t="s">
        <v>24</v>
      </c>
      <c r="C949" s="17">
        <v>943</v>
      </c>
      <c r="D949" s="17">
        <v>354</v>
      </c>
      <c r="E949" s="18">
        <v>53.9</v>
      </c>
      <c r="F949" s="19">
        <f t="shared" si="87"/>
        <v>-1.3888888888889086E-2</v>
      </c>
      <c r="G949" s="19">
        <f t="shared" si="88"/>
        <v>-5.0000000000000711E-2</v>
      </c>
      <c r="H949" s="20">
        <f t="shared" si="84"/>
        <v>0</v>
      </c>
      <c r="I949" s="20">
        <f t="shared" si="85"/>
        <v>53.9</v>
      </c>
      <c r="J949" s="20">
        <f t="shared" si="86"/>
        <v>14.972222222222221</v>
      </c>
      <c r="K949" s="20">
        <f>(1000*1.15)*Table1[[#This Row],[WLTC class 3, version 5, acceleration]]</f>
        <v>-15.972222222222449</v>
      </c>
      <c r="L949" s="20">
        <f t="shared" si="89"/>
        <v>112.815</v>
      </c>
      <c r="M949" s="20">
        <f>0.5*1.2*0.32*1.99*(Table1[[#This Row],[Velocity]]^2)</f>
        <v>85.649894814814814</v>
      </c>
      <c r="N949" s="20">
        <f>Table1[[#This Row],[Acceleration Force]]+Table1[[#This Row],[Rolling Resistance]]+Table1[[#This Row],[Aerodynamic Resistance]]</f>
        <v>182.49267259259236</v>
      </c>
      <c r="O949" s="20">
        <f>(Table1[[#This Row],[Acceleration Force]]+Table1[[#This Row],[Rolling Resistance]]+Table1[[#This Row],[Aerodynamic Resistance]])*Table1[[#This Row],[Velocity]]</f>
        <v>2732.3208479835353</v>
      </c>
      <c r="P949" s="20">
        <f>Table1[[#This Row],[Total]]*Table1[[#This Row],[Velocity]]</f>
        <v>2732.3208479835353</v>
      </c>
      <c r="Q949" s="20">
        <f>IF(Table1[[#This Row],[Energy]]&gt;0,Table1[[#This Row],[Energy]],0)</f>
        <v>2732.3208479835353</v>
      </c>
      <c r="R949" s="20">
        <f>(SUM($Q$6:Q949))/1000000</f>
        <v>2.5345573021771162</v>
      </c>
      <c r="S949" s="20">
        <f>IF(Table1[[#This Row],[Energy]]&lt;0,ABS(Table1[[#This Row],[Energy]]),0)</f>
        <v>0</v>
      </c>
      <c r="T949" s="20">
        <f>(SUM($S$6:S949))/1000000</f>
        <v>1.0902189578590942</v>
      </c>
    </row>
    <row r="950" spans="2:20" x14ac:dyDescent="0.3">
      <c r="B950" s="8" t="s">
        <v>24</v>
      </c>
      <c r="C950" s="17">
        <v>944</v>
      </c>
      <c r="D950" s="17">
        <v>355</v>
      </c>
      <c r="E950" s="18">
        <v>53.9</v>
      </c>
      <c r="F950" s="19">
        <f t="shared" si="87"/>
        <v>1.3888888888889086E-2</v>
      </c>
      <c r="G950" s="19">
        <f t="shared" si="88"/>
        <v>5.0000000000000711E-2</v>
      </c>
      <c r="H950" s="20">
        <f t="shared" si="84"/>
        <v>0</v>
      </c>
      <c r="I950" s="20">
        <f t="shared" si="85"/>
        <v>53.9</v>
      </c>
      <c r="J950" s="20">
        <f t="shared" si="86"/>
        <v>14.972222222222221</v>
      </c>
      <c r="K950" s="20">
        <f>(1000*1.15)*Table1[[#This Row],[WLTC class 3, version 5, acceleration]]</f>
        <v>15.972222222222449</v>
      </c>
      <c r="L950" s="20">
        <f t="shared" si="89"/>
        <v>112.815</v>
      </c>
      <c r="M950" s="20">
        <f>0.5*1.2*0.32*1.99*(Table1[[#This Row],[Velocity]]^2)</f>
        <v>85.649894814814814</v>
      </c>
      <c r="N950" s="20">
        <f>Table1[[#This Row],[Acceleration Force]]+Table1[[#This Row],[Rolling Resistance]]+Table1[[#This Row],[Aerodynamic Resistance]]</f>
        <v>214.43711703703727</v>
      </c>
      <c r="O950" s="20">
        <f>(Table1[[#This Row],[Acceleration Force]]+Table1[[#This Row],[Rolling Resistance]]+Table1[[#This Row],[Aerodynamic Resistance]])*Table1[[#This Row],[Velocity]]</f>
        <v>3210.6001689711966</v>
      </c>
      <c r="P950" s="20">
        <f>Table1[[#This Row],[Total]]*Table1[[#This Row],[Velocity]]</f>
        <v>3210.6001689711966</v>
      </c>
      <c r="Q950" s="20">
        <f>IF(Table1[[#This Row],[Energy]]&gt;0,Table1[[#This Row],[Energy]],0)</f>
        <v>3210.6001689711966</v>
      </c>
      <c r="R950" s="20">
        <f>(SUM($Q$6:Q950))/1000000</f>
        <v>2.5377679023460877</v>
      </c>
      <c r="S950" s="20">
        <f>IF(Table1[[#This Row],[Energy]]&lt;0,ABS(Table1[[#This Row],[Energy]]),0)</f>
        <v>0</v>
      </c>
      <c r="T950" s="20">
        <f>(SUM($S$6:S950))/1000000</f>
        <v>1.0902189578590942</v>
      </c>
    </row>
    <row r="951" spans="2:20" x14ac:dyDescent="0.3">
      <c r="B951" s="8" t="s">
        <v>24</v>
      </c>
      <c r="C951" s="17">
        <v>945</v>
      </c>
      <c r="D951" s="17">
        <v>356</v>
      </c>
      <c r="E951" s="18">
        <v>54</v>
      </c>
      <c r="F951" s="19">
        <f t="shared" si="87"/>
        <v>4.1666666666667261E-2</v>
      </c>
      <c r="G951" s="19">
        <f t="shared" si="88"/>
        <v>0.15000000000000213</v>
      </c>
      <c r="H951" s="20">
        <f t="shared" si="84"/>
        <v>0</v>
      </c>
      <c r="I951" s="20">
        <f t="shared" si="85"/>
        <v>54</v>
      </c>
      <c r="J951" s="20">
        <f t="shared" si="86"/>
        <v>15</v>
      </c>
      <c r="K951" s="20">
        <f>(1000*1.15)*Table1[[#This Row],[WLTC class 3, version 5, acceleration]]</f>
        <v>47.916666666667354</v>
      </c>
      <c r="L951" s="20">
        <f t="shared" si="89"/>
        <v>112.815</v>
      </c>
      <c r="M951" s="20">
        <f>0.5*1.2*0.32*1.99*(Table1[[#This Row],[Velocity]]^2)</f>
        <v>85.968000000000004</v>
      </c>
      <c r="N951" s="20">
        <f>Table1[[#This Row],[Acceleration Force]]+Table1[[#This Row],[Rolling Resistance]]+Table1[[#This Row],[Aerodynamic Resistance]]</f>
        <v>246.69966666666738</v>
      </c>
      <c r="O951" s="20">
        <f>(Table1[[#This Row],[Acceleration Force]]+Table1[[#This Row],[Rolling Resistance]]+Table1[[#This Row],[Aerodynamic Resistance]])*Table1[[#This Row],[Velocity]]</f>
        <v>3700.4950000000108</v>
      </c>
      <c r="P951" s="20">
        <f>Table1[[#This Row],[Total]]*Table1[[#This Row],[Velocity]]</f>
        <v>3700.4950000000108</v>
      </c>
      <c r="Q951" s="20">
        <f>IF(Table1[[#This Row],[Energy]]&gt;0,Table1[[#This Row],[Energy]],0)</f>
        <v>3700.4950000000108</v>
      </c>
      <c r="R951" s="20">
        <f>(SUM($Q$6:Q951))/1000000</f>
        <v>2.5414683973460876</v>
      </c>
      <c r="S951" s="20">
        <f>IF(Table1[[#This Row],[Energy]]&lt;0,ABS(Table1[[#This Row],[Energy]]),0)</f>
        <v>0</v>
      </c>
      <c r="T951" s="20">
        <f>(SUM($S$6:S951))/1000000</f>
        <v>1.0902189578590942</v>
      </c>
    </row>
    <row r="952" spans="2:20" x14ac:dyDescent="0.3">
      <c r="B952" s="8" t="s">
        <v>24</v>
      </c>
      <c r="C952" s="17">
        <v>946</v>
      </c>
      <c r="D952" s="17">
        <v>357</v>
      </c>
      <c r="E952" s="18">
        <v>54.2</v>
      </c>
      <c r="F952" s="19">
        <f t="shared" si="87"/>
        <v>0.1388888888888889</v>
      </c>
      <c r="G952" s="19">
        <f t="shared" si="88"/>
        <v>0.5</v>
      </c>
      <c r="H952" s="20">
        <f t="shared" si="84"/>
        <v>0</v>
      </c>
      <c r="I952" s="20">
        <f t="shared" si="85"/>
        <v>54.2</v>
      </c>
      <c r="J952" s="20">
        <f t="shared" si="86"/>
        <v>15.055555555555555</v>
      </c>
      <c r="K952" s="20">
        <f>(1000*1.15)*Table1[[#This Row],[WLTC class 3, version 5, acceleration]]</f>
        <v>159.72222222222223</v>
      </c>
      <c r="L952" s="20">
        <f t="shared" si="89"/>
        <v>112.815</v>
      </c>
      <c r="M952" s="20">
        <f>0.5*1.2*0.32*1.99*(Table1[[#This Row],[Velocity]]^2)</f>
        <v>86.605979259259257</v>
      </c>
      <c r="N952" s="20">
        <f>Table1[[#This Row],[Acceleration Force]]+Table1[[#This Row],[Rolling Resistance]]+Table1[[#This Row],[Aerodynamic Resistance]]</f>
        <v>359.14320148148147</v>
      </c>
      <c r="O952" s="20">
        <f>(Table1[[#This Row],[Acceleration Force]]+Table1[[#This Row],[Rolling Resistance]]+Table1[[#This Row],[Aerodynamic Resistance]])*Table1[[#This Row],[Velocity]]</f>
        <v>5407.1004223045265</v>
      </c>
      <c r="P952" s="20">
        <f>Table1[[#This Row],[Total]]*Table1[[#This Row],[Velocity]]</f>
        <v>5407.1004223045265</v>
      </c>
      <c r="Q952" s="20">
        <f>IF(Table1[[#This Row],[Energy]]&gt;0,Table1[[#This Row],[Energy]],0)</f>
        <v>5407.1004223045265</v>
      </c>
      <c r="R952" s="20">
        <f>(SUM($Q$6:Q952))/1000000</f>
        <v>2.5468754977683923</v>
      </c>
      <c r="S952" s="20">
        <f>IF(Table1[[#This Row],[Energy]]&lt;0,ABS(Table1[[#This Row],[Energy]]),0)</f>
        <v>0</v>
      </c>
      <c r="T952" s="20">
        <f>(SUM($S$6:S952))/1000000</f>
        <v>1.0902189578590942</v>
      </c>
    </row>
    <row r="953" spans="2:20" x14ac:dyDescent="0.3">
      <c r="B953" s="8" t="s">
        <v>24</v>
      </c>
      <c r="C953" s="17">
        <v>947</v>
      </c>
      <c r="D953" s="17">
        <v>358</v>
      </c>
      <c r="E953" s="18">
        <v>55</v>
      </c>
      <c r="F953" s="19">
        <f t="shared" si="87"/>
        <v>0.22222222222222143</v>
      </c>
      <c r="G953" s="19">
        <f t="shared" si="88"/>
        <v>0.79999999999999716</v>
      </c>
      <c r="H953" s="20">
        <f t="shared" si="84"/>
        <v>0</v>
      </c>
      <c r="I953" s="20">
        <f t="shared" si="85"/>
        <v>55</v>
      </c>
      <c r="J953" s="20">
        <f t="shared" si="86"/>
        <v>15.277777777777777</v>
      </c>
      <c r="K953" s="20">
        <f>(1000*1.15)*Table1[[#This Row],[WLTC class 3, version 5, acceleration]]</f>
        <v>255.55555555555463</v>
      </c>
      <c r="L953" s="20">
        <f t="shared" si="89"/>
        <v>112.815</v>
      </c>
      <c r="M953" s="20">
        <f>0.5*1.2*0.32*1.99*(Table1[[#This Row],[Velocity]]^2)</f>
        <v>89.18148148148147</v>
      </c>
      <c r="N953" s="20">
        <f>Table1[[#This Row],[Acceleration Force]]+Table1[[#This Row],[Rolling Resistance]]+Table1[[#This Row],[Aerodynamic Resistance]]</f>
        <v>457.55203703703609</v>
      </c>
      <c r="O953" s="20">
        <f>(Table1[[#This Row],[Acceleration Force]]+Table1[[#This Row],[Rolling Resistance]]+Table1[[#This Row],[Aerodynamic Resistance]])*Table1[[#This Row],[Velocity]]</f>
        <v>6990.3783436213844</v>
      </c>
      <c r="P953" s="20">
        <f>Table1[[#This Row],[Total]]*Table1[[#This Row],[Velocity]]</f>
        <v>6990.3783436213844</v>
      </c>
      <c r="Q953" s="20">
        <f>IF(Table1[[#This Row],[Energy]]&gt;0,Table1[[#This Row],[Energy]],0)</f>
        <v>6990.3783436213844</v>
      </c>
      <c r="R953" s="20">
        <f>(SUM($Q$6:Q953))/1000000</f>
        <v>2.5538658761120137</v>
      </c>
      <c r="S953" s="20">
        <f>IF(Table1[[#This Row],[Energy]]&lt;0,ABS(Table1[[#This Row],[Energy]]),0)</f>
        <v>0</v>
      </c>
      <c r="T953" s="20">
        <f>(SUM($S$6:S953))/1000000</f>
        <v>1.0902189578590942</v>
      </c>
    </row>
    <row r="954" spans="2:20" x14ac:dyDescent="0.3">
      <c r="B954" s="8" t="s">
        <v>24</v>
      </c>
      <c r="C954" s="17">
        <v>948</v>
      </c>
      <c r="D954" s="17">
        <v>359</v>
      </c>
      <c r="E954" s="18">
        <v>55.8</v>
      </c>
      <c r="F954" s="19">
        <f t="shared" si="87"/>
        <v>0.16666666666666705</v>
      </c>
      <c r="G954" s="19">
        <f t="shared" si="88"/>
        <v>0.60000000000000142</v>
      </c>
      <c r="H954" s="20">
        <f t="shared" si="84"/>
        <v>0</v>
      </c>
      <c r="I954" s="20">
        <f t="shared" si="85"/>
        <v>55.8</v>
      </c>
      <c r="J954" s="20">
        <f t="shared" si="86"/>
        <v>15.499999999999998</v>
      </c>
      <c r="K954" s="20">
        <f>(1000*1.15)*Table1[[#This Row],[WLTC class 3, version 5, acceleration]]</f>
        <v>191.66666666666711</v>
      </c>
      <c r="L954" s="20">
        <f t="shared" si="89"/>
        <v>112.815</v>
      </c>
      <c r="M954" s="20">
        <f>0.5*1.2*0.32*1.99*(Table1[[#This Row],[Velocity]]^2)</f>
        <v>91.794719999999984</v>
      </c>
      <c r="N954" s="20">
        <f>Table1[[#This Row],[Acceleration Force]]+Table1[[#This Row],[Rolling Resistance]]+Table1[[#This Row],[Aerodynamic Resistance]]</f>
        <v>396.27638666666712</v>
      </c>
      <c r="O954" s="20">
        <f>(Table1[[#This Row],[Acceleration Force]]+Table1[[#This Row],[Rolling Resistance]]+Table1[[#This Row],[Aerodynamic Resistance]])*Table1[[#This Row],[Velocity]]</f>
        <v>6142.2839933333398</v>
      </c>
      <c r="P954" s="20">
        <f>Table1[[#This Row],[Total]]*Table1[[#This Row],[Velocity]]</f>
        <v>6142.2839933333398</v>
      </c>
      <c r="Q954" s="20">
        <f>IF(Table1[[#This Row],[Energy]]&gt;0,Table1[[#This Row],[Energy]],0)</f>
        <v>6142.2839933333398</v>
      </c>
      <c r="R954" s="20">
        <f>(SUM($Q$6:Q954))/1000000</f>
        <v>2.5600081601053466</v>
      </c>
      <c r="S954" s="20">
        <f>IF(Table1[[#This Row],[Energy]]&lt;0,ABS(Table1[[#This Row],[Energy]]),0)</f>
        <v>0</v>
      </c>
      <c r="T954" s="20">
        <f>(SUM($S$6:S954))/1000000</f>
        <v>1.0902189578590942</v>
      </c>
    </row>
    <row r="955" spans="2:20" x14ac:dyDescent="0.3">
      <c r="B955" s="8" t="s">
        <v>24</v>
      </c>
      <c r="C955" s="17">
        <v>949</v>
      </c>
      <c r="D955" s="17">
        <v>360</v>
      </c>
      <c r="E955" s="18">
        <v>56.2</v>
      </c>
      <c r="F955" s="19">
        <f t="shared" si="87"/>
        <v>4.1666666666667261E-2</v>
      </c>
      <c r="G955" s="19">
        <f t="shared" si="88"/>
        <v>0.15000000000000213</v>
      </c>
      <c r="H955" s="20">
        <f t="shared" si="84"/>
        <v>0</v>
      </c>
      <c r="I955" s="20">
        <f t="shared" si="85"/>
        <v>56.2</v>
      </c>
      <c r="J955" s="20">
        <f t="shared" si="86"/>
        <v>15.611111111111111</v>
      </c>
      <c r="K955" s="20">
        <f>(1000*1.15)*Table1[[#This Row],[WLTC class 3, version 5, acceleration]]</f>
        <v>47.916666666667354</v>
      </c>
      <c r="L955" s="20">
        <f t="shared" si="89"/>
        <v>112.815</v>
      </c>
      <c r="M955" s="20">
        <f>0.5*1.2*0.32*1.99*(Table1[[#This Row],[Velocity]]^2)</f>
        <v>93.115490370370381</v>
      </c>
      <c r="N955" s="20">
        <f>Table1[[#This Row],[Acceleration Force]]+Table1[[#This Row],[Rolling Resistance]]+Table1[[#This Row],[Aerodynamic Resistance]]</f>
        <v>253.84715703703773</v>
      </c>
      <c r="O955" s="20">
        <f>(Table1[[#This Row],[Acceleration Force]]+Table1[[#This Row],[Rolling Resistance]]+Table1[[#This Row],[Aerodynamic Resistance]])*Table1[[#This Row],[Velocity]]</f>
        <v>3962.8361737448668</v>
      </c>
      <c r="P955" s="20">
        <f>Table1[[#This Row],[Total]]*Table1[[#This Row],[Velocity]]</f>
        <v>3962.8361737448668</v>
      </c>
      <c r="Q955" s="20">
        <f>IF(Table1[[#This Row],[Energy]]&gt;0,Table1[[#This Row],[Energy]],0)</f>
        <v>3962.8361737448668</v>
      </c>
      <c r="R955" s="20">
        <f>(SUM($Q$6:Q955))/1000000</f>
        <v>2.5639709962790915</v>
      </c>
      <c r="S955" s="20">
        <f>IF(Table1[[#This Row],[Energy]]&lt;0,ABS(Table1[[#This Row],[Energy]]),0)</f>
        <v>0</v>
      </c>
      <c r="T955" s="20">
        <f>(SUM($S$6:S955))/1000000</f>
        <v>1.0902189578590942</v>
      </c>
    </row>
    <row r="956" spans="2:20" x14ac:dyDescent="0.3">
      <c r="B956" s="8" t="s">
        <v>24</v>
      </c>
      <c r="C956" s="17">
        <v>950</v>
      </c>
      <c r="D956" s="17">
        <v>361</v>
      </c>
      <c r="E956" s="18">
        <v>56.1</v>
      </c>
      <c r="F956" s="19">
        <f t="shared" si="87"/>
        <v>-0.15277777777777798</v>
      </c>
      <c r="G956" s="19">
        <f t="shared" si="88"/>
        <v>-0.55000000000000071</v>
      </c>
      <c r="H956" s="20">
        <f t="shared" si="84"/>
        <v>0</v>
      </c>
      <c r="I956" s="20">
        <f t="shared" si="85"/>
        <v>56.1</v>
      </c>
      <c r="J956" s="20">
        <f t="shared" si="86"/>
        <v>15.583333333333334</v>
      </c>
      <c r="K956" s="20">
        <f>(1000*1.15)*Table1[[#This Row],[WLTC class 3, version 5, acceleration]]</f>
        <v>-175.69444444444468</v>
      </c>
      <c r="L956" s="20">
        <f t="shared" si="89"/>
        <v>112.815</v>
      </c>
      <c r="M956" s="20">
        <f>0.5*1.2*0.32*1.99*(Table1[[#This Row],[Velocity]]^2)</f>
        <v>92.784413333333347</v>
      </c>
      <c r="N956" s="20">
        <f>Table1[[#This Row],[Acceleration Force]]+Table1[[#This Row],[Rolling Resistance]]+Table1[[#This Row],[Aerodynamic Resistance]]</f>
        <v>29.904968888888661</v>
      </c>
      <c r="O956" s="20">
        <f>(Table1[[#This Row],[Acceleration Force]]+Table1[[#This Row],[Rolling Resistance]]+Table1[[#This Row],[Aerodynamic Resistance]])*Table1[[#This Row],[Velocity]]</f>
        <v>466.01909851851497</v>
      </c>
      <c r="P956" s="20">
        <f>Table1[[#This Row],[Total]]*Table1[[#This Row],[Velocity]]</f>
        <v>466.01909851851497</v>
      </c>
      <c r="Q956" s="20">
        <f>IF(Table1[[#This Row],[Energy]]&gt;0,Table1[[#This Row],[Energy]],0)</f>
        <v>466.01909851851497</v>
      </c>
      <c r="R956" s="20">
        <f>(SUM($Q$6:Q956))/1000000</f>
        <v>2.5644370153776102</v>
      </c>
      <c r="S956" s="20">
        <f>IF(Table1[[#This Row],[Energy]]&lt;0,ABS(Table1[[#This Row],[Energy]]),0)</f>
        <v>0</v>
      </c>
      <c r="T956" s="20">
        <f>(SUM($S$6:S956))/1000000</f>
        <v>1.0902189578590942</v>
      </c>
    </row>
    <row r="957" spans="2:20" x14ac:dyDescent="0.3">
      <c r="B957" s="8" t="s">
        <v>24</v>
      </c>
      <c r="C957" s="17">
        <v>951</v>
      </c>
      <c r="D957" s="17">
        <v>362</v>
      </c>
      <c r="E957" s="18">
        <v>55.1</v>
      </c>
      <c r="F957" s="19">
        <f t="shared" si="87"/>
        <v>-0.47222222222222199</v>
      </c>
      <c r="G957" s="19">
        <f t="shared" si="88"/>
        <v>-1.6999999999999993</v>
      </c>
      <c r="H957" s="20">
        <f t="shared" si="84"/>
        <v>0</v>
      </c>
      <c r="I957" s="20">
        <f t="shared" si="85"/>
        <v>55.1</v>
      </c>
      <c r="J957" s="20">
        <f t="shared" si="86"/>
        <v>15.305555555555555</v>
      </c>
      <c r="K957" s="20">
        <f>(1000*1.15)*Table1[[#This Row],[WLTC class 3, version 5, acceleration]]</f>
        <v>-543.05555555555532</v>
      </c>
      <c r="L957" s="20">
        <f t="shared" si="89"/>
        <v>112.815</v>
      </c>
      <c r="M957" s="20">
        <f>0.5*1.2*0.32*1.99*(Table1[[#This Row],[Velocity]]^2)</f>
        <v>89.506072592592588</v>
      </c>
      <c r="N957" s="20">
        <f>Table1[[#This Row],[Acceleration Force]]+Table1[[#This Row],[Rolling Resistance]]+Table1[[#This Row],[Aerodynamic Resistance]]</f>
        <v>-340.73448296296272</v>
      </c>
      <c r="O957" s="20">
        <f>(Table1[[#This Row],[Acceleration Force]]+Table1[[#This Row],[Rolling Resistance]]+Table1[[#This Row],[Aerodynamic Resistance]])*Table1[[#This Row],[Velocity]]</f>
        <v>-5215.130558683124</v>
      </c>
      <c r="P957" s="20">
        <f>Table1[[#This Row],[Total]]*Table1[[#This Row],[Velocity]]</f>
        <v>-5215.130558683124</v>
      </c>
      <c r="Q957" s="20">
        <f>IF(Table1[[#This Row],[Energy]]&gt;0,Table1[[#This Row],[Energy]],0)</f>
        <v>0</v>
      </c>
      <c r="R957" s="20">
        <f>(SUM($Q$6:Q957))/1000000</f>
        <v>2.5644370153776102</v>
      </c>
      <c r="S957" s="20">
        <f>IF(Table1[[#This Row],[Energy]]&lt;0,ABS(Table1[[#This Row],[Energy]]),0)</f>
        <v>5215.130558683124</v>
      </c>
      <c r="T957" s="20">
        <f>(SUM($S$6:S957))/1000000</f>
        <v>1.0954340884177773</v>
      </c>
    </row>
    <row r="958" spans="2:20" x14ac:dyDescent="0.3">
      <c r="B958" s="8" t="s">
        <v>24</v>
      </c>
      <c r="C958" s="17">
        <v>952</v>
      </c>
      <c r="D958" s="17">
        <v>363</v>
      </c>
      <c r="E958" s="18">
        <v>52.7</v>
      </c>
      <c r="F958" s="19">
        <f t="shared" si="87"/>
        <v>-0.93055555555555591</v>
      </c>
      <c r="G958" s="19">
        <f t="shared" si="88"/>
        <v>-3.3500000000000014</v>
      </c>
      <c r="H958" s="20">
        <f t="shared" si="84"/>
        <v>0</v>
      </c>
      <c r="I958" s="20">
        <f t="shared" si="85"/>
        <v>52.7</v>
      </c>
      <c r="J958" s="20">
        <f t="shared" si="86"/>
        <v>14.638888888888889</v>
      </c>
      <c r="K958" s="20">
        <f>(1000*1.15)*Table1[[#This Row],[WLTC class 3, version 5, acceleration]]</f>
        <v>-1070.1388888888894</v>
      </c>
      <c r="L958" s="20">
        <f t="shared" si="89"/>
        <v>112.815</v>
      </c>
      <c r="M958" s="20">
        <f>0.5*1.2*0.32*1.99*(Table1[[#This Row],[Velocity]]^2)</f>
        <v>81.87862370370371</v>
      </c>
      <c r="N958" s="20">
        <f>Table1[[#This Row],[Acceleration Force]]+Table1[[#This Row],[Rolling Resistance]]+Table1[[#This Row],[Aerodynamic Resistance]]</f>
        <v>-875.44526518518558</v>
      </c>
      <c r="O958" s="20">
        <f>(Table1[[#This Row],[Acceleration Force]]+Table1[[#This Row],[Rolling Resistance]]+Table1[[#This Row],[Aerodynamic Resistance]])*Table1[[#This Row],[Velocity]]</f>
        <v>-12815.5459653498</v>
      </c>
      <c r="P958" s="20">
        <f>Table1[[#This Row],[Total]]*Table1[[#This Row],[Velocity]]</f>
        <v>-12815.5459653498</v>
      </c>
      <c r="Q958" s="20">
        <f>IF(Table1[[#This Row],[Energy]]&gt;0,Table1[[#This Row],[Energy]],0)</f>
        <v>0</v>
      </c>
      <c r="R958" s="20">
        <f>(SUM($Q$6:Q958))/1000000</f>
        <v>2.5644370153776102</v>
      </c>
      <c r="S958" s="20">
        <f>IF(Table1[[#This Row],[Energy]]&lt;0,ABS(Table1[[#This Row],[Energy]]),0)</f>
        <v>12815.5459653498</v>
      </c>
      <c r="T958" s="20">
        <f>(SUM($S$6:S958))/1000000</f>
        <v>1.1082496343831272</v>
      </c>
    </row>
    <row r="959" spans="2:20" x14ac:dyDescent="0.3">
      <c r="B959" s="8" t="s">
        <v>24</v>
      </c>
      <c r="C959" s="17">
        <v>953</v>
      </c>
      <c r="D959" s="17">
        <v>364</v>
      </c>
      <c r="E959" s="18">
        <v>48.4</v>
      </c>
      <c r="F959" s="19">
        <f t="shared" si="87"/>
        <v>-1.3333333333333335</v>
      </c>
      <c r="G959" s="19">
        <f t="shared" si="88"/>
        <v>-4.8000000000000007</v>
      </c>
      <c r="H959" s="20">
        <f t="shared" si="84"/>
        <v>0</v>
      </c>
      <c r="I959" s="20">
        <f t="shared" si="85"/>
        <v>48.4</v>
      </c>
      <c r="J959" s="20">
        <f t="shared" si="86"/>
        <v>13.444444444444443</v>
      </c>
      <c r="K959" s="20">
        <f>(1000*1.15)*Table1[[#This Row],[WLTC class 3, version 5, acceleration]]</f>
        <v>-1533.3333333333335</v>
      </c>
      <c r="L959" s="20">
        <f t="shared" si="89"/>
        <v>112.815</v>
      </c>
      <c r="M959" s="20">
        <f>0.5*1.2*0.32*1.99*(Table1[[#This Row],[Velocity]]^2)</f>
        <v>69.06213925925924</v>
      </c>
      <c r="N959" s="20">
        <f>Table1[[#This Row],[Acceleration Force]]+Table1[[#This Row],[Rolling Resistance]]+Table1[[#This Row],[Aerodynamic Resistance]]</f>
        <v>-1351.4561940740741</v>
      </c>
      <c r="O959" s="20">
        <f>(Table1[[#This Row],[Acceleration Force]]+Table1[[#This Row],[Rolling Resistance]]+Table1[[#This Row],[Aerodynamic Resistance]])*Table1[[#This Row],[Velocity]]</f>
        <v>-18169.577720329216</v>
      </c>
      <c r="P959" s="20">
        <f>Table1[[#This Row],[Total]]*Table1[[#This Row],[Velocity]]</f>
        <v>-18169.577720329216</v>
      </c>
      <c r="Q959" s="20">
        <f>IF(Table1[[#This Row],[Energy]]&gt;0,Table1[[#This Row],[Energy]],0)</f>
        <v>0</v>
      </c>
      <c r="R959" s="20">
        <f>(SUM($Q$6:Q959))/1000000</f>
        <v>2.5644370153776102</v>
      </c>
      <c r="S959" s="20">
        <f>IF(Table1[[#This Row],[Energy]]&lt;0,ABS(Table1[[#This Row],[Energy]]),0)</f>
        <v>18169.577720329216</v>
      </c>
      <c r="T959" s="20">
        <f>(SUM($S$6:S959))/1000000</f>
        <v>1.1264192121034562</v>
      </c>
    </row>
    <row r="960" spans="2:20" x14ac:dyDescent="0.3">
      <c r="B960" s="8" t="s">
        <v>24</v>
      </c>
      <c r="C960" s="17">
        <v>954</v>
      </c>
      <c r="D960" s="17">
        <v>365</v>
      </c>
      <c r="E960" s="18">
        <v>43.1</v>
      </c>
      <c r="F960" s="19">
        <f t="shared" si="87"/>
        <v>-1.4722222222222223</v>
      </c>
      <c r="G960" s="19">
        <f t="shared" si="88"/>
        <v>-5.3000000000000007</v>
      </c>
      <c r="H960" s="20">
        <f t="shared" si="84"/>
        <v>0</v>
      </c>
      <c r="I960" s="20">
        <f t="shared" si="85"/>
        <v>43.1</v>
      </c>
      <c r="J960" s="20">
        <f t="shared" si="86"/>
        <v>11.972222222222223</v>
      </c>
      <c r="K960" s="20">
        <f>(1000*1.15)*Table1[[#This Row],[WLTC class 3, version 5, acceleration]]</f>
        <v>-1693.0555555555557</v>
      </c>
      <c r="L960" s="20">
        <f t="shared" si="89"/>
        <v>112.815</v>
      </c>
      <c r="M960" s="20">
        <f>0.5*1.2*0.32*1.99*(Table1[[#This Row],[Velocity]]^2)</f>
        <v>54.765094814814823</v>
      </c>
      <c r="N960" s="20">
        <f>Table1[[#This Row],[Acceleration Force]]+Table1[[#This Row],[Rolling Resistance]]+Table1[[#This Row],[Aerodynamic Resistance]]</f>
        <v>-1525.4754607407408</v>
      </c>
      <c r="O960" s="20">
        <f>(Table1[[#This Row],[Acceleration Force]]+Table1[[#This Row],[Rolling Resistance]]+Table1[[#This Row],[Aerodynamic Resistance]])*Table1[[#This Row],[Velocity]]</f>
        <v>-18263.331210534983</v>
      </c>
      <c r="P960" s="20">
        <f>Table1[[#This Row],[Total]]*Table1[[#This Row],[Velocity]]</f>
        <v>-18263.331210534983</v>
      </c>
      <c r="Q960" s="20">
        <f>IF(Table1[[#This Row],[Energy]]&gt;0,Table1[[#This Row],[Energy]],0)</f>
        <v>0</v>
      </c>
      <c r="R960" s="20">
        <f>(SUM($Q$6:Q960))/1000000</f>
        <v>2.5644370153776102</v>
      </c>
      <c r="S960" s="20">
        <f>IF(Table1[[#This Row],[Energy]]&lt;0,ABS(Table1[[#This Row],[Energy]]),0)</f>
        <v>18263.331210534983</v>
      </c>
      <c r="T960" s="20">
        <f>(SUM($S$6:S960))/1000000</f>
        <v>1.1446825433139913</v>
      </c>
    </row>
    <row r="961" spans="2:20" x14ac:dyDescent="0.3">
      <c r="B961" s="8" t="s">
        <v>24</v>
      </c>
      <c r="C961" s="17">
        <v>955</v>
      </c>
      <c r="D961" s="17">
        <v>366</v>
      </c>
      <c r="E961" s="18">
        <v>37.799999999999997</v>
      </c>
      <c r="F961" s="19">
        <f t="shared" si="87"/>
        <v>-1.4722222222222223</v>
      </c>
      <c r="G961" s="19">
        <f t="shared" si="88"/>
        <v>-5.3000000000000007</v>
      </c>
      <c r="H961" s="20">
        <f t="shared" si="84"/>
        <v>0</v>
      </c>
      <c r="I961" s="20">
        <f t="shared" si="85"/>
        <v>37.799999999999997</v>
      </c>
      <c r="J961" s="20">
        <f t="shared" si="86"/>
        <v>10.499999999999998</v>
      </c>
      <c r="K961" s="20">
        <f>(1000*1.15)*Table1[[#This Row],[WLTC class 3, version 5, acceleration]]</f>
        <v>-1693.0555555555557</v>
      </c>
      <c r="L961" s="20">
        <f t="shared" si="89"/>
        <v>112.815</v>
      </c>
      <c r="M961" s="20">
        <f>0.5*1.2*0.32*1.99*(Table1[[#This Row],[Velocity]]^2)</f>
        <v>42.12431999999999</v>
      </c>
      <c r="N961" s="20">
        <f>Table1[[#This Row],[Acceleration Force]]+Table1[[#This Row],[Rolling Resistance]]+Table1[[#This Row],[Aerodynamic Resistance]]</f>
        <v>-1538.1162355555557</v>
      </c>
      <c r="O961" s="20">
        <f>(Table1[[#This Row],[Acceleration Force]]+Table1[[#This Row],[Rolling Resistance]]+Table1[[#This Row],[Aerodynamic Resistance]])*Table1[[#This Row],[Velocity]]</f>
        <v>-16150.220473333333</v>
      </c>
      <c r="P961" s="20">
        <f>Table1[[#This Row],[Total]]*Table1[[#This Row],[Velocity]]</f>
        <v>-16150.220473333333</v>
      </c>
      <c r="Q961" s="20">
        <f>IF(Table1[[#This Row],[Energy]]&gt;0,Table1[[#This Row],[Energy]],0)</f>
        <v>0</v>
      </c>
      <c r="R961" s="20">
        <f>(SUM($Q$6:Q961))/1000000</f>
        <v>2.5644370153776102</v>
      </c>
      <c r="S961" s="20">
        <f>IF(Table1[[#This Row],[Energy]]&lt;0,ABS(Table1[[#This Row],[Energy]]),0)</f>
        <v>16150.220473333333</v>
      </c>
      <c r="T961" s="20">
        <f>(SUM($S$6:S961))/1000000</f>
        <v>1.1608327637873246</v>
      </c>
    </row>
    <row r="962" spans="2:20" x14ac:dyDescent="0.3">
      <c r="B962" s="8" t="s">
        <v>24</v>
      </c>
      <c r="C962" s="17">
        <v>956</v>
      </c>
      <c r="D962" s="17">
        <v>367</v>
      </c>
      <c r="E962" s="18">
        <v>32.5</v>
      </c>
      <c r="F962" s="19">
        <f t="shared" si="87"/>
        <v>-1.4722222222222219</v>
      </c>
      <c r="G962" s="19">
        <f t="shared" si="88"/>
        <v>-5.2999999999999989</v>
      </c>
      <c r="H962" s="20">
        <f t="shared" si="84"/>
        <v>0</v>
      </c>
      <c r="I962" s="20">
        <f t="shared" si="85"/>
        <v>32.5</v>
      </c>
      <c r="J962" s="20">
        <f t="shared" si="86"/>
        <v>9.0277777777777768</v>
      </c>
      <c r="K962" s="20">
        <f>(1000*1.15)*Table1[[#This Row],[WLTC class 3, version 5, acceleration]]</f>
        <v>-1693.0555555555552</v>
      </c>
      <c r="L962" s="20">
        <f t="shared" si="89"/>
        <v>112.815</v>
      </c>
      <c r="M962" s="20">
        <f>0.5*1.2*0.32*1.99*(Table1[[#This Row],[Velocity]]^2)</f>
        <v>31.139814814814809</v>
      </c>
      <c r="N962" s="20">
        <f>Table1[[#This Row],[Acceleration Force]]+Table1[[#This Row],[Rolling Resistance]]+Table1[[#This Row],[Aerodynamic Resistance]]</f>
        <v>-1549.1007407407403</v>
      </c>
      <c r="O962" s="20">
        <f>(Table1[[#This Row],[Acceleration Force]]+Table1[[#This Row],[Rolling Resistance]]+Table1[[#This Row],[Aerodynamic Resistance]])*Table1[[#This Row],[Velocity]]</f>
        <v>-13984.937242798349</v>
      </c>
      <c r="P962" s="20">
        <f>Table1[[#This Row],[Total]]*Table1[[#This Row],[Velocity]]</f>
        <v>-13984.937242798349</v>
      </c>
      <c r="Q962" s="20">
        <f>IF(Table1[[#This Row],[Energy]]&gt;0,Table1[[#This Row],[Energy]],0)</f>
        <v>0</v>
      </c>
      <c r="R962" s="20">
        <f>(SUM($Q$6:Q962))/1000000</f>
        <v>2.5644370153776102</v>
      </c>
      <c r="S962" s="20">
        <f>IF(Table1[[#This Row],[Energy]]&lt;0,ABS(Table1[[#This Row],[Energy]]),0)</f>
        <v>13984.937242798349</v>
      </c>
      <c r="T962" s="20">
        <f>(SUM($S$6:S962))/1000000</f>
        <v>1.1748177010301228</v>
      </c>
    </row>
    <row r="963" spans="2:20" x14ac:dyDescent="0.3">
      <c r="B963" s="8" t="s">
        <v>24</v>
      </c>
      <c r="C963" s="17">
        <v>957</v>
      </c>
      <c r="D963" s="17">
        <v>368</v>
      </c>
      <c r="E963" s="18">
        <v>27.2</v>
      </c>
      <c r="F963" s="19">
        <f t="shared" si="87"/>
        <v>-1.0277777777777775</v>
      </c>
      <c r="G963" s="19">
        <f t="shared" si="88"/>
        <v>-3.6999999999999993</v>
      </c>
      <c r="H963" s="20">
        <f t="shared" si="84"/>
        <v>0</v>
      </c>
      <c r="I963" s="20">
        <f t="shared" si="85"/>
        <v>27.2</v>
      </c>
      <c r="J963" s="20">
        <f t="shared" si="86"/>
        <v>7.5555555555555554</v>
      </c>
      <c r="K963" s="20">
        <f>(1000*1.15)*Table1[[#This Row],[WLTC class 3, version 5, acceleration]]</f>
        <v>-1181.9444444444441</v>
      </c>
      <c r="L963" s="20">
        <f t="shared" si="89"/>
        <v>112.815</v>
      </c>
      <c r="M963" s="20">
        <f>0.5*1.2*0.32*1.99*(Table1[[#This Row],[Velocity]]^2)</f>
        <v>21.811579259259261</v>
      </c>
      <c r="N963" s="20">
        <f>Table1[[#This Row],[Acceleration Force]]+Table1[[#This Row],[Rolling Resistance]]+Table1[[#This Row],[Aerodynamic Resistance]]</f>
        <v>-1047.3178651851847</v>
      </c>
      <c r="O963" s="20">
        <f>(Table1[[#This Row],[Acceleration Force]]+Table1[[#This Row],[Rolling Resistance]]+Table1[[#This Row],[Aerodynamic Resistance]])*Table1[[#This Row],[Velocity]]</f>
        <v>-7913.0683147325062</v>
      </c>
      <c r="P963" s="20">
        <f>Table1[[#This Row],[Total]]*Table1[[#This Row],[Velocity]]</f>
        <v>-7913.0683147325062</v>
      </c>
      <c r="Q963" s="20">
        <f>IF(Table1[[#This Row],[Energy]]&gt;0,Table1[[#This Row],[Energy]],0)</f>
        <v>0</v>
      </c>
      <c r="R963" s="20">
        <f>(SUM($Q$6:Q963))/1000000</f>
        <v>2.5644370153776102</v>
      </c>
      <c r="S963" s="20">
        <f>IF(Table1[[#This Row],[Energy]]&lt;0,ABS(Table1[[#This Row],[Energy]]),0)</f>
        <v>7913.0683147325062</v>
      </c>
      <c r="T963" s="20">
        <f>(SUM($S$6:S963))/1000000</f>
        <v>1.1827307693448554</v>
      </c>
    </row>
    <row r="964" spans="2:20" x14ac:dyDescent="0.3">
      <c r="B964" s="8" t="s">
        <v>24</v>
      </c>
      <c r="C964" s="17">
        <v>958</v>
      </c>
      <c r="D964" s="17">
        <v>369</v>
      </c>
      <c r="E964" s="18">
        <v>25.1</v>
      </c>
      <c r="F964" s="19">
        <f t="shared" si="87"/>
        <v>-0.16666666666666657</v>
      </c>
      <c r="G964" s="19">
        <f t="shared" si="88"/>
        <v>-0.59999999999999964</v>
      </c>
      <c r="H964" s="20">
        <f t="shared" si="84"/>
        <v>0</v>
      </c>
      <c r="I964" s="20">
        <f t="shared" si="85"/>
        <v>25.1</v>
      </c>
      <c r="J964" s="20">
        <f t="shared" si="86"/>
        <v>6.9722222222222223</v>
      </c>
      <c r="K964" s="20">
        <f>(1000*1.15)*Table1[[#This Row],[WLTC class 3, version 5, acceleration]]</f>
        <v>-191.66666666666657</v>
      </c>
      <c r="L964" s="20">
        <f t="shared" si="89"/>
        <v>112.815</v>
      </c>
      <c r="M964" s="20">
        <f>0.5*1.2*0.32*1.99*(Table1[[#This Row],[Velocity]]^2)</f>
        <v>18.573628148148153</v>
      </c>
      <c r="N964" s="20">
        <f>Table1[[#This Row],[Acceleration Force]]+Table1[[#This Row],[Rolling Resistance]]+Table1[[#This Row],[Aerodynamic Resistance]]</f>
        <v>-60.278038518518422</v>
      </c>
      <c r="O964" s="20">
        <f>(Table1[[#This Row],[Acceleration Force]]+Table1[[#This Row],[Rolling Resistance]]+Table1[[#This Row],[Aerodynamic Resistance]])*Table1[[#This Row],[Velocity]]</f>
        <v>-420.27187967078123</v>
      </c>
      <c r="P964" s="20">
        <f>Table1[[#This Row],[Total]]*Table1[[#This Row],[Velocity]]</f>
        <v>-420.27187967078123</v>
      </c>
      <c r="Q964" s="20">
        <f>IF(Table1[[#This Row],[Energy]]&gt;0,Table1[[#This Row],[Energy]],0)</f>
        <v>0</v>
      </c>
      <c r="R964" s="20">
        <f>(SUM($Q$6:Q964))/1000000</f>
        <v>2.5644370153776102</v>
      </c>
      <c r="S964" s="20">
        <f>IF(Table1[[#This Row],[Energy]]&lt;0,ABS(Table1[[#This Row],[Energy]]),0)</f>
        <v>420.27187967078123</v>
      </c>
      <c r="T964" s="20">
        <f>(SUM($S$6:S964))/1000000</f>
        <v>1.1831510412245261</v>
      </c>
    </row>
    <row r="965" spans="2:20" x14ac:dyDescent="0.3">
      <c r="B965" s="8" t="s">
        <v>24</v>
      </c>
      <c r="C965" s="17">
        <v>959</v>
      </c>
      <c r="D965" s="17">
        <v>370</v>
      </c>
      <c r="E965" s="18">
        <v>26</v>
      </c>
      <c r="F965" s="19">
        <f t="shared" si="87"/>
        <v>0.58333333333333326</v>
      </c>
      <c r="G965" s="19">
        <f t="shared" si="88"/>
        <v>2.0999999999999996</v>
      </c>
      <c r="H965" s="20">
        <f t="shared" si="84"/>
        <v>0</v>
      </c>
      <c r="I965" s="20">
        <f t="shared" si="85"/>
        <v>26</v>
      </c>
      <c r="J965" s="20">
        <f t="shared" si="86"/>
        <v>7.2222222222222223</v>
      </c>
      <c r="K965" s="20">
        <f>(1000*1.15)*Table1[[#This Row],[WLTC class 3, version 5, acceleration]]</f>
        <v>670.83333333333326</v>
      </c>
      <c r="L965" s="20">
        <f t="shared" si="89"/>
        <v>112.815</v>
      </c>
      <c r="M965" s="20">
        <f>0.5*1.2*0.32*1.99*(Table1[[#This Row],[Velocity]]^2)</f>
        <v>19.929481481481481</v>
      </c>
      <c r="N965" s="20">
        <f>Table1[[#This Row],[Acceleration Force]]+Table1[[#This Row],[Rolling Resistance]]+Table1[[#This Row],[Aerodynamic Resistance]]</f>
        <v>803.57781481481481</v>
      </c>
      <c r="O965" s="20">
        <f>(Table1[[#This Row],[Acceleration Force]]+Table1[[#This Row],[Rolling Resistance]]+Table1[[#This Row],[Aerodynamic Resistance]])*Table1[[#This Row],[Velocity]]</f>
        <v>5803.6175514403294</v>
      </c>
      <c r="P965" s="20">
        <f>Table1[[#This Row],[Total]]*Table1[[#This Row],[Velocity]]</f>
        <v>5803.6175514403294</v>
      </c>
      <c r="Q965" s="20">
        <f>IF(Table1[[#This Row],[Energy]]&gt;0,Table1[[#This Row],[Energy]],0)</f>
        <v>5803.6175514403294</v>
      </c>
      <c r="R965" s="20">
        <f>(SUM($Q$6:Q965))/1000000</f>
        <v>2.5702406329290506</v>
      </c>
      <c r="S965" s="20">
        <f>IF(Table1[[#This Row],[Energy]]&lt;0,ABS(Table1[[#This Row],[Energy]]),0)</f>
        <v>0</v>
      </c>
      <c r="T965" s="20">
        <f>(SUM($S$6:S965))/1000000</f>
        <v>1.1831510412245261</v>
      </c>
    </row>
    <row r="966" spans="2:20" x14ac:dyDescent="0.3">
      <c r="B966" s="8" t="s">
        <v>24</v>
      </c>
      <c r="C966" s="17">
        <v>960</v>
      </c>
      <c r="D966" s="17">
        <v>371</v>
      </c>
      <c r="E966" s="18">
        <v>29.3</v>
      </c>
      <c r="F966" s="19">
        <f t="shared" si="87"/>
        <v>1.1944444444444446</v>
      </c>
      <c r="G966" s="19">
        <f t="shared" si="88"/>
        <v>4.3000000000000007</v>
      </c>
      <c r="H966" s="20">
        <f t="shared" ref="H966:H1029" si="90">IF(E966&lt;1,1,0)</f>
        <v>0</v>
      </c>
      <c r="I966" s="20">
        <f t="shared" ref="I966:I1029" si="91">IF(H966=1,"",E966)</f>
        <v>29.3</v>
      </c>
      <c r="J966" s="20">
        <f t="shared" ref="J966:J1029" si="92">E966/3.6</f>
        <v>8.1388888888888893</v>
      </c>
      <c r="K966" s="20">
        <f>(1000*1.15)*Table1[[#This Row],[WLTC class 3, version 5, acceleration]]</f>
        <v>1373.6111111111113</v>
      </c>
      <c r="L966" s="20">
        <f t="shared" si="89"/>
        <v>112.815</v>
      </c>
      <c r="M966" s="20">
        <f>0.5*1.2*0.32*1.99*(Table1[[#This Row],[Velocity]]^2)</f>
        <v>25.309557037037038</v>
      </c>
      <c r="N966" s="20">
        <f>Table1[[#This Row],[Acceleration Force]]+Table1[[#This Row],[Rolling Resistance]]+Table1[[#This Row],[Aerodynamic Resistance]]</f>
        <v>1511.7356681481483</v>
      </c>
      <c r="O966" s="20">
        <f>(Table1[[#This Row],[Acceleration Force]]+Table1[[#This Row],[Rolling Resistance]]+Table1[[#This Row],[Aerodynamic Resistance]])*Table1[[#This Row],[Velocity]]</f>
        <v>12303.848632427986</v>
      </c>
      <c r="P966" s="20">
        <f>Table1[[#This Row],[Total]]*Table1[[#This Row],[Velocity]]</f>
        <v>12303.848632427986</v>
      </c>
      <c r="Q966" s="20">
        <f>IF(Table1[[#This Row],[Energy]]&gt;0,Table1[[#This Row],[Energy]],0)</f>
        <v>12303.848632427986</v>
      </c>
      <c r="R966" s="20">
        <f>(SUM($Q$6:Q966))/1000000</f>
        <v>2.5825444815614782</v>
      </c>
      <c r="S966" s="20">
        <f>IF(Table1[[#This Row],[Energy]]&lt;0,ABS(Table1[[#This Row],[Energy]]),0)</f>
        <v>0</v>
      </c>
      <c r="T966" s="20">
        <f>(SUM($S$6:S966))/1000000</f>
        <v>1.1831510412245261</v>
      </c>
    </row>
    <row r="967" spans="2:20" x14ac:dyDescent="0.3">
      <c r="B967" s="8" t="s">
        <v>24</v>
      </c>
      <c r="C967" s="17">
        <v>961</v>
      </c>
      <c r="D967" s="17">
        <v>372</v>
      </c>
      <c r="E967" s="18">
        <v>34.6</v>
      </c>
      <c r="F967" s="19">
        <f t="shared" ref="F967:F1030" si="93">($E968-$E966)/2/3.6</f>
        <v>1.5416666666666663</v>
      </c>
      <c r="G967" s="19">
        <f t="shared" ref="G967:G1030" si="94">($E968-$E966)/2</f>
        <v>5.5499999999999989</v>
      </c>
      <c r="H967" s="20">
        <f t="shared" si="90"/>
        <v>0</v>
      </c>
      <c r="I967" s="20">
        <f t="shared" si="91"/>
        <v>34.6</v>
      </c>
      <c r="J967" s="20">
        <f t="shared" si="92"/>
        <v>9.6111111111111107</v>
      </c>
      <c r="K967" s="20">
        <f>(1000*1.15)*Table1[[#This Row],[WLTC class 3, version 5, acceleration]]</f>
        <v>1772.9166666666663</v>
      </c>
      <c r="L967" s="20">
        <f t="shared" ref="L967:L1030" si="95">1150*9.81*0.01</f>
        <v>112.815</v>
      </c>
      <c r="M967" s="20">
        <f>0.5*1.2*0.32*1.99*(Table1[[#This Row],[Velocity]]^2)</f>
        <v>35.294050370370371</v>
      </c>
      <c r="N967" s="20">
        <f>Table1[[#This Row],[Acceleration Force]]+Table1[[#This Row],[Rolling Resistance]]+Table1[[#This Row],[Aerodynamic Resistance]]</f>
        <v>1921.0257170370367</v>
      </c>
      <c r="O967" s="20">
        <f>(Table1[[#This Row],[Acceleration Force]]+Table1[[#This Row],[Rolling Resistance]]+Table1[[#This Row],[Aerodynamic Resistance]])*Table1[[#This Row],[Velocity]]</f>
        <v>18463.19161374485</v>
      </c>
      <c r="P967" s="20">
        <f>Table1[[#This Row],[Total]]*Table1[[#This Row],[Velocity]]</f>
        <v>18463.19161374485</v>
      </c>
      <c r="Q967" s="20">
        <f>IF(Table1[[#This Row],[Energy]]&gt;0,Table1[[#This Row],[Energy]],0)</f>
        <v>18463.19161374485</v>
      </c>
      <c r="R967" s="20">
        <f>(SUM($Q$6:Q967))/1000000</f>
        <v>2.6010076731752232</v>
      </c>
      <c r="S967" s="20">
        <f>IF(Table1[[#This Row],[Energy]]&lt;0,ABS(Table1[[#This Row],[Energy]]),0)</f>
        <v>0</v>
      </c>
      <c r="T967" s="20">
        <f>(SUM($S$6:S967))/1000000</f>
        <v>1.1831510412245261</v>
      </c>
    </row>
    <row r="968" spans="2:20" x14ac:dyDescent="0.3">
      <c r="B968" s="8" t="s">
        <v>24</v>
      </c>
      <c r="C968" s="17">
        <v>962</v>
      </c>
      <c r="D968" s="17">
        <v>373</v>
      </c>
      <c r="E968" s="18">
        <v>40.4</v>
      </c>
      <c r="F968" s="19">
        <f t="shared" si="93"/>
        <v>1.4861111111111105</v>
      </c>
      <c r="G968" s="19">
        <f t="shared" si="94"/>
        <v>5.3499999999999979</v>
      </c>
      <c r="H968" s="20">
        <f t="shared" si="90"/>
        <v>0</v>
      </c>
      <c r="I968" s="20">
        <f t="shared" si="91"/>
        <v>40.4</v>
      </c>
      <c r="J968" s="20">
        <f t="shared" si="92"/>
        <v>11.222222222222221</v>
      </c>
      <c r="K968" s="20">
        <f>(1000*1.15)*Table1[[#This Row],[WLTC class 3, version 5, acceleration]]</f>
        <v>1709.0277777777771</v>
      </c>
      <c r="L968" s="20">
        <f t="shared" si="95"/>
        <v>112.815</v>
      </c>
      <c r="M968" s="20">
        <f>0.5*1.2*0.32*1.99*(Table1[[#This Row],[Velocity]]^2)</f>
        <v>48.11849481481481</v>
      </c>
      <c r="N968" s="20">
        <f>Table1[[#This Row],[Acceleration Force]]+Table1[[#This Row],[Rolling Resistance]]+Table1[[#This Row],[Aerodynamic Resistance]]</f>
        <v>1869.961272592592</v>
      </c>
      <c r="O968" s="20">
        <f>(Table1[[#This Row],[Acceleration Force]]+Table1[[#This Row],[Rolling Resistance]]+Table1[[#This Row],[Aerodynamic Resistance]])*Table1[[#This Row],[Velocity]]</f>
        <v>20985.120947983531</v>
      </c>
      <c r="P968" s="20">
        <f>Table1[[#This Row],[Total]]*Table1[[#This Row],[Velocity]]</f>
        <v>20985.120947983531</v>
      </c>
      <c r="Q968" s="20">
        <f>IF(Table1[[#This Row],[Energy]]&gt;0,Table1[[#This Row],[Energy]],0)</f>
        <v>20985.120947983531</v>
      </c>
      <c r="R968" s="20">
        <f>(SUM($Q$6:Q968))/1000000</f>
        <v>2.6219927941232068</v>
      </c>
      <c r="S968" s="20">
        <f>IF(Table1[[#This Row],[Energy]]&lt;0,ABS(Table1[[#This Row],[Energy]]),0)</f>
        <v>0</v>
      </c>
      <c r="T968" s="20">
        <f>(SUM($S$6:S968))/1000000</f>
        <v>1.1831510412245261</v>
      </c>
    </row>
    <row r="969" spans="2:20" x14ac:dyDescent="0.3">
      <c r="B969" s="8" t="s">
        <v>24</v>
      </c>
      <c r="C969" s="17">
        <v>963</v>
      </c>
      <c r="D969" s="17">
        <v>374</v>
      </c>
      <c r="E969" s="18">
        <v>45.3</v>
      </c>
      <c r="F969" s="19">
        <f t="shared" si="93"/>
        <v>1.1944444444444446</v>
      </c>
      <c r="G969" s="19">
        <f t="shared" si="94"/>
        <v>4.3000000000000007</v>
      </c>
      <c r="H969" s="20">
        <f t="shared" si="90"/>
        <v>0</v>
      </c>
      <c r="I969" s="20">
        <f t="shared" si="91"/>
        <v>45.3</v>
      </c>
      <c r="J969" s="20">
        <f t="shared" si="92"/>
        <v>12.583333333333332</v>
      </c>
      <c r="K969" s="20">
        <f>(1000*1.15)*Table1[[#This Row],[WLTC class 3, version 5, acceleration]]</f>
        <v>1373.6111111111113</v>
      </c>
      <c r="L969" s="20">
        <f t="shared" si="95"/>
        <v>112.815</v>
      </c>
      <c r="M969" s="20">
        <f>0.5*1.2*0.32*1.99*(Table1[[#This Row],[Velocity]]^2)</f>
        <v>60.498653333333323</v>
      </c>
      <c r="N969" s="20">
        <f>Table1[[#This Row],[Acceleration Force]]+Table1[[#This Row],[Rolling Resistance]]+Table1[[#This Row],[Aerodynamic Resistance]]</f>
        <v>1546.9247644444447</v>
      </c>
      <c r="O969" s="20">
        <f>(Table1[[#This Row],[Acceleration Force]]+Table1[[#This Row],[Rolling Resistance]]+Table1[[#This Row],[Aerodynamic Resistance]])*Table1[[#This Row],[Velocity]]</f>
        <v>19465.469952592593</v>
      </c>
      <c r="P969" s="20">
        <f>Table1[[#This Row],[Total]]*Table1[[#This Row],[Velocity]]</f>
        <v>19465.469952592593</v>
      </c>
      <c r="Q969" s="20">
        <f>IF(Table1[[#This Row],[Energy]]&gt;0,Table1[[#This Row],[Energy]],0)</f>
        <v>19465.469952592593</v>
      </c>
      <c r="R969" s="20">
        <f>(SUM($Q$6:Q969))/1000000</f>
        <v>2.6414582640757995</v>
      </c>
      <c r="S969" s="20">
        <f>IF(Table1[[#This Row],[Energy]]&lt;0,ABS(Table1[[#This Row],[Energy]]),0)</f>
        <v>0</v>
      </c>
      <c r="T969" s="20">
        <f>(SUM($S$6:S969))/1000000</f>
        <v>1.1831510412245261</v>
      </c>
    </row>
    <row r="970" spans="2:20" x14ac:dyDescent="0.3">
      <c r="B970" s="8" t="s">
        <v>24</v>
      </c>
      <c r="C970" s="17">
        <v>964</v>
      </c>
      <c r="D970" s="17">
        <v>375</v>
      </c>
      <c r="E970" s="18">
        <v>49</v>
      </c>
      <c r="F970" s="19">
        <f t="shared" si="93"/>
        <v>0.80555555555555614</v>
      </c>
      <c r="G970" s="19">
        <f t="shared" si="94"/>
        <v>2.9000000000000021</v>
      </c>
      <c r="H970" s="20">
        <f t="shared" si="90"/>
        <v>0</v>
      </c>
      <c r="I970" s="20">
        <f t="shared" si="91"/>
        <v>49</v>
      </c>
      <c r="J970" s="20">
        <f t="shared" si="92"/>
        <v>13.611111111111111</v>
      </c>
      <c r="K970" s="20">
        <f>(1000*1.15)*Table1[[#This Row],[WLTC class 3, version 5, acceleration]]</f>
        <v>926.3888888888896</v>
      </c>
      <c r="L970" s="20">
        <f t="shared" si="95"/>
        <v>112.815</v>
      </c>
      <c r="M970" s="20">
        <f>0.5*1.2*0.32*1.99*(Table1[[#This Row],[Velocity]]^2)</f>
        <v>70.785037037037029</v>
      </c>
      <c r="N970" s="20">
        <f>Table1[[#This Row],[Acceleration Force]]+Table1[[#This Row],[Rolling Resistance]]+Table1[[#This Row],[Aerodynamic Resistance]]</f>
        <v>1109.9889259259267</v>
      </c>
      <c r="O970" s="20">
        <f>(Table1[[#This Row],[Acceleration Force]]+Table1[[#This Row],[Rolling Resistance]]+Table1[[#This Row],[Aerodynamic Resistance]])*Table1[[#This Row],[Velocity]]</f>
        <v>15108.182602880668</v>
      </c>
      <c r="P970" s="20">
        <f>Table1[[#This Row],[Total]]*Table1[[#This Row],[Velocity]]</f>
        <v>15108.182602880668</v>
      </c>
      <c r="Q970" s="20">
        <f>IF(Table1[[#This Row],[Energy]]&gt;0,Table1[[#This Row],[Energy]],0)</f>
        <v>15108.182602880668</v>
      </c>
      <c r="R970" s="20">
        <f>(SUM($Q$6:Q970))/1000000</f>
        <v>2.65656644667868</v>
      </c>
      <c r="S970" s="20">
        <f>IF(Table1[[#This Row],[Energy]]&lt;0,ABS(Table1[[#This Row],[Energy]]),0)</f>
        <v>0</v>
      </c>
      <c r="T970" s="20">
        <f>(SUM($S$6:S970))/1000000</f>
        <v>1.1831510412245261</v>
      </c>
    </row>
    <row r="971" spans="2:20" x14ac:dyDescent="0.3">
      <c r="B971" s="8" t="s">
        <v>24</v>
      </c>
      <c r="C971" s="17">
        <v>965</v>
      </c>
      <c r="D971" s="17">
        <v>376</v>
      </c>
      <c r="E971" s="18">
        <v>51.1</v>
      </c>
      <c r="F971" s="19">
        <f t="shared" si="93"/>
        <v>0.43055555555555575</v>
      </c>
      <c r="G971" s="19">
        <f t="shared" si="94"/>
        <v>1.5500000000000007</v>
      </c>
      <c r="H971" s="20">
        <f t="shared" si="90"/>
        <v>0</v>
      </c>
      <c r="I971" s="20">
        <f t="shared" si="91"/>
        <v>51.1</v>
      </c>
      <c r="J971" s="20">
        <f t="shared" si="92"/>
        <v>14.194444444444445</v>
      </c>
      <c r="K971" s="20">
        <f>(1000*1.15)*Table1[[#This Row],[WLTC class 3, version 5, acceleration]]</f>
        <v>495.13888888888908</v>
      </c>
      <c r="L971" s="20">
        <f t="shared" si="95"/>
        <v>112.815</v>
      </c>
      <c r="M971" s="20">
        <f>0.5*1.2*0.32*1.99*(Table1[[#This Row],[Velocity]]^2)</f>
        <v>76.982339259259263</v>
      </c>
      <c r="N971" s="20">
        <f>Table1[[#This Row],[Acceleration Force]]+Table1[[#This Row],[Rolling Resistance]]+Table1[[#This Row],[Aerodynamic Resistance]]</f>
        <v>684.9362281481483</v>
      </c>
      <c r="O971" s="20">
        <f>(Table1[[#This Row],[Acceleration Force]]+Table1[[#This Row],[Rolling Resistance]]+Table1[[#This Row],[Aerodynamic Resistance]])*Table1[[#This Row],[Velocity]]</f>
        <v>9722.2892384362167</v>
      </c>
      <c r="P971" s="20">
        <f>Table1[[#This Row],[Total]]*Table1[[#This Row],[Velocity]]</f>
        <v>9722.2892384362167</v>
      </c>
      <c r="Q971" s="20">
        <f>IF(Table1[[#This Row],[Energy]]&gt;0,Table1[[#This Row],[Energy]],0)</f>
        <v>9722.2892384362167</v>
      </c>
      <c r="R971" s="20">
        <f>(SUM($Q$6:Q971))/1000000</f>
        <v>2.6662887359171159</v>
      </c>
      <c r="S971" s="20">
        <f>IF(Table1[[#This Row],[Energy]]&lt;0,ABS(Table1[[#This Row],[Energy]]),0)</f>
        <v>0</v>
      </c>
      <c r="T971" s="20">
        <f>(SUM($S$6:S971))/1000000</f>
        <v>1.1831510412245261</v>
      </c>
    </row>
    <row r="972" spans="2:20" x14ac:dyDescent="0.3">
      <c r="B972" s="8" t="s">
        <v>24</v>
      </c>
      <c r="C972" s="17">
        <v>966</v>
      </c>
      <c r="D972" s="17">
        <v>377</v>
      </c>
      <c r="E972" s="18">
        <v>52.1</v>
      </c>
      <c r="F972" s="19">
        <f t="shared" si="93"/>
        <v>0.15277777777777798</v>
      </c>
      <c r="G972" s="19">
        <f t="shared" si="94"/>
        <v>0.55000000000000071</v>
      </c>
      <c r="H972" s="20">
        <f t="shared" si="90"/>
        <v>0</v>
      </c>
      <c r="I972" s="20">
        <f t="shared" si="91"/>
        <v>52.1</v>
      </c>
      <c r="J972" s="20">
        <f t="shared" si="92"/>
        <v>14.472222222222221</v>
      </c>
      <c r="K972" s="20">
        <f>(1000*1.15)*Table1[[#This Row],[WLTC class 3, version 5, acceleration]]</f>
        <v>175.69444444444468</v>
      </c>
      <c r="L972" s="20">
        <f t="shared" si="95"/>
        <v>112.815</v>
      </c>
      <c r="M972" s="20">
        <f>0.5*1.2*0.32*1.99*(Table1[[#This Row],[Velocity]]^2)</f>
        <v>80.024828148148146</v>
      </c>
      <c r="N972" s="20">
        <f>Table1[[#This Row],[Acceleration Force]]+Table1[[#This Row],[Rolling Resistance]]+Table1[[#This Row],[Aerodynamic Resistance]]</f>
        <v>368.53427259259286</v>
      </c>
      <c r="O972" s="20">
        <f>(Table1[[#This Row],[Acceleration Force]]+Table1[[#This Row],[Rolling Resistance]]+Table1[[#This Row],[Aerodynamic Resistance]])*Table1[[#This Row],[Velocity]]</f>
        <v>5333.5098894650237</v>
      </c>
      <c r="P972" s="20">
        <f>Table1[[#This Row],[Total]]*Table1[[#This Row],[Velocity]]</f>
        <v>5333.5098894650237</v>
      </c>
      <c r="Q972" s="20">
        <f>IF(Table1[[#This Row],[Energy]]&gt;0,Table1[[#This Row],[Energy]],0)</f>
        <v>5333.5098894650237</v>
      </c>
      <c r="R972" s="20">
        <f>(SUM($Q$6:Q972))/1000000</f>
        <v>2.671622245806581</v>
      </c>
      <c r="S972" s="20">
        <f>IF(Table1[[#This Row],[Energy]]&lt;0,ABS(Table1[[#This Row],[Energy]]),0)</f>
        <v>0</v>
      </c>
      <c r="T972" s="20">
        <f>(SUM($S$6:S972))/1000000</f>
        <v>1.1831510412245261</v>
      </c>
    </row>
    <row r="973" spans="2:20" x14ac:dyDescent="0.3">
      <c r="B973" s="8" t="s">
        <v>24</v>
      </c>
      <c r="C973" s="17">
        <v>967</v>
      </c>
      <c r="D973" s="17">
        <v>378</v>
      </c>
      <c r="E973" s="18">
        <v>52.2</v>
      </c>
      <c r="F973" s="19">
        <f t="shared" si="93"/>
        <v>0</v>
      </c>
      <c r="G973" s="19">
        <f t="shared" si="94"/>
        <v>0</v>
      </c>
      <c r="H973" s="20">
        <f t="shared" si="90"/>
        <v>0</v>
      </c>
      <c r="I973" s="20">
        <f t="shared" si="91"/>
        <v>52.2</v>
      </c>
      <c r="J973" s="20">
        <f t="shared" si="92"/>
        <v>14.5</v>
      </c>
      <c r="K973" s="20">
        <f>(1000*1.15)*Table1[[#This Row],[WLTC class 3, version 5, acceleration]]</f>
        <v>0</v>
      </c>
      <c r="L973" s="20">
        <f t="shared" si="95"/>
        <v>112.815</v>
      </c>
      <c r="M973" s="20">
        <f>0.5*1.2*0.32*1.99*(Table1[[#This Row],[Velocity]]^2)</f>
        <v>80.33232000000001</v>
      </c>
      <c r="N973" s="20">
        <f>Table1[[#This Row],[Acceleration Force]]+Table1[[#This Row],[Rolling Resistance]]+Table1[[#This Row],[Aerodynamic Resistance]]</f>
        <v>193.14732000000001</v>
      </c>
      <c r="O973" s="20">
        <f>(Table1[[#This Row],[Acceleration Force]]+Table1[[#This Row],[Rolling Resistance]]+Table1[[#This Row],[Aerodynamic Resistance]])*Table1[[#This Row],[Velocity]]</f>
        <v>2800.6361400000001</v>
      </c>
      <c r="P973" s="20">
        <f>Table1[[#This Row],[Total]]*Table1[[#This Row],[Velocity]]</f>
        <v>2800.6361400000001</v>
      </c>
      <c r="Q973" s="20">
        <f>IF(Table1[[#This Row],[Energy]]&gt;0,Table1[[#This Row],[Energy]],0)</f>
        <v>2800.6361400000001</v>
      </c>
      <c r="R973" s="20">
        <f>(SUM($Q$6:Q973))/1000000</f>
        <v>2.674422881946581</v>
      </c>
      <c r="S973" s="20">
        <f>IF(Table1[[#This Row],[Energy]]&lt;0,ABS(Table1[[#This Row],[Energy]]),0)</f>
        <v>0</v>
      </c>
      <c r="T973" s="20">
        <f>(SUM($S$6:S973))/1000000</f>
        <v>1.1831510412245261</v>
      </c>
    </row>
    <row r="974" spans="2:20" x14ac:dyDescent="0.3">
      <c r="B974" s="8" t="s">
        <v>24</v>
      </c>
      <c r="C974" s="17">
        <v>968</v>
      </c>
      <c r="D974" s="17">
        <v>379</v>
      </c>
      <c r="E974" s="18">
        <v>52.1</v>
      </c>
      <c r="F974" s="19">
        <f t="shared" si="93"/>
        <v>-6.9444444444444448E-2</v>
      </c>
      <c r="G974" s="19">
        <f t="shared" si="94"/>
        <v>-0.25</v>
      </c>
      <c r="H974" s="20">
        <f t="shared" si="90"/>
        <v>0</v>
      </c>
      <c r="I974" s="20">
        <f t="shared" si="91"/>
        <v>52.1</v>
      </c>
      <c r="J974" s="20">
        <f t="shared" si="92"/>
        <v>14.472222222222221</v>
      </c>
      <c r="K974" s="20">
        <f>(1000*1.15)*Table1[[#This Row],[WLTC class 3, version 5, acceleration]]</f>
        <v>-79.861111111111114</v>
      </c>
      <c r="L974" s="20">
        <f t="shared" si="95"/>
        <v>112.815</v>
      </c>
      <c r="M974" s="20">
        <f>0.5*1.2*0.32*1.99*(Table1[[#This Row],[Velocity]]^2)</f>
        <v>80.024828148148146</v>
      </c>
      <c r="N974" s="20">
        <f>Table1[[#This Row],[Acceleration Force]]+Table1[[#This Row],[Rolling Resistance]]+Table1[[#This Row],[Aerodynamic Resistance]]</f>
        <v>112.97871703703703</v>
      </c>
      <c r="O974" s="20">
        <f>(Table1[[#This Row],[Acceleration Force]]+Table1[[#This Row],[Rolling Resistance]]+Table1[[#This Row],[Aerodynamic Resistance]])*Table1[[#This Row],[Velocity]]</f>
        <v>1635.0530993415637</v>
      </c>
      <c r="P974" s="20">
        <f>Table1[[#This Row],[Total]]*Table1[[#This Row],[Velocity]]</f>
        <v>1635.0530993415637</v>
      </c>
      <c r="Q974" s="20">
        <f>IF(Table1[[#This Row],[Energy]]&gt;0,Table1[[#This Row],[Energy]],0)</f>
        <v>1635.0530993415637</v>
      </c>
      <c r="R974" s="20">
        <f>(SUM($Q$6:Q974))/1000000</f>
        <v>2.6760579350459226</v>
      </c>
      <c r="S974" s="20">
        <f>IF(Table1[[#This Row],[Energy]]&lt;0,ABS(Table1[[#This Row],[Energy]]),0)</f>
        <v>0</v>
      </c>
      <c r="T974" s="20">
        <f>(SUM($S$6:S974))/1000000</f>
        <v>1.1831510412245261</v>
      </c>
    </row>
    <row r="975" spans="2:20" x14ac:dyDescent="0.3">
      <c r="B975" s="8" t="s">
        <v>24</v>
      </c>
      <c r="C975" s="17">
        <v>969</v>
      </c>
      <c r="D975" s="17">
        <v>380</v>
      </c>
      <c r="E975" s="18">
        <v>51.7</v>
      </c>
      <c r="F975" s="19">
        <f t="shared" si="93"/>
        <v>-0.16666666666666705</v>
      </c>
      <c r="G975" s="19">
        <f t="shared" si="94"/>
        <v>-0.60000000000000142</v>
      </c>
      <c r="H975" s="20">
        <f t="shared" si="90"/>
        <v>0</v>
      </c>
      <c r="I975" s="20">
        <f t="shared" si="91"/>
        <v>51.7</v>
      </c>
      <c r="J975" s="20">
        <f t="shared" si="92"/>
        <v>14.361111111111111</v>
      </c>
      <c r="K975" s="20">
        <f>(1000*1.15)*Table1[[#This Row],[WLTC class 3, version 5, acceleration]]</f>
        <v>-191.66666666666711</v>
      </c>
      <c r="L975" s="20">
        <f t="shared" si="95"/>
        <v>112.815</v>
      </c>
      <c r="M975" s="20">
        <f>0.5*1.2*0.32*1.99*(Table1[[#This Row],[Velocity]]^2)</f>
        <v>78.800757037037044</v>
      </c>
      <c r="N975" s="20">
        <f>Table1[[#This Row],[Acceleration Force]]+Table1[[#This Row],[Rolling Resistance]]+Table1[[#This Row],[Aerodynamic Resistance]]</f>
        <v>-5.090962963006973E-2</v>
      </c>
      <c r="O975" s="20">
        <f>(Table1[[#This Row],[Acceleration Force]]+Table1[[#This Row],[Rolling Resistance]]+Table1[[#This Row],[Aerodynamic Resistance]])*Table1[[#This Row],[Velocity]]</f>
        <v>-0.73111884774294578</v>
      </c>
      <c r="P975" s="20">
        <f>Table1[[#This Row],[Total]]*Table1[[#This Row],[Velocity]]</f>
        <v>-0.73111884774294578</v>
      </c>
      <c r="Q975" s="20">
        <f>IF(Table1[[#This Row],[Energy]]&gt;0,Table1[[#This Row],[Energy]],0)</f>
        <v>0</v>
      </c>
      <c r="R975" s="20">
        <f>(SUM($Q$6:Q975))/1000000</f>
        <v>2.6760579350459226</v>
      </c>
      <c r="S975" s="20">
        <f>IF(Table1[[#This Row],[Energy]]&lt;0,ABS(Table1[[#This Row],[Energy]]),0)</f>
        <v>0.73111884774294578</v>
      </c>
      <c r="T975" s="20">
        <f>(SUM($S$6:S975))/1000000</f>
        <v>1.1831517723433738</v>
      </c>
    </row>
    <row r="976" spans="2:20" x14ac:dyDescent="0.3">
      <c r="B976" s="8" t="s">
        <v>24</v>
      </c>
      <c r="C976" s="17">
        <v>970</v>
      </c>
      <c r="D976" s="17">
        <v>381</v>
      </c>
      <c r="E976" s="18">
        <v>50.9</v>
      </c>
      <c r="F976" s="19">
        <f t="shared" si="93"/>
        <v>-0.34722222222222221</v>
      </c>
      <c r="G976" s="19">
        <f t="shared" si="94"/>
        <v>-1.25</v>
      </c>
      <c r="H976" s="20">
        <f t="shared" si="90"/>
        <v>0</v>
      </c>
      <c r="I976" s="20">
        <f t="shared" si="91"/>
        <v>50.9</v>
      </c>
      <c r="J976" s="20">
        <f t="shared" si="92"/>
        <v>14.138888888888888</v>
      </c>
      <c r="K976" s="20">
        <f>(1000*1.15)*Table1[[#This Row],[WLTC class 3, version 5, acceleration]]</f>
        <v>-399.30555555555554</v>
      </c>
      <c r="L976" s="20">
        <f t="shared" si="95"/>
        <v>112.815</v>
      </c>
      <c r="M976" s="20">
        <f>0.5*1.2*0.32*1.99*(Table1[[#This Row],[Velocity]]^2)</f>
        <v>76.380917037037023</v>
      </c>
      <c r="N976" s="20">
        <f>Table1[[#This Row],[Acceleration Force]]+Table1[[#This Row],[Rolling Resistance]]+Table1[[#This Row],[Aerodynamic Resistance]]</f>
        <v>-210.10963851851852</v>
      </c>
      <c r="O976" s="20">
        <f>(Table1[[#This Row],[Acceleration Force]]+Table1[[#This Row],[Rolling Resistance]]+Table1[[#This Row],[Aerodynamic Resistance]])*Table1[[#This Row],[Velocity]]</f>
        <v>-2970.7168334979419</v>
      </c>
      <c r="P976" s="20">
        <f>Table1[[#This Row],[Total]]*Table1[[#This Row],[Velocity]]</f>
        <v>-2970.7168334979419</v>
      </c>
      <c r="Q976" s="20">
        <f>IF(Table1[[#This Row],[Energy]]&gt;0,Table1[[#This Row],[Energy]],0)</f>
        <v>0</v>
      </c>
      <c r="R976" s="20">
        <f>(SUM($Q$6:Q976))/1000000</f>
        <v>2.6760579350459226</v>
      </c>
      <c r="S976" s="20">
        <f>IF(Table1[[#This Row],[Energy]]&lt;0,ABS(Table1[[#This Row],[Energy]]),0)</f>
        <v>2970.7168334979419</v>
      </c>
      <c r="T976" s="20">
        <f>(SUM($S$6:S976))/1000000</f>
        <v>1.1861224891768718</v>
      </c>
    </row>
    <row r="977" spans="2:20" x14ac:dyDescent="0.3">
      <c r="B977" s="8" t="s">
        <v>24</v>
      </c>
      <c r="C977" s="17">
        <v>971</v>
      </c>
      <c r="D977" s="17">
        <v>382</v>
      </c>
      <c r="E977" s="18">
        <v>49.2</v>
      </c>
      <c r="F977" s="19">
        <f t="shared" si="93"/>
        <v>-0.69444444444444442</v>
      </c>
      <c r="G977" s="19">
        <f t="shared" si="94"/>
        <v>-2.5</v>
      </c>
      <c r="H977" s="20">
        <f t="shared" si="90"/>
        <v>0</v>
      </c>
      <c r="I977" s="20">
        <f t="shared" si="91"/>
        <v>49.2</v>
      </c>
      <c r="J977" s="20">
        <f t="shared" si="92"/>
        <v>13.666666666666668</v>
      </c>
      <c r="K977" s="20">
        <f>(1000*1.15)*Table1[[#This Row],[WLTC class 3, version 5, acceleration]]</f>
        <v>-798.61111111111109</v>
      </c>
      <c r="L977" s="20">
        <f t="shared" si="95"/>
        <v>112.815</v>
      </c>
      <c r="M977" s="20">
        <f>0.5*1.2*0.32*1.99*(Table1[[#This Row],[Velocity]]^2)</f>
        <v>71.364053333333345</v>
      </c>
      <c r="N977" s="20">
        <f>Table1[[#This Row],[Acceleration Force]]+Table1[[#This Row],[Rolling Resistance]]+Table1[[#This Row],[Aerodynamic Resistance]]</f>
        <v>-614.43205777777769</v>
      </c>
      <c r="O977" s="20">
        <f>(Table1[[#This Row],[Acceleration Force]]+Table1[[#This Row],[Rolling Resistance]]+Table1[[#This Row],[Aerodynamic Resistance]])*Table1[[#This Row],[Velocity]]</f>
        <v>-8397.2381229629627</v>
      </c>
      <c r="P977" s="20">
        <f>Table1[[#This Row],[Total]]*Table1[[#This Row],[Velocity]]</f>
        <v>-8397.2381229629627</v>
      </c>
      <c r="Q977" s="20">
        <f>IF(Table1[[#This Row],[Energy]]&gt;0,Table1[[#This Row],[Energy]],0)</f>
        <v>0</v>
      </c>
      <c r="R977" s="20">
        <f>(SUM($Q$6:Q977))/1000000</f>
        <v>2.6760579350459226</v>
      </c>
      <c r="S977" s="20">
        <f>IF(Table1[[#This Row],[Energy]]&lt;0,ABS(Table1[[#This Row],[Energy]]),0)</f>
        <v>8397.2381229629627</v>
      </c>
      <c r="T977" s="20">
        <f>(SUM($S$6:S977))/1000000</f>
        <v>1.1945197272998347</v>
      </c>
    </row>
    <row r="978" spans="2:20" x14ac:dyDescent="0.3">
      <c r="B978" s="8" t="s">
        <v>24</v>
      </c>
      <c r="C978" s="17">
        <v>972</v>
      </c>
      <c r="D978" s="17">
        <v>383</v>
      </c>
      <c r="E978" s="18">
        <v>45.9</v>
      </c>
      <c r="F978" s="19">
        <f t="shared" si="93"/>
        <v>-1.1944444444444446</v>
      </c>
      <c r="G978" s="19">
        <f t="shared" si="94"/>
        <v>-4.3000000000000007</v>
      </c>
      <c r="H978" s="20">
        <f t="shared" si="90"/>
        <v>0</v>
      </c>
      <c r="I978" s="20">
        <f t="shared" si="91"/>
        <v>45.9</v>
      </c>
      <c r="J978" s="20">
        <f t="shared" si="92"/>
        <v>12.75</v>
      </c>
      <c r="K978" s="20">
        <f>(1000*1.15)*Table1[[#This Row],[WLTC class 3, version 5, acceleration]]</f>
        <v>-1373.6111111111113</v>
      </c>
      <c r="L978" s="20">
        <f t="shared" si="95"/>
        <v>112.815</v>
      </c>
      <c r="M978" s="20">
        <f>0.5*1.2*0.32*1.99*(Table1[[#This Row],[Velocity]]^2)</f>
        <v>62.111880000000006</v>
      </c>
      <c r="N978" s="20">
        <f>Table1[[#This Row],[Acceleration Force]]+Table1[[#This Row],[Rolling Resistance]]+Table1[[#This Row],[Aerodynamic Resistance]]</f>
        <v>-1198.6842311111113</v>
      </c>
      <c r="O978" s="20">
        <f>(Table1[[#This Row],[Acceleration Force]]+Table1[[#This Row],[Rolling Resistance]]+Table1[[#This Row],[Aerodynamic Resistance]])*Table1[[#This Row],[Velocity]]</f>
        <v>-15283.223946666669</v>
      </c>
      <c r="P978" s="20">
        <f>Table1[[#This Row],[Total]]*Table1[[#This Row],[Velocity]]</f>
        <v>-15283.223946666669</v>
      </c>
      <c r="Q978" s="20">
        <f>IF(Table1[[#This Row],[Energy]]&gt;0,Table1[[#This Row],[Energy]],0)</f>
        <v>0</v>
      </c>
      <c r="R978" s="20">
        <f>(SUM($Q$6:Q978))/1000000</f>
        <v>2.6760579350459226</v>
      </c>
      <c r="S978" s="20">
        <f>IF(Table1[[#This Row],[Energy]]&lt;0,ABS(Table1[[#This Row],[Energy]]),0)</f>
        <v>15283.223946666669</v>
      </c>
      <c r="T978" s="20">
        <f>(SUM($S$6:S978))/1000000</f>
        <v>1.2098029512465012</v>
      </c>
    </row>
    <row r="979" spans="2:20" x14ac:dyDescent="0.3">
      <c r="B979" s="8" t="s">
        <v>24</v>
      </c>
      <c r="C979" s="17">
        <v>973</v>
      </c>
      <c r="D979" s="17">
        <v>384</v>
      </c>
      <c r="E979" s="18">
        <v>40.6</v>
      </c>
      <c r="F979" s="19">
        <f t="shared" si="93"/>
        <v>-1.4722222222222223</v>
      </c>
      <c r="G979" s="19">
        <f t="shared" si="94"/>
        <v>-5.3000000000000007</v>
      </c>
      <c r="H979" s="20">
        <f t="shared" si="90"/>
        <v>0</v>
      </c>
      <c r="I979" s="20">
        <f t="shared" si="91"/>
        <v>40.6</v>
      </c>
      <c r="J979" s="20">
        <f t="shared" si="92"/>
        <v>11.277777777777779</v>
      </c>
      <c r="K979" s="20">
        <f>(1000*1.15)*Table1[[#This Row],[WLTC class 3, version 5, acceleration]]</f>
        <v>-1693.0555555555557</v>
      </c>
      <c r="L979" s="20">
        <f t="shared" si="95"/>
        <v>112.815</v>
      </c>
      <c r="M979" s="20">
        <f>0.5*1.2*0.32*1.99*(Table1[[#This Row],[Velocity]]^2)</f>
        <v>48.596094814814826</v>
      </c>
      <c r="N979" s="20">
        <f>Table1[[#This Row],[Acceleration Force]]+Table1[[#This Row],[Rolling Resistance]]+Table1[[#This Row],[Aerodynamic Resistance]]</f>
        <v>-1531.6444607407407</v>
      </c>
      <c r="O979" s="20">
        <f>(Table1[[#This Row],[Acceleration Force]]+Table1[[#This Row],[Rolling Resistance]]+Table1[[#This Row],[Aerodynamic Resistance]])*Table1[[#This Row],[Velocity]]</f>
        <v>-17273.545862798353</v>
      </c>
      <c r="P979" s="20">
        <f>Table1[[#This Row],[Total]]*Table1[[#This Row],[Velocity]]</f>
        <v>-17273.545862798353</v>
      </c>
      <c r="Q979" s="20">
        <f>IF(Table1[[#This Row],[Energy]]&gt;0,Table1[[#This Row],[Energy]],0)</f>
        <v>0</v>
      </c>
      <c r="R979" s="20">
        <f>(SUM($Q$6:Q979))/1000000</f>
        <v>2.6760579350459226</v>
      </c>
      <c r="S979" s="20">
        <f>IF(Table1[[#This Row],[Energy]]&lt;0,ABS(Table1[[#This Row],[Energy]]),0)</f>
        <v>17273.545862798353</v>
      </c>
      <c r="T979" s="20">
        <f>(SUM($S$6:S979))/1000000</f>
        <v>1.2270764971092996</v>
      </c>
    </row>
    <row r="980" spans="2:20" x14ac:dyDescent="0.3">
      <c r="B980" s="8" t="s">
        <v>24</v>
      </c>
      <c r="C980" s="17">
        <v>974</v>
      </c>
      <c r="D980" s="17">
        <v>385</v>
      </c>
      <c r="E980" s="18">
        <v>35.299999999999997</v>
      </c>
      <c r="F980" s="19">
        <f t="shared" si="93"/>
        <v>-1.4722222222222223</v>
      </c>
      <c r="G980" s="19">
        <f t="shared" si="94"/>
        <v>-5.3000000000000007</v>
      </c>
      <c r="H980" s="20">
        <f t="shared" si="90"/>
        <v>0</v>
      </c>
      <c r="I980" s="20">
        <f t="shared" si="91"/>
        <v>35.299999999999997</v>
      </c>
      <c r="J980" s="20">
        <f t="shared" si="92"/>
        <v>9.8055555555555554</v>
      </c>
      <c r="K980" s="20">
        <f>(1000*1.15)*Table1[[#This Row],[WLTC class 3, version 5, acceleration]]</f>
        <v>-1693.0555555555557</v>
      </c>
      <c r="L980" s="20">
        <f t="shared" si="95"/>
        <v>112.815</v>
      </c>
      <c r="M980" s="20">
        <f>0.5*1.2*0.32*1.99*(Table1[[#This Row],[Velocity]]^2)</f>
        <v>36.736579259259258</v>
      </c>
      <c r="N980" s="20">
        <f>Table1[[#This Row],[Acceleration Force]]+Table1[[#This Row],[Rolling Resistance]]+Table1[[#This Row],[Aerodynamic Resistance]]</f>
        <v>-1543.5039762962963</v>
      </c>
      <c r="O980" s="20">
        <f>(Table1[[#This Row],[Acceleration Force]]+Table1[[#This Row],[Rolling Resistance]]+Table1[[#This Row],[Aerodynamic Resistance]])*Table1[[#This Row],[Velocity]]</f>
        <v>-15134.913989794239</v>
      </c>
      <c r="P980" s="20">
        <f>Table1[[#This Row],[Total]]*Table1[[#This Row],[Velocity]]</f>
        <v>-15134.913989794239</v>
      </c>
      <c r="Q980" s="20">
        <f>IF(Table1[[#This Row],[Energy]]&gt;0,Table1[[#This Row],[Energy]],0)</f>
        <v>0</v>
      </c>
      <c r="R980" s="20">
        <f>(SUM($Q$6:Q980))/1000000</f>
        <v>2.6760579350459226</v>
      </c>
      <c r="S980" s="20">
        <f>IF(Table1[[#This Row],[Energy]]&lt;0,ABS(Table1[[#This Row],[Energy]]),0)</f>
        <v>15134.913989794239</v>
      </c>
      <c r="T980" s="20">
        <f>(SUM($S$6:S980))/1000000</f>
        <v>1.2422114110990938</v>
      </c>
    </row>
    <row r="981" spans="2:20" x14ac:dyDescent="0.3">
      <c r="B981" s="8" t="s">
        <v>24</v>
      </c>
      <c r="C981" s="17">
        <v>975</v>
      </c>
      <c r="D981" s="17">
        <v>386</v>
      </c>
      <c r="E981" s="18">
        <v>30</v>
      </c>
      <c r="F981" s="19">
        <f t="shared" si="93"/>
        <v>-1.4722222222222219</v>
      </c>
      <c r="G981" s="19">
        <f t="shared" si="94"/>
        <v>-5.2999999999999989</v>
      </c>
      <c r="H981" s="20">
        <f t="shared" si="90"/>
        <v>0</v>
      </c>
      <c r="I981" s="20">
        <f t="shared" si="91"/>
        <v>30</v>
      </c>
      <c r="J981" s="20">
        <f t="shared" si="92"/>
        <v>8.3333333333333339</v>
      </c>
      <c r="K981" s="20">
        <f>(1000*1.15)*Table1[[#This Row],[WLTC class 3, version 5, acceleration]]</f>
        <v>-1693.0555555555552</v>
      </c>
      <c r="L981" s="20">
        <f t="shared" si="95"/>
        <v>112.815</v>
      </c>
      <c r="M981" s="20">
        <f>0.5*1.2*0.32*1.99*(Table1[[#This Row],[Velocity]]^2)</f>
        <v>26.533333333333339</v>
      </c>
      <c r="N981" s="20">
        <f>Table1[[#This Row],[Acceleration Force]]+Table1[[#This Row],[Rolling Resistance]]+Table1[[#This Row],[Aerodynamic Resistance]]</f>
        <v>-1553.7072222222218</v>
      </c>
      <c r="O981" s="20">
        <f>(Table1[[#This Row],[Acceleration Force]]+Table1[[#This Row],[Rolling Resistance]]+Table1[[#This Row],[Aerodynamic Resistance]])*Table1[[#This Row],[Velocity]]</f>
        <v>-12947.560185185182</v>
      </c>
      <c r="P981" s="20">
        <f>Table1[[#This Row],[Total]]*Table1[[#This Row],[Velocity]]</f>
        <v>-12947.560185185182</v>
      </c>
      <c r="Q981" s="20">
        <f>IF(Table1[[#This Row],[Energy]]&gt;0,Table1[[#This Row],[Energy]],0)</f>
        <v>0</v>
      </c>
      <c r="R981" s="20">
        <f>(SUM($Q$6:Q981))/1000000</f>
        <v>2.6760579350459226</v>
      </c>
      <c r="S981" s="20">
        <f>IF(Table1[[#This Row],[Energy]]&lt;0,ABS(Table1[[#This Row],[Energy]]),0)</f>
        <v>12947.560185185182</v>
      </c>
      <c r="T981" s="20">
        <f>(SUM($S$6:S981))/1000000</f>
        <v>1.255158971284279</v>
      </c>
    </row>
    <row r="982" spans="2:20" x14ac:dyDescent="0.3">
      <c r="B982" s="8" t="s">
        <v>24</v>
      </c>
      <c r="C982" s="17">
        <v>976</v>
      </c>
      <c r="D982" s="17">
        <v>387</v>
      </c>
      <c r="E982" s="18">
        <v>24.7</v>
      </c>
      <c r="F982" s="19">
        <f t="shared" si="93"/>
        <v>-1.4861111111111109</v>
      </c>
      <c r="G982" s="19">
        <f t="shared" si="94"/>
        <v>-5.35</v>
      </c>
      <c r="H982" s="20">
        <f t="shared" si="90"/>
        <v>0</v>
      </c>
      <c r="I982" s="20">
        <f t="shared" si="91"/>
        <v>24.7</v>
      </c>
      <c r="J982" s="20">
        <f t="shared" si="92"/>
        <v>6.8611111111111107</v>
      </c>
      <c r="K982" s="20">
        <f>(1000*1.15)*Table1[[#This Row],[WLTC class 3, version 5, acceleration]]</f>
        <v>-1709.0277777777776</v>
      </c>
      <c r="L982" s="20">
        <f t="shared" si="95"/>
        <v>112.815</v>
      </c>
      <c r="M982" s="20">
        <f>0.5*1.2*0.32*1.99*(Table1[[#This Row],[Velocity]]^2)</f>
        <v>17.986357037037038</v>
      </c>
      <c r="N982" s="20">
        <f>Table1[[#This Row],[Acceleration Force]]+Table1[[#This Row],[Rolling Resistance]]+Table1[[#This Row],[Aerodynamic Resistance]]</f>
        <v>-1578.2264207407404</v>
      </c>
      <c r="O982" s="20">
        <f>(Table1[[#This Row],[Acceleration Force]]+Table1[[#This Row],[Rolling Resistance]]+Table1[[#This Row],[Aerodynamic Resistance]])*Table1[[#This Row],[Velocity]]</f>
        <v>-10828.386831193413</v>
      </c>
      <c r="P982" s="20">
        <f>Table1[[#This Row],[Total]]*Table1[[#This Row],[Velocity]]</f>
        <v>-10828.386831193413</v>
      </c>
      <c r="Q982" s="20">
        <f>IF(Table1[[#This Row],[Energy]]&gt;0,Table1[[#This Row],[Energy]],0)</f>
        <v>0</v>
      </c>
      <c r="R982" s="20">
        <f>(SUM($Q$6:Q982))/1000000</f>
        <v>2.6760579350459226</v>
      </c>
      <c r="S982" s="20">
        <f>IF(Table1[[#This Row],[Energy]]&lt;0,ABS(Table1[[#This Row],[Energy]]),0)</f>
        <v>10828.386831193413</v>
      </c>
      <c r="T982" s="20">
        <f>(SUM($S$6:S982))/1000000</f>
        <v>1.2659873581154724</v>
      </c>
    </row>
    <row r="983" spans="2:20" x14ac:dyDescent="0.3">
      <c r="B983" s="8" t="s">
        <v>24</v>
      </c>
      <c r="C983" s="17">
        <v>977</v>
      </c>
      <c r="D983" s="17">
        <v>388</v>
      </c>
      <c r="E983" s="18">
        <v>19.3</v>
      </c>
      <c r="F983" s="19">
        <f t="shared" si="93"/>
        <v>-1.2083333333333333</v>
      </c>
      <c r="G983" s="19">
        <f t="shared" si="94"/>
        <v>-4.3499999999999996</v>
      </c>
      <c r="H983" s="20">
        <f t="shared" si="90"/>
        <v>0</v>
      </c>
      <c r="I983" s="20">
        <f t="shared" si="91"/>
        <v>19.3</v>
      </c>
      <c r="J983" s="20">
        <f t="shared" si="92"/>
        <v>5.3611111111111116</v>
      </c>
      <c r="K983" s="20">
        <f>(1000*1.15)*Table1[[#This Row],[WLTC class 3, version 5, acceleration]]</f>
        <v>-1389.5833333333333</v>
      </c>
      <c r="L983" s="20">
        <f t="shared" si="95"/>
        <v>112.815</v>
      </c>
      <c r="M983" s="20">
        <f>0.5*1.2*0.32*1.99*(Table1[[#This Row],[Velocity]]^2)</f>
        <v>10.981557037037039</v>
      </c>
      <c r="N983" s="20">
        <f>Table1[[#This Row],[Acceleration Force]]+Table1[[#This Row],[Rolling Resistance]]+Table1[[#This Row],[Aerodynamic Resistance]]</f>
        <v>-1265.7867762962962</v>
      </c>
      <c r="O983" s="20">
        <f>(Table1[[#This Row],[Acceleration Force]]+Table1[[#This Row],[Rolling Resistance]]+Table1[[#This Row],[Aerodynamic Resistance]])*Table1[[#This Row],[Velocity]]</f>
        <v>-6786.0235506995887</v>
      </c>
      <c r="P983" s="20">
        <f>Table1[[#This Row],[Total]]*Table1[[#This Row],[Velocity]]</f>
        <v>-6786.0235506995887</v>
      </c>
      <c r="Q983" s="20">
        <f>IF(Table1[[#This Row],[Energy]]&gt;0,Table1[[#This Row],[Energy]],0)</f>
        <v>0</v>
      </c>
      <c r="R983" s="20">
        <f>(SUM($Q$6:Q983))/1000000</f>
        <v>2.6760579350459226</v>
      </c>
      <c r="S983" s="20">
        <f>IF(Table1[[#This Row],[Energy]]&lt;0,ABS(Table1[[#This Row],[Energy]]),0)</f>
        <v>6786.0235506995887</v>
      </c>
      <c r="T983" s="20">
        <f>(SUM($S$6:S983))/1000000</f>
        <v>1.2727733816661722</v>
      </c>
    </row>
    <row r="984" spans="2:20" x14ac:dyDescent="0.3">
      <c r="B984" s="8" t="s">
        <v>24</v>
      </c>
      <c r="C984" s="17">
        <v>978</v>
      </c>
      <c r="D984" s="17">
        <v>389</v>
      </c>
      <c r="E984" s="18">
        <v>16</v>
      </c>
      <c r="F984" s="19">
        <f t="shared" si="93"/>
        <v>-0.84722222222222243</v>
      </c>
      <c r="G984" s="19">
        <f t="shared" si="94"/>
        <v>-3.0500000000000007</v>
      </c>
      <c r="H984" s="20">
        <f t="shared" si="90"/>
        <v>0</v>
      </c>
      <c r="I984" s="20">
        <f t="shared" si="91"/>
        <v>16</v>
      </c>
      <c r="J984" s="20">
        <f t="shared" si="92"/>
        <v>4.4444444444444446</v>
      </c>
      <c r="K984" s="20">
        <f>(1000*1.15)*Table1[[#This Row],[WLTC class 3, version 5, acceleration]]</f>
        <v>-974.30555555555577</v>
      </c>
      <c r="L984" s="20">
        <f t="shared" si="95"/>
        <v>112.815</v>
      </c>
      <c r="M984" s="20">
        <f>0.5*1.2*0.32*1.99*(Table1[[#This Row],[Velocity]]^2)</f>
        <v>7.5472592592592607</v>
      </c>
      <c r="N984" s="20">
        <f>Table1[[#This Row],[Acceleration Force]]+Table1[[#This Row],[Rolling Resistance]]+Table1[[#This Row],[Aerodynamic Resistance]]</f>
        <v>-853.94329629629658</v>
      </c>
      <c r="O984" s="20">
        <f>(Table1[[#This Row],[Acceleration Force]]+Table1[[#This Row],[Rolling Resistance]]+Table1[[#This Row],[Aerodynamic Resistance]])*Table1[[#This Row],[Velocity]]</f>
        <v>-3795.3035390946516</v>
      </c>
      <c r="P984" s="20">
        <f>Table1[[#This Row],[Total]]*Table1[[#This Row],[Velocity]]</f>
        <v>-3795.3035390946516</v>
      </c>
      <c r="Q984" s="20">
        <f>IF(Table1[[#This Row],[Energy]]&gt;0,Table1[[#This Row],[Energy]],0)</f>
        <v>0</v>
      </c>
      <c r="R984" s="20">
        <f>(SUM($Q$6:Q984))/1000000</f>
        <v>2.6760579350459226</v>
      </c>
      <c r="S984" s="20">
        <f>IF(Table1[[#This Row],[Energy]]&lt;0,ABS(Table1[[#This Row],[Energy]]),0)</f>
        <v>3795.3035390946516</v>
      </c>
      <c r="T984" s="20">
        <f>(SUM($S$6:S984))/1000000</f>
        <v>1.2765686852052669</v>
      </c>
    </row>
    <row r="985" spans="2:20" x14ac:dyDescent="0.3">
      <c r="B985" s="8" t="s">
        <v>24</v>
      </c>
      <c r="C985" s="17">
        <v>979</v>
      </c>
      <c r="D985" s="17">
        <v>390</v>
      </c>
      <c r="E985" s="18">
        <v>13.2</v>
      </c>
      <c r="F985" s="19">
        <f t="shared" si="93"/>
        <v>-0.73611111111111116</v>
      </c>
      <c r="G985" s="19">
        <f t="shared" si="94"/>
        <v>-2.6500000000000004</v>
      </c>
      <c r="H985" s="20">
        <f t="shared" si="90"/>
        <v>0</v>
      </c>
      <c r="I985" s="20">
        <f t="shared" si="91"/>
        <v>13.2</v>
      </c>
      <c r="J985" s="20">
        <f t="shared" si="92"/>
        <v>3.6666666666666665</v>
      </c>
      <c r="K985" s="20">
        <f>(1000*1.15)*Table1[[#This Row],[WLTC class 3, version 5, acceleration]]</f>
        <v>-846.52777777777783</v>
      </c>
      <c r="L985" s="20">
        <f t="shared" si="95"/>
        <v>112.815</v>
      </c>
      <c r="M985" s="20">
        <f>0.5*1.2*0.32*1.99*(Table1[[#This Row],[Velocity]]^2)</f>
        <v>5.1368533333333328</v>
      </c>
      <c r="N985" s="20">
        <f>Table1[[#This Row],[Acceleration Force]]+Table1[[#This Row],[Rolling Resistance]]+Table1[[#This Row],[Aerodynamic Resistance]]</f>
        <v>-728.57592444444447</v>
      </c>
      <c r="O985" s="20">
        <f>(Table1[[#This Row],[Acceleration Force]]+Table1[[#This Row],[Rolling Resistance]]+Table1[[#This Row],[Aerodynamic Resistance]])*Table1[[#This Row],[Velocity]]</f>
        <v>-2671.4450562962961</v>
      </c>
      <c r="P985" s="20">
        <f>Table1[[#This Row],[Total]]*Table1[[#This Row],[Velocity]]</f>
        <v>-2671.4450562962961</v>
      </c>
      <c r="Q985" s="20">
        <f>IF(Table1[[#This Row],[Energy]]&gt;0,Table1[[#This Row],[Energy]],0)</f>
        <v>0</v>
      </c>
      <c r="R985" s="20">
        <f>(SUM($Q$6:Q985))/1000000</f>
        <v>2.6760579350459226</v>
      </c>
      <c r="S985" s="20">
        <f>IF(Table1[[#This Row],[Energy]]&lt;0,ABS(Table1[[#This Row],[Energy]]),0)</f>
        <v>2671.4450562962961</v>
      </c>
      <c r="T985" s="20">
        <f>(SUM($S$6:S985))/1000000</f>
        <v>1.279240130261563</v>
      </c>
    </row>
    <row r="986" spans="2:20" x14ac:dyDescent="0.3">
      <c r="B986" s="8" t="s">
        <v>24</v>
      </c>
      <c r="C986" s="17">
        <v>980</v>
      </c>
      <c r="D986" s="17">
        <v>391</v>
      </c>
      <c r="E986" s="18">
        <v>10.7</v>
      </c>
      <c r="F986" s="19">
        <f t="shared" si="93"/>
        <v>-0.61111111111111094</v>
      </c>
      <c r="G986" s="19">
        <f t="shared" si="94"/>
        <v>-2.1999999999999993</v>
      </c>
      <c r="H986" s="20">
        <f t="shared" si="90"/>
        <v>0</v>
      </c>
      <c r="I986" s="20">
        <f t="shared" si="91"/>
        <v>10.7</v>
      </c>
      <c r="J986" s="20">
        <f t="shared" si="92"/>
        <v>2.9722222222222219</v>
      </c>
      <c r="K986" s="20">
        <f>(1000*1.15)*Table1[[#This Row],[WLTC class 3, version 5, acceleration]]</f>
        <v>-702.7777777777776</v>
      </c>
      <c r="L986" s="20">
        <f t="shared" si="95"/>
        <v>112.815</v>
      </c>
      <c r="M986" s="20">
        <f>0.5*1.2*0.32*1.99*(Table1[[#This Row],[Velocity]]^2)</f>
        <v>3.3753348148148143</v>
      </c>
      <c r="N986" s="20">
        <f>Table1[[#This Row],[Acceleration Force]]+Table1[[#This Row],[Rolling Resistance]]+Table1[[#This Row],[Aerodynamic Resistance]]</f>
        <v>-586.58744296296277</v>
      </c>
      <c r="O986" s="20">
        <f>(Table1[[#This Row],[Acceleration Force]]+Table1[[#This Row],[Rolling Resistance]]+Table1[[#This Row],[Aerodynamic Resistance]])*Table1[[#This Row],[Velocity]]</f>
        <v>-1743.4682332510281</v>
      </c>
      <c r="P986" s="20">
        <f>Table1[[#This Row],[Total]]*Table1[[#This Row],[Velocity]]</f>
        <v>-1743.4682332510281</v>
      </c>
      <c r="Q986" s="20">
        <f>IF(Table1[[#This Row],[Energy]]&gt;0,Table1[[#This Row],[Energy]],0)</f>
        <v>0</v>
      </c>
      <c r="R986" s="20">
        <f>(SUM($Q$6:Q986))/1000000</f>
        <v>2.6760579350459226</v>
      </c>
      <c r="S986" s="20">
        <f>IF(Table1[[#This Row],[Energy]]&lt;0,ABS(Table1[[#This Row],[Energy]]),0)</f>
        <v>1743.4682332510281</v>
      </c>
      <c r="T986" s="20">
        <f>(SUM($S$6:S986))/1000000</f>
        <v>1.2809835984948139</v>
      </c>
    </row>
    <row r="987" spans="2:20" x14ac:dyDescent="0.3">
      <c r="B987" s="8" t="s">
        <v>24</v>
      </c>
      <c r="C987" s="17">
        <v>981</v>
      </c>
      <c r="D987" s="17">
        <v>392</v>
      </c>
      <c r="E987" s="18">
        <v>8.8000000000000007</v>
      </c>
      <c r="F987" s="19">
        <f t="shared" si="93"/>
        <v>-0.48611111111111099</v>
      </c>
      <c r="G987" s="19">
        <f t="shared" si="94"/>
        <v>-1.7499999999999996</v>
      </c>
      <c r="H987" s="20">
        <f t="shared" si="90"/>
        <v>0</v>
      </c>
      <c r="I987" s="20">
        <f t="shared" si="91"/>
        <v>8.8000000000000007</v>
      </c>
      <c r="J987" s="20">
        <f t="shared" si="92"/>
        <v>2.4444444444444446</v>
      </c>
      <c r="K987" s="20">
        <f>(1000*1.15)*Table1[[#This Row],[WLTC class 3, version 5, acceleration]]</f>
        <v>-559.0277777777776</v>
      </c>
      <c r="L987" s="20">
        <f t="shared" si="95"/>
        <v>112.815</v>
      </c>
      <c r="M987" s="20">
        <f>0.5*1.2*0.32*1.99*(Table1[[#This Row],[Velocity]]^2)</f>
        <v>2.2830459259259266</v>
      </c>
      <c r="N987" s="20">
        <f>Table1[[#This Row],[Acceleration Force]]+Table1[[#This Row],[Rolling Resistance]]+Table1[[#This Row],[Aerodynamic Resistance]]</f>
        <v>-443.92973185185167</v>
      </c>
      <c r="O987" s="20">
        <f>(Table1[[#This Row],[Acceleration Force]]+Table1[[#This Row],[Rolling Resistance]]+Table1[[#This Row],[Aerodynamic Resistance]])*Table1[[#This Row],[Velocity]]</f>
        <v>-1085.1615667489709</v>
      </c>
      <c r="P987" s="20">
        <f>Table1[[#This Row],[Total]]*Table1[[#This Row],[Velocity]]</f>
        <v>-1085.1615667489709</v>
      </c>
      <c r="Q987" s="20">
        <f>IF(Table1[[#This Row],[Energy]]&gt;0,Table1[[#This Row],[Energy]],0)</f>
        <v>0</v>
      </c>
      <c r="R987" s="20">
        <f>(SUM($Q$6:Q987))/1000000</f>
        <v>2.6760579350459226</v>
      </c>
      <c r="S987" s="20">
        <f>IF(Table1[[#This Row],[Energy]]&lt;0,ABS(Table1[[#This Row],[Energy]]),0)</f>
        <v>1085.1615667489709</v>
      </c>
      <c r="T987" s="20">
        <f>(SUM($S$6:S987))/1000000</f>
        <v>1.282068760061563</v>
      </c>
    </row>
    <row r="988" spans="2:20" x14ac:dyDescent="0.3">
      <c r="B988" s="8" t="s">
        <v>24</v>
      </c>
      <c r="C988" s="17">
        <v>982</v>
      </c>
      <c r="D988" s="17">
        <v>393</v>
      </c>
      <c r="E988" s="18">
        <v>7.2</v>
      </c>
      <c r="F988" s="19">
        <f t="shared" si="93"/>
        <v>-0.45833333333333343</v>
      </c>
      <c r="G988" s="19">
        <f t="shared" si="94"/>
        <v>-1.6500000000000004</v>
      </c>
      <c r="H988" s="20">
        <f t="shared" si="90"/>
        <v>0</v>
      </c>
      <c r="I988" s="20">
        <f t="shared" si="91"/>
        <v>7.2</v>
      </c>
      <c r="J988" s="20">
        <f t="shared" si="92"/>
        <v>2</v>
      </c>
      <c r="K988" s="20">
        <f>(1000*1.15)*Table1[[#This Row],[WLTC class 3, version 5, acceleration]]</f>
        <v>-527.08333333333348</v>
      </c>
      <c r="L988" s="20">
        <f t="shared" si="95"/>
        <v>112.815</v>
      </c>
      <c r="M988" s="20">
        <f>0.5*1.2*0.32*1.99*(Table1[[#This Row],[Velocity]]^2)</f>
        <v>1.5283200000000001</v>
      </c>
      <c r="N988" s="20">
        <f>Table1[[#This Row],[Acceleration Force]]+Table1[[#This Row],[Rolling Resistance]]+Table1[[#This Row],[Aerodynamic Resistance]]</f>
        <v>-412.74001333333348</v>
      </c>
      <c r="O988" s="20">
        <f>(Table1[[#This Row],[Acceleration Force]]+Table1[[#This Row],[Rolling Resistance]]+Table1[[#This Row],[Aerodynamic Resistance]])*Table1[[#This Row],[Velocity]]</f>
        <v>-825.48002666666696</v>
      </c>
      <c r="P988" s="20">
        <f>Table1[[#This Row],[Total]]*Table1[[#This Row],[Velocity]]</f>
        <v>-825.48002666666696</v>
      </c>
      <c r="Q988" s="20">
        <f>IF(Table1[[#This Row],[Energy]]&gt;0,Table1[[#This Row],[Energy]],0)</f>
        <v>0</v>
      </c>
      <c r="R988" s="20">
        <f>(SUM($Q$6:Q988))/1000000</f>
        <v>2.6760579350459226</v>
      </c>
      <c r="S988" s="20">
        <f>IF(Table1[[#This Row],[Energy]]&lt;0,ABS(Table1[[#This Row],[Energy]]),0)</f>
        <v>825.48002666666696</v>
      </c>
      <c r="T988" s="20">
        <f>(SUM($S$6:S988))/1000000</f>
        <v>1.2828942400882297</v>
      </c>
    </row>
    <row r="989" spans="2:20" x14ac:dyDescent="0.3">
      <c r="B989" s="8" t="s">
        <v>24</v>
      </c>
      <c r="C989" s="17">
        <v>983</v>
      </c>
      <c r="D989" s="17">
        <v>394</v>
      </c>
      <c r="E989" s="18">
        <v>5.5</v>
      </c>
      <c r="F989" s="19">
        <f t="shared" si="93"/>
        <v>-0.55555555555555558</v>
      </c>
      <c r="G989" s="19">
        <f t="shared" si="94"/>
        <v>-2</v>
      </c>
      <c r="H989" s="20">
        <f t="shared" si="90"/>
        <v>0</v>
      </c>
      <c r="I989" s="20">
        <f t="shared" si="91"/>
        <v>5.5</v>
      </c>
      <c r="J989" s="20">
        <f t="shared" si="92"/>
        <v>1.5277777777777777</v>
      </c>
      <c r="K989" s="20">
        <f>(1000*1.15)*Table1[[#This Row],[WLTC class 3, version 5, acceleration]]</f>
        <v>-638.88888888888891</v>
      </c>
      <c r="L989" s="20">
        <f t="shared" si="95"/>
        <v>112.815</v>
      </c>
      <c r="M989" s="20">
        <f>0.5*1.2*0.32*1.99*(Table1[[#This Row],[Velocity]]^2)</f>
        <v>0.89181481481481484</v>
      </c>
      <c r="N989" s="20">
        <f>Table1[[#This Row],[Acceleration Force]]+Table1[[#This Row],[Rolling Resistance]]+Table1[[#This Row],[Aerodynamic Resistance]]</f>
        <v>-525.18207407407408</v>
      </c>
      <c r="O989" s="20">
        <f>(Table1[[#This Row],[Acceleration Force]]+Table1[[#This Row],[Rolling Resistance]]+Table1[[#This Row],[Aerodynamic Resistance]])*Table1[[#This Row],[Velocity]]</f>
        <v>-802.36150205761317</v>
      </c>
      <c r="P989" s="20">
        <f>Table1[[#This Row],[Total]]*Table1[[#This Row],[Velocity]]</f>
        <v>-802.36150205761317</v>
      </c>
      <c r="Q989" s="20">
        <f>IF(Table1[[#This Row],[Energy]]&gt;0,Table1[[#This Row],[Energy]],0)</f>
        <v>0</v>
      </c>
      <c r="R989" s="20">
        <f>(SUM($Q$6:Q989))/1000000</f>
        <v>2.6760579350459226</v>
      </c>
      <c r="S989" s="20">
        <f>IF(Table1[[#This Row],[Energy]]&lt;0,ABS(Table1[[#This Row],[Energy]]),0)</f>
        <v>802.36150205761317</v>
      </c>
      <c r="T989" s="20">
        <f>(SUM($S$6:S989))/1000000</f>
        <v>1.2836966015902873</v>
      </c>
    </row>
    <row r="990" spans="2:20" x14ac:dyDescent="0.3">
      <c r="B990" s="8" t="s">
        <v>24</v>
      </c>
      <c r="C990" s="17">
        <v>984</v>
      </c>
      <c r="D990" s="17">
        <v>395</v>
      </c>
      <c r="E990" s="18">
        <v>3.2</v>
      </c>
      <c r="F990" s="19">
        <f t="shared" si="93"/>
        <v>-0.61111111111111116</v>
      </c>
      <c r="G990" s="19">
        <f t="shared" si="94"/>
        <v>-2.2000000000000002</v>
      </c>
      <c r="H990" s="20">
        <f t="shared" si="90"/>
        <v>0</v>
      </c>
      <c r="I990" s="20">
        <f t="shared" si="91"/>
        <v>3.2</v>
      </c>
      <c r="J990" s="20">
        <f t="shared" si="92"/>
        <v>0.88888888888888895</v>
      </c>
      <c r="K990" s="20">
        <f>(1000*1.15)*Table1[[#This Row],[WLTC class 3, version 5, acceleration]]</f>
        <v>-702.77777777777783</v>
      </c>
      <c r="L990" s="20">
        <f t="shared" si="95"/>
        <v>112.815</v>
      </c>
      <c r="M990" s="20">
        <f>0.5*1.2*0.32*1.99*(Table1[[#This Row],[Velocity]]^2)</f>
        <v>0.30189037037037042</v>
      </c>
      <c r="N990" s="20">
        <f>Table1[[#This Row],[Acceleration Force]]+Table1[[#This Row],[Rolling Resistance]]+Table1[[#This Row],[Aerodynamic Resistance]]</f>
        <v>-589.66088740740736</v>
      </c>
      <c r="O990" s="20">
        <f>(Table1[[#This Row],[Acceleration Force]]+Table1[[#This Row],[Rolling Resistance]]+Table1[[#This Row],[Aerodynamic Resistance]])*Table1[[#This Row],[Velocity]]</f>
        <v>-524.14301102880654</v>
      </c>
      <c r="P990" s="20">
        <f>Table1[[#This Row],[Total]]*Table1[[#This Row],[Velocity]]</f>
        <v>-524.14301102880654</v>
      </c>
      <c r="Q990" s="20">
        <f>IF(Table1[[#This Row],[Energy]]&gt;0,Table1[[#This Row],[Energy]],0)</f>
        <v>0</v>
      </c>
      <c r="R990" s="20">
        <f>(SUM($Q$6:Q990))/1000000</f>
        <v>2.6760579350459226</v>
      </c>
      <c r="S990" s="20">
        <f>IF(Table1[[#This Row],[Energy]]&lt;0,ABS(Table1[[#This Row],[Energy]]),0)</f>
        <v>524.14301102880654</v>
      </c>
      <c r="T990" s="20">
        <f>(SUM($S$6:S990))/1000000</f>
        <v>1.2842207446013163</v>
      </c>
    </row>
    <row r="991" spans="2:20" x14ac:dyDescent="0.3">
      <c r="B991" s="8" t="s">
        <v>24</v>
      </c>
      <c r="C991" s="17">
        <v>985</v>
      </c>
      <c r="D991" s="17">
        <v>396</v>
      </c>
      <c r="E991" s="18">
        <v>1.1000000000000001</v>
      </c>
      <c r="F991" s="19">
        <f t="shared" si="93"/>
        <v>-0.44444444444444448</v>
      </c>
      <c r="G991" s="19">
        <f t="shared" si="94"/>
        <v>-1.6</v>
      </c>
      <c r="H991" s="20">
        <f t="shared" si="90"/>
        <v>0</v>
      </c>
      <c r="I991" s="20">
        <f t="shared" si="91"/>
        <v>1.1000000000000001</v>
      </c>
      <c r="J991" s="20">
        <f t="shared" si="92"/>
        <v>0.30555555555555558</v>
      </c>
      <c r="K991" s="20">
        <f>(1000*1.15)*Table1[[#This Row],[WLTC class 3, version 5, acceleration]]</f>
        <v>-511.11111111111114</v>
      </c>
      <c r="L991" s="20">
        <f t="shared" si="95"/>
        <v>112.815</v>
      </c>
      <c r="M991" s="20">
        <f>0.5*1.2*0.32*1.99*(Table1[[#This Row],[Velocity]]^2)</f>
        <v>3.5672592592592603E-2</v>
      </c>
      <c r="N991" s="20">
        <f>Table1[[#This Row],[Acceleration Force]]+Table1[[#This Row],[Rolling Resistance]]+Table1[[#This Row],[Aerodynamic Resistance]]</f>
        <v>-398.26043851851853</v>
      </c>
      <c r="O991" s="20">
        <f>(Table1[[#This Row],[Acceleration Force]]+Table1[[#This Row],[Rolling Resistance]]+Table1[[#This Row],[Aerodynamic Resistance]])*Table1[[#This Row],[Velocity]]</f>
        <v>-121.69068954732512</v>
      </c>
      <c r="P991" s="20">
        <f>Table1[[#This Row],[Total]]*Table1[[#This Row],[Velocity]]</f>
        <v>-121.69068954732512</v>
      </c>
      <c r="Q991" s="20">
        <f>IF(Table1[[#This Row],[Energy]]&gt;0,Table1[[#This Row],[Energy]],0)</f>
        <v>0</v>
      </c>
      <c r="R991" s="20">
        <f>(SUM($Q$6:Q991))/1000000</f>
        <v>2.6760579350459226</v>
      </c>
      <c r="S991" s="20">
        <f>IF(Table1[[#This Row],[Energy]]&lt;0,ABS(Table1[[#This Row],[Energy]]),0)</f>
        <v>121.69068954732512</v>
      </c>
      <c r="T991" s="20">
        <f>(SUM($S$6:S991))/1000000</f>
        <v>1.2843424352908634</v>
      </c>
    </row>
    <row r="992" spans="2:20" x14ac:dyDescent="0.3">
      <c r="B992" s="8" t="s">
        <v>24</v>
      </c>
      <c r="C992" s="17">
        <v>986</v>
      </c>
      <c r="D992" s="17">
        <v>397</v>
      </c>
      <c r="E992" s="18">
        <v>0</v>
      </c>
      <c r="F992" s="19">
        <f t="shared" si="93"/>
        <v>-0.15277777777777779</v>
      </c>
      <c r="G992" s="19">
        <f t="shared" si="94"/>
        <v>-0.55000000000000004</v>
      </c>
      <c r="H992" s="20">
        <f t="shared" si="90"/>
        <v>1</v>
      </c>
      <c r="I992" s="20" t="str">
        <f t="shared" si="91"/>
        <v/>
      </c>
      <c r="J992" s="20">
        <f t="shared" si="92"/>
        <v>0</v>
      </c>
      <c r="K992" s="20">
        <f>(1000*1.15)*Table1[[#This Row],[WLTC class 3, version 5, acceleration]]</f>
        <v>-175.69444444444446</v>
      </c>
      <c r="L992" s="20">
        <f t="shared" si="95"/>
        <v>112.815</v>
      </c>
      <c r="M992" s="20">
        <f>0.5*1.2*0.32*1.99*(Table1[[#This Row],[Velocity]]^2)</f>
        <v>0</v>
      </c>
      <c r="N992" s="20">
        <f>Table1[[#This Row],[Acceleration Force]]+Table1[[#This Row],[Rolling Resistance]]+Table1[[#This Row],[Aerodynamic Resistance]]</f>
        <v>-62.879444444444459</v>
      </c>
      <c r="O992" s="20">
        <f>(Table1[[#This Row],[Acceleration Force]]+Table1[[#This Row],[Rolling Resistance]]+Table1[[#This Row],[Aerodynamic Resistance]])*Table1[[#This Row],[Velocity]]</f>
        <v>0</v>
      </c>
      <c r="P992" s="20">
        <f>Table1[[#This Row],[Total]]*Table1[[#This Row],[Velocity]]</f>
        <v>0</v>
      </c>
      <c r="Q992" s="20">
        <f>IF(Table1[[#This Row],[Energy]]&gt;0,Table1[[#This Row],[Energy]],0)</f>
        <v>0</v>
      </c>
      <c r="R992" s="20">
        <f>(SUM($Q$6:Q992))/1000000</f>
        <v>2.6760579350459226</v>
      </c>
      <c r="S992" s="20">
        <f>IF(Table1[[#This Row],[Energy]]&lt;0,ABS(Table1[[#This Row],[Energy]]),0)</f>
        <v>0</v>
      </c>
      <c r="T992" s="20">
        <f>(SUM($S$6:S992))/1000000</f>
        <v>1.2843424352908634</v>
      </c>
    </row>
    <row r="993" spans="2:20" x14ac:dyDescent="0.3">
      <c r="B993" s="8" t="s">
        <v>24</v>
      </c>
      <c r="C993" s="17">
        <v>987</v>
      </c>
      <c r="D993" s="17">
        <v>398</v>
      </c>
      <c r="E993" s="18">
        <v>0</v>
      </c>
      <c r="F993" s="19">
        <f t="shared" si="93"/>
        <v>0</v>
      </c>
      <c r="G993" s="19">
        <f t="shared" si="94"/>
        <v>0</v>
      </c>
      <c r="H993" s="20">
        <f t="shared" si="90"/>
        <v>1</v>
      </c>
      <c r="I993" s="20" t="str">
        <f t="shared" si="91"/>
        <v/>
      </c>
      <c r="J993" s="20">
        <f t="shared" si="92"/>
        <v>0</v>
      </c>
      <c r="K993" s="20">
        <f>(1000*1.15)*Table1[[#This Row],[WLTC class 3, version 5, acceleration]]</f>
        <v>0</v>
      </c>
      <c r="L993" s="20">
        <f t="shared" si="95"/>
        <v>112.815</v>
      </c>
      <c r="M993" s="20">
        <f>0.5*1.2*0.32*1.99*(Table1[[#This Row],[Velocity]]^2)</f>
        <v>0</v>
      </c>
      <c r="N993" s="20">
        <f>Table1[[#This Row],[Acceleration Force]]+Table1[[#This Row],[Rolling Resistance]]+Table1[[#This Row],[Aerodynamic Resistance]]</f>
        <v>112.815</v>
      </c>
      <c r="O993" s="20">
        <f>(Table1[[#This Row],[Acceleration Force]]+Table1[[#This Row],[Rolling Resistance]]+Table1[[#This Row],[Aerodynamic Resistance]])*Table1[[#This Row],[Velocity]]</f>
        <v>0</v>
      </c>
      <c r="P993" s="20">
        <f>Table1[[#This Row],[Total]]*Table1[[#This Row],[Velocity]]</f>
        <v>0</v>
      </c>
      <c r="Q993" s="20">
        <f>IF(Table1[[#This Row],[Energy]]&gt;0,Table1[[#This Row],[Energy]],0)</f>
        <v>0</v>
      </c>
      <c r="R993" s="20">
        <f>(SUM($Q$6:Q993))/1000000</f>
        <v>2.6760579350459226</v>
      </c>
      <c r="S993" s="20">
        <f>IF(Table1[[#This Row],[Energy]]&lt;0,ABS(Table1[[#This Row],[Energy]]),0)</f>
        <v>0</v>
      </c>
      <c r="T993" s="20">
        <f>(SUM($S$6:S993))/1000000</f>
        <v>1.2843424352908634</v>
      </c>
    </row>
    <row r="994" spans="2:20" x14ac:dyDescent="0.3">
      <c r="B994" s="8" t="s">
        <v>24</v>
      </c>
      <c r="C994" s="17">
        <v>988</v>
      </c>
      <c r="D994" s="17">
        <v>399</v>
      </c>
      <c r="E994" s="18">
        <v>0</v>
      </c>
      <c r="F994" s="19">
        <f t="shared" si="93"/>
        <v>0</v>
      </c>
      <c r="G994" s="19">
        <f t="shared" si="94"/>
        <v>0</v>
      </c>
      <c r="H994" s="20">
        <f t="shared" si="90"/>
        <v>1</v>
      </c>
      <c r="I994" s="20" t="str">
        <f t="shared" si="91"/>
        <v/>
      </c>
      <c r="J994" s="20">
        <f t="shared" si="92"/>
        <v>0</v>
      </c>
      <c r="K994" s="20">
        <f>(1000*1.15)*Table1[[#This Row],[WLTC class 3, version 5, acceleration]]</f>
        <v>0</v>
      </c>
      <c r="L994" s="20">
        <f t="shared" si="95"/>
        <v>112.815</v>
      </c>
      <c r="M994" s="20">
        <f>0.5*1.2*0.32*1.99*(Table1[[#This Row],[Velocity]]^2)</f>
        <v>0</v>
      </c>
      <c r="N994" s="20">
        <f>Table1[[#This Row],[Acceleration Force]]+Table1[[#This Row],[Rolling Resistance]]+Table1[[#This Row],[Aerodynamic Resistance]]</f>
        <v>112.815</v>
      </c>
      <c r="O994" s="20">
        <f>(Table1[[#This Row],[Acceleration Force]]+Table1[[#This Row],[Rolling Resistance]]+Table1[[#This Row],[Aerodynamic Resistance]])*Table1[[#This Row],[Velocity]]</f>
        <v>0</v>
      </c>
      <c r="P994" s="20">
        <f>Table1[[#This Row],[Total]]*Table1[[#This Row],[Velocity]]</f>
        <v>0</v>
      </c>
      <c r="Q994" s="20">
        <f>IF(Table1[[#This Row],[Energy]]&gt;0,Table1[[#This Row],[Energy]],0)</f>
        <v>0</v>
      </c>
      <c r="R994" s="20">
        <f>(SUM($Q$6:Q994))/1000000</f>
        <v>2.6760579350459226</v>
      </c>
      <c r="S994" s="20">
        <f>IF(Table1[[#This Row],[Energy]]&lt;0,ABS(Table1[[#This Row],[Energy]]),0)</f>
        <v>0</v>
      </c>
      <c r="T994" s="20">
        <f>(SUM($S$6:S994))/1000000</f>
        <v>1.2843424352908634</v>
      </c>
    </row>
    <row r="995" spans="2:20" x14ac:dyDescent="0.3">
      <c r="B995" s="8" t="s">
        <v>24</v>
      </c>
      <c r="C995" s="17">
        <v>989</v>
      </c>
      <c r="D995" s="17">
        <v>400</v>
      </c>
      <c r="E995" s="18">
        <v>0</v>
      </c>
      <c r="F995" s="19">
        <f t="shared" si="93"/>
        <v>0</v>
      </c>
      <c r="G995" s="19">
        <f t="shared" si="94"/>
        <v>0</v>
      </c>
      <c r="H995" s="20">
        <f t="shared" si="90"/>
        <v>1</v>
      </c>
      <c r="I995" s="20" t="str">
        <f t="shared" si="91"/>
        <v/>
      </c>
      <c r="J995" s="20">
        <f t="shared" si="92"/>
        <v>0</v>
      </c>
      <c r="K995" s="20">
        <f>(1000*1.15)*Table1[[#This Row],[WLTC class 3, version 5, acceleration]]</f>
        <v>0</v>
      </c>
      <c r="L995" s="20">
        <f t="shared" si="95"/>
        <v>112.815</v>
      </c>
      <c r="M995" s="20">
        <f>0.5*1.2*0.32*1.99*(Table1[[#This Row],[Velocity]]^2)</f>
        <v>0</v>
      </c>
      <c r="N995" s="20">
        <f>Table1[[#This Row],[Acceleration Force]]+Table1[[#This Row],[Rolling Resistance]]+Table1[[#This Row],[Aerodynamic Resistance]]</f>
        <v>112.815</v>
      </c>
      <c r="O995" s="20">
        <f>(Table1[[#This Row],[Acceleration Force]]+Table1[[#This Row],[Rolling Resistance]]+Table1[[#This Row],[Aerodynamic Resistance]])*Table1[[#This Row],[Velocity]]</f>
        <v>0</v>
      </c>
      <c r="P995" s="20">
        <f>Table1[[#This Row],[Total]]*Table1[[#This Row],[Velocity]]</f>
        <v>0</v>
      </c>
      <c r="Q995" s="20">
        <f>IF(Table1[[#This Row],[Energy]]&gt;0,Table1[[#This Row],[Energy]],0)</f>
        <v>0</v>
      </c>
      <c r="R995" s="20">
        <f>(SUM($Q$6:Q995))/1000000</f>
        <v>2.6760579350459226</v>
      </c>
      <c r="S995" s="20">
        <f>IF(Table1[[#This Row],[Energy]]&lt;0,ABS(Table1[[#This Row],[Energy]]),0)</f>
        <v>0</v>
      </c>
      <c r="T995" s="20">
        <f>(SUM($S$6:S995))/1000000</f>
        <v>1.2843424352908634</v>
      </c>
    </row>
    <row r="996" spans="2:20" x14ac:dyDescent="0.3">
      <c r="B996" s="8" t="s">
        <v>24</v>
      </c>
      <c r="C996" s="17">
        <v>990</v>
      </c>
      <c r="D996" s="17">
        <v>401</v>
      </c>
      <c r="E996" s="18">
        <v>0</v>
      </c>
      <c r="F996" s="19">
        <f t="shared" si="93"/>
        <v>0</v>
      </c>
      <c r="G996" s="19">
        <f t="shared" si="94"/>
        <v>0</v>
      </c>
      <c r="H996" s="20">
        <f t="shared" si="90"/>
        <v>1</v>
      </c>
      <c r="I996" s="20" t="str">
        <f t="shared" si="91"/>
        <v/>
      </c>
      <c r="J996" s="20">
        <f t="shared" si="92"/>
        <v>0</v>
      </c>
      <c r="K996" s="20">
        <f>(1000*1.15)*Table1[[#This Row],[WLTC class 3, version 5, acceleration]]</f>
        <v>0</v>
      </c>
      <c r="L996" s="20">
        <f t="shared" si="95"/>
        <v>112.815</v>
      </c>
      <c r="M996" s="20">
        <f>0.5*1.2*0.32*1.99*(Table1[[#This Row],[Velocity]]^2)</f>
        <v>0</v>
      </c>
      <c r="N996" s="20">
        <f>Table1[[#This Row],[Acceleration Force]]+Table1[[#This Row],[Rolling Resistance]]+Table1[[#This Row],[Aerodynamic Resistance]]</f>
        <v>112.815</v>
      </c>
      <c r="O996" s="20">
        <f>(Table1[[#This Row],[Acceleration Force]]+Table1[[#This Row],[Rolling Resistance]]+Table1[[#This Row],[Aerodynamic Resistance]])*Table1[[#This Row],[Velocity]]</f>
        <v>0</v>
      </c>
      <c r="P996" s="20">
        <f>Table1[[#This Row],[Total]]*Table1[[#This Row],[Velocity]]</f>
        <v>0</v>
      </c>
      <c r="Q996" s="20">
        <f>IF(Table1[[#This Row],[Energy]]&gt;0,Table1[[#This Row],[Energy]],0)</f>
        <v>0</v>
      </c>
      <c r="R996" s="20">
        <f>(SUM($Q$6:Q996))/1000000</f>
        <v>2.6760579350459226</v>
      </c>
      <c r="S996" s="20">
        <f>IF(Table1[[#This Row],[Energy]]&lt;0,ABS(Table1[[#This Row],[Energy]]),0)</f>
        <v>0</v>
      </c>
      <c r="T996" s="20">
        <f>(SUM($S$6:S996))/1000000</f>
        <v>1.2843424352908634</v>
      </c>
    </row>
    <row r="997" spans="2:20" x14ac:dyDescent="0.3">
      <c r="B997" s="8" t="s">
        <v>24</v>
      </c>
      <c r="C997" s="17">
        <v>991</v>
      </c>
      <c r="D997" s="17">
        <v>402</v>
      </c>
      <c r="E997" s="18">
        <v>0</v>
      </c>
      <c r="F997" s="19">
        <f t="shared" si="93"/>
        <v>0</v>
      </c>
      <c r="G997" s="19">
        <f t="shared" si="94"/>
        <v>0</v>
      </c>
      <c r="H997" s="20">
        <f t="shared" si="90"/>
        <v>1</v>
      </c>
      <c r="I997" s="20" t="str">
        <f t="shared" si="91"/>
        <v/>
      </c>
      <c r="J997" s="20">
        <f t="shared" si="92"/>
        <v>0</v>
      </c>
      <c r="K997" s="20">
        <f>(1000*1.15)*Table1[[#This Row],[WLTC class 3, version 5, acceleration]]</f>
        <v>0</v>
      </c>
      <c r="L997" s="20">
        <f t="shared" si="95"/>
        <v>112.815</v>
      </c>
      <c r="M997" s="20">
        <f>0.5*1.2*0.32*1.99*(Table1[[#This Row],[Velocity]]^2)</f>
        <v>0</v>
      </c>
      <c r="N997" s="20">
        <f>Table1[[#This Row],[Acceleration Force]]+Table1[[#This Row],[Rolling Resistance]]+Table1[[#This Row],[Aerodynamic Resistance]]</f>
        <v>112.815</v>
      </c>
      <c r="O997" s="20">
        <f>(Table1[[#This Row],[Acceleration Force]]+Table1[[#This Row],[Rolling Resistance]]+Table1[[#This Row],[Aerodynamic Resistance]])*Table1[[#This Row],[Velocity]]</f>
        <v>0</v>
      </c>
      <c r="P997" s="20">
        <f>Table1[[#This Row],[Total]]*Table1[[#This Row],[Velocity]]</f>
        <v>0</v>
      </c>
      <c r="Q997" s="20">
        <f>IF(Table1[[#This Row],[Energy]]&gt;0,Table1[[#This Row],[Energy]],0)</f>
        <v>0</v>
      </c>
      <c r="R997" s="20">
        <f>(SUM($Q$6:Q997))/1000000</f>
        <v>2.6760579350459226</v>
      </c>
      <c r="S997" s="20">
        <f>IF(Table1[[#This Row],[Energy]]&lt;0,ABS(Table1[[#This Row],[Energy]]),0)</f>
        <v>0</v>
      </c>
      <c r="T997" s="20">
        <f>(SUM($S$6:S997))/1000000</f>
        <v>1.2843424352908634</v>
      </c>
    </row>
    <row r="998" spans="2:20" x14ac:dyDescent="0.3">
      <c r="B998" s="8" t="s">
        <v>24</v>
      </c>
      <c r="C998" s="17">
        <v>992</v>
      </c>
      <c r="D998" s="17">
        <v>403</v>
      </c>
      <c r="E998" s="18">
        <v>0</v>
      </c>
      <c r="F998" s="19">
        <f t="shared" si="93"/>
        <v>0</v>
      </c>
      <c r="G998" s="19">
        <f t="shared" si="94"/>
        <v>0</v>
      </c>
      <c r="H998" s="20">
        <f t="shared" si="90"/>
        <v>1</v>
      </c>
      <c r="I998" s="20" t="str">
        <f t="shared" si="91"/>
        <v/>
      </c>
      <c r="J998" s="20">
        <f t="shared" si="92"/>
        <v>0</v>
      </c>
      <c r="K998" s="20">
        <f>(1000*1.15)*Table1[[#This Row],[WLTC class 3, version 5, acceleration]]</f>
        <v>0</v>
      </c>
      <c r="L998" s="20">
        <f t="shared" si="95"/>
        <v>112.815</v>
      </c>
      <c r="M998" s="20">
        <f>0.5*1.2*0.32*1.99*(Table1[[#This Row],[Velocity]]^2)</f>
        <v>0</v>
      </c>
      <c r="N998" s="20">
        <f>Table1[[#This Row],[Acceleration Force]]+Table1[[#This Row],[Rolling Resistance]]+Table1[[#This Row],[Aerodynamic Resistance]]</f>
        <v>112.815</v>
      </c>
      <c r="O998" s="20">
        <f>(Table1[[#This Row],[Acceleration Force]]+Table1[[#This Row],[Rolling Resistance]]+Table1[[#This Row],[Aerodynamic Resistance]])*Table1[[#This Row],[Velocity]]</f>
        <v>0</v>
      </c>
      <c r="P998" s="20">
        <f>Table1[[#This Row],[Total]]*Table1[[#This Row],[Velocity]]</f>
        <v>0</v>
      </c>
      <c r="Q998" s="20">
        <f>IF(Table1[[#This Row],[Energy]]&gt;0,Table1[[#This Row],[Energy]],0)</f>
        <v>0</v>
      </c>
      <c r="R998" s="20">
        <f>(SUM($Q$6:Q998))/1000000</f>
        <v>2.6760579350459226</v>
      </c>
      <c r="S998" s="20">
        <f>IF(Table1[[#This Row],[Energy]]&lt;0,ABS(Table1[[#This Row],[Energy]]),0)</f>
        <v>0</v>
      </c>
      <c r="T998" s="20">
        <f>(SUM($S$6:S998))/1000000</f>
        <v>1.2843424352908634</v>
      </c>
    </row>
    <row r="999" spans="2:20" x14ac:dyDescent="0.3">
      <c r="B999" s="8" t="s">
        <v>24</v>
      </c>
      <c r="C999" s="17">
        <v>993</v>
      </c>
      <c r="D999" s="17">
        <v>404</v>
      </c>
      <c r="E999" s="18">
        <v>0</v>
      </c>
      <c r="F999" s="19">
        <f t="shared" si="93"/>
        <v>0</v>
      </c>
      <c r="G999" s="19">
        <f t="shared" si="94"/>
        <v>0</v>
      </c>
      <c r="H999" s="20">
        <f t="shared" si="90"/>
        <v>1</v>
      </c>
      <c r="I999" s="20" t="str">
        <f t="shared" si="91"/>
        <v/>
      </c>
      <c r="J999" s="20">
        <f t="shared" si="92"/>
        <v>0</v>
      </c>
      <c r="K999" s="20">
        <f>(1000*1.15)*Table1[[#This Row],[WLTC class 3, version 5, acceleration]]</f>
        <v>0</v>
      </c>
      <c r="L999" s="20">
        <f t="shared" si="95"/>
        <v>112.815</v>
      </c>
      <c r="M999" s="20">
        <f>0.5*1.2*0.32*1.99*(Table1[[#This Row],[Velocity]]^2)</f>
        <v>0</v>
      </c>
      <c r="N999" s="20">
        <f>Table1[[#This Row],[Acceleration Force]]+Table1[[#This Row],[Rolling Resistance]]+Table1[[#This Row],[Aerodynamic Resistance]]</f>
        <v>112.815</v>
      </c>
      <c r="O999" s="20">
        <f>(Table1[[#This Row],[Acceleration Force]]+Table1[[#This Row],[Rolling Resistance]]+Table1[[#This Row],[Aerodynamic Resistance]])*Table1[[#This Row],[Velocity]]</f>
        <v>0</v>
      </c>
      <c r="P999" s="20">
        <f>Table1[[#This Row],[Total]]*Table1[[#This Row],[Velocity]]</f>
        <v>0</v>
      </c>
      <c r="Q999" s="20">
        <f>IF(Table1[[#This Row],[Energy]]&gt;0,Table1[[#This Row],[Energy]],0)</f>
        <v>0</v>
      </c>
      <c r="R999" s="20">
        <f>(SUM($Q$6:Q999))/1000000</f>
        <v>2.6760579350459226</v>
      </c>
      <c r="S999" s="20">
        <f>IF(Table1[[#This Row],[Energy]]&lt;0,ABS(Table1[[#This Row],[Energy]]),0)</f>
        <v>0</v>
      </c>
      <c r="T999" s="20">
        <f>(SUM($S$6:S999))/1000000</f>
        <v>1.2843424352908634</v>
      </c>
    </row>
    <row r="1000" spans="2:20" x14ac:dyDescent="0.3">
      <c r="B1000" s="8" t="s">
        <v>24</v>
      </c>
      <c r="C1000" s="17">
        <v>994</v>
      </c>
      <c r="D1000" s="17">
        <v>405</v>
      </c>
      <c r="E1000" s="18">
        <v>0</v>
      </c>
      <c r="F1000" s="19">
        <f t="shared" si="93"/>
        <v>0</v>
      </c>
      <c r="G1000" s="19">
        <f t="shared" si="94"/>
        <v>0</v>
      </c>
      <c r="H1000" s="20">
        <f t="shared" si="90"/>
        <v>1</v>
      </c>
      <c r="I1000" s="20" t="str">
        <f t="shared" si="91"/>
        <v/>
      </c>
      <c r="J1000" s="20">
        <f t="shared" si="92"/>
        <v>0</v>
      </c>
      <c r="K1000" s="20">
        <f>(1000*1.15)*Table1[[#This Row],[WLTC class 3, version 5, acceleration]]</f>
        <v>0</v>
      </c>
      <c r="L1000" s="20">
        <f t="shared" si="95"/>
        <v>112.815</v>
      </c>
      <c r="M1000" s="20">
        <f>0.5*1.2*0.32*1.99*(Table1[[#This Row],[Velocity]]^2)</f>
        <v>0</v>
      </c>
      <c r="N1000" s="20">
        <f>Table1[[#This Row],[Acceleration Force]]+Table1[[#This Row],[Rolling Resistance]]+Table1[[#This Row],[Aerodynamic Resistance]]</f>
        <v>112.815</v>
      </c>
      <c r="O1000" s="20">
        <f>(Table1[[#This Row],[Acceleration Force]]+Table1[[#This Row],[Rolling Resistance]]+Table1[[#This Row],[Aerodynamic Resistance]])*Table1[[#This Row],[Velocity]]</f>
        <v>0</v>
      </c>
      <c r="P1000" s="20">
        <f>Table1[[#This Row],[Total]]*Table1[[#This Row],[Velocity]]</f>
        <v>0</v>
      </c>
      <c r="Q1000" s="20">
        <f>IF(Table1[[#This Row],[Energy]]&gt;0,Table1[[#This Row],[Energy]],0)</f>
        <v>0</v>
      </c>
      <c r="R1000" s="20">
        <f>(SUM($Q$6:Q1000))/1000000</f>
        <v>2.6760579350459226</v>
      </c>
      <c r="S1000" s="20">
        <f>IF(Table1[[#This Row],[Energy]]&lt;0,ABS(Table1[[#This Row],[Energy]]),0)</f>
        <v>0</v>
      </c>
      <c r="T1000" s="20">
        <f>(SUM($S$6:S1000))/1000000</f>
        <v>1.2843424352908634</v>
      </c>
    </row>
    <row r="1001" spans="2:20" x14ac:dyDescent="0.3">
      <c r="B1001" s="8" t="s">
        <v>24</v>
      </c>
      <c r="C1001" s="17">
        <v>995</v>
      </c>
      <c r="D1001" s="17">
        <v>406</v>
      </c>
      <c r="E1001" s="18">
        <v>0</v>
      </c>
      <c r="F1001" s="19">
        <f t="shared" si="93"/>
        <v>0</v>
      </c>
      <c r="G1001" s="19">
        <f t="shared" si="94"/>
        <v>0</v>
      </c>
      <c r="H1001" s="20">
        <f t="shared" si="90"/>
        <v>1</v>
      </c>
      <c r="I1001" s="20" t="str">
        <f t="shared" si="91"/>
        <v/>
      </c>
      <c r="J1001" s="20">
        <f t="shared" si="92"/>
        <v>0</v>
      </c>
      <c r="K1001" s="20">
        <f>(1000*1.15)*Table1[[#This Row],[WLTC class 3, version 5, acceleration]]</f>
        <v>0</v>
      </c>
      <c r="L1001" s="20">
        <f t="shared" si="95"/>
        <v>112.815</v>
      </c>
      <c r="M1001" s="20">
        <f>0.5*1.2*0.32*1.99*(Table1[[#This Row],[Velocity]]^2)</f>
        <v>0</v>
      </c>
      <c r="N1001" s="20">
        <f>Table1[[#This Row],[Acceleration Force]]+Table1[[#This Row],[Rolling Resistance]]+Table1[[#This Row],[Aerodynamic Resistance]]</f>
        <v>112.815</v>
      </c>
      <c r="O1001" s="20">
        <f>(Table1[[#This Row],[Acceleration Force]]+Table1[[#This Row],[Rolling Resistance]]+Table1[[#This Row],[Aerodynamic Resistance]])*Table1[[#This Row],[Velocity]]</f>
        <v>0</v>
      </c>
      <c r="P1001" s="20">
        <f>Table1[[#This Row],[Total]]*Table1[[#This Row],[Velocity]]</f>
        <v>0</v>
      </c>
      <c r="Q1001" s="20">
        <f>IF(Table1[[#This Row],[Energy]]&gt;0,Table1[[#This Row],[Energy]],0)</f>
        <v>0</v>
      </c>
      <c r="R1001" s="20">
        <f>(SUM($Q$6:Q1001))/1000000</f>
        <v>2.6760579350459226</v>
      </c>
      <c r="S1001" s="20">
        <f>IF(Table1[[#This Row],[Energy]]&lt;0,ABS(Table1[[#This Row],[Energy]]),0)</f>
        <v>0</v>
      </c>
      <c r="T1001" s="20">
        <f>(SUM($S$6:S1001))/1000000</f>
        <v>1.2843424352908634</v>
      </c>
    </row>
    <row r="1002" spans="2:20" x14ac:dyDescent="0.3">
      <c r="B1002" s="8" t="s">
        <v>24</v>
      </c>
      <c r="C1002" s="17">
        <v>996</v>
      </c>
      <c r="D1002" s="17">
        <v>407</v>
      </c>
      <c r="E1002" s="18">
        <v>0</v>
      </c>
      <c r="F1002" s="19">
        <f t="shared" si="93"/>
        <v>0</v>
      </c>
      <c r="G1002" s="19">
        <f t="shared" si="94"/>
        <v>0</v>
      </c>
      <c r="H1002" s="20">
        <f t="shared" si="90"/>
        <v>1</v>
      </c>
      <c r="I1002" s="20" t="str">
        <f t="shared" si="91"/>
        <v/>
      </c>
      <c r="J1002" s="20">
        <f t="shared" si="92"/>
        <v>0</v>
      </c>
      <c r="K1002" s="20">
        <f>(1000*1.15)*Table1[[#This Row],[WLTC class 3, version 5, acceleration]]</f>
        <v>0</v>
      </c>
      <c r="L1002" s="20">
        <f t="shared" si="95"/>
        <v>112.815</v>
      </c>
      <c r="M1002" s="20">
        <f>0.5*1.2*0.32*1.99*(Table1[[#This Row],[Velocity]]^2)</f>
        <v>0</v>
      </c>
      <c r="N1002" s="20">
        <f>Table1[[#This Row],[Acceleration Force]]+Table1[[#This Row],[Rolling Resistance]]+Table1[[#This Row],[Aerodynamic Resistance]]</f>
        <v>112.815</v>
      </c>
      <c r="O1002" s="20">
        <f>(Table1[[#This Row],[Acceleration Force]]+Table1[[#This Row],[Rolling Resistance]]+Table1[[#This Row],[Aerodynamic Resistance]])*Table1[[#This Row],[Velocity]]</f>
        <v>0</v>
      </c>
      <c r="P1002" s="20">
        <f>Table1[[#This Row],[Total]]*Table1[[#This Row],[Velocity]]</f>
        <v>0</v>
      </c>
      <c r="Q1002" s="20">
        <f>IF(Table1[[#This Row],[Energy]]&gt;0,Table1[[#This Row],[Energy]],0)</f>
        <v>0</v>
      </c>
      <c r="R1002" s="20">
        <f>(SUM($Q$6:Q1002))/1000000</f>
        <v>2.6760579350459226</v>
      </c>
      <c r="S1002" s="20">
        <f>IF(Table1[[#This Row],[Energy]]&lt;0,ABS(Table1[[#This Row],[Energy]]),0)</f>
        <v>0</v>
      </c>
      <c r="T1002" s="20">
        <f>(SUM($S$6:S1002))/1000000</f>
        <v>1.2843424352908634</v>
      </c>
    </row>
    <row r="1003" spans="2:20" x14ac:dyDescent="0.3">
      <c r="B1003" s="8" t="s">
        <v>24</v>
      </c>
      <c r="C1003" s="17">
        <v>997</v>
      </c>
      <c r="D1003" s="17">
        <v>408</v>
      </c>
      <c r="E1003" s="18">
        <v>0</v>
      </c>
      <c r="F1003" s="19">
        <f t="shared" si="93"/>
        <v>0</v>
      </c>
      <c r="G1003" s="19">
        <f t="shared" si="94"/>
        <v>0</v>
      </c>
      <c r="H1003" s="20">
        <f t="shared" si="90"/>
        <v>1</v>
      </c>
      <c r="I1003" s="20" t="str">
        <f t="shared" si="91"/>
        <v/>
      </c>
      <c r="J1003" s="20">
        <f t="shared" si="92"/>
        <v>0</v>
      </c>
      <c r="K1003" s="20">
        <f>(1000*1.15)*Table1[[#This Row],[WLTC class 3, version 5, acceleration]]</f>
        <v>0</v>
      </c>
      <c r="L1003" s="20">
        <f t="shared" si="95"/>
        <v>112.815</v>
      </c>
      <c r="M1003" s="20">
        <f>0.5*1.2*0.32*1.99*(Table1[[#This Row],[Velocity]]^2)</f>
        <v>0</v>
      </c>
      <c r="N1003" s="20">
        <f>Table1[[#This Row],[Acceleration Force]]+Table1[[#This Row],[Rolling Resistance]]+Table1[[#This Row],[Aerodynamic Resistance]]</f>
        <v>112.815</v>
      </c>
      <c r="O1003" s="20">
        <f>(Table1[[#This Row],[Acceleration Force]]+Table1[[#This Row],[Rolling Resistance]]+Table1[[#This Row],[Aerodynamic Resistance]])*Table1[[#This Row],[Velocity]]</f>
        <v>0</v>
      </c>
      <c r="P1003" s="20">
        <f>Table1[[#This Row],[Total]]*Table1[[#This Row],[Velocity]]</f>
        <v>0</v>
      </c>
      <c r="Q1003" s="20">
        <f>IF(Table1[[#This Row],[Energy]]&gt;0,Table1[[#This Row],[Energy]],0)</f>
        <v>0</v>
      </c>
      <c r="R1003" s="20">
        <f>(SUM($Q$6:Q1003))/1000000</f>
        <v>2.6760579350459226</v>
      </c>
      <c r="S1003" s="20">
        <f>IF(Table1[[#This Row],[Energy]]&lt;0,ABS(Table1[[#This Row],[Energy]]),0)</f>
        <v>0</v>
      </c>
      <c r="T1003" s="20">
        <f>(SUM($S$6:S1003))/1000000</f>
        <v>1.2843424352908634</v>
      </c>
    </row>
    <row r="1004" spans="2:20" x14ac:dyDescent="0.3">
      <c r="B1004" s="8" t="s">
        <v>24</v>
      </c>
      <c r="C1004" s="17">
        <v>998</v>
      </c>
      <c r="D1004" s="17">
        <v>409</v>
      </c>
      <c r="E1004" s="18">
        <v>0</v>
      </c>
      <c r="F1004" s="19">
        <f t="shared" si="93"/>
        <v>0</v>
      </c>
      <c r="G1004" s="19">
        <f t="shared" si="94"/>
        <v>0</v>
      </c>
      <c r="H1004" s="20">
        <f t="shared" si="90"/>
        <v>1</v>
      </c>
      <c r="I1004" s="20" t="str">
        <f t="shared" si="91"/>
        <v/>
      </c>
      <c r="J1004" s="20">
        <f t="shared" si="92"/>
        <v>0</v>
      </c>
      <c r="K1004" s="20">
        <f>(1000*1.15)*Table1[[#This Row],[WLTC class 3, version 5, acceleration]]</f>
        <v>0</v>
      </c>
      <c r="L1004" s="20">
        <f t="shared" si="95"/>
        <v>112.815</v>
      </c>
      <c r="M1004" s="20">
        <f>0.5*1.2*0.32*1.99*(Table1[[#This Row],[Velocity]]^2)</f>
        <v>0</v>
      </c>
      <c r="N1004" s="20">
        <f>Table1[[#This Row],[Acceleration Force]]+Table1[[#This Row],[Rolling Resistance]]+Table1[[#This Row],[Aerodynamic Resistance]]</f>
        <v>112.815</v>
      </c>
      <c r="O1004" s="20">
        <f>(Table1[[#This Row],[Acceleration Force]]+Table1[[#This Row],[Rolling Resistance]]+Table1[[#This Row],[Aerodynamic Resistance]])*Table1[[#This Row],[Velocity]]</f>
        <v>0</v>
      </c>
      <c r="P1004" s="20">
        <f>Table1[[#This Row],[Total]]*Table1[[#This Row],[Velocity]]</f>
        <v>0</v>
      </c>
      <c r="Q1004" s="20">
        <f>IF(Table1[[#This Row],[Energy]]&gt;0,Table1[[#This Row],[Energy]],0)</f>
        <v>0</v>
      </c>
      <c r="R1004" s="20">
        <f>(SUM($Q$6:Q1004))/1000000</f>
        <v>2.6760579350459226</v>
      </c>
      <c r="S1004" s="20">
        <f>IF(Table1[[#This Row],[Energy]]&lt;0,ABS(Table1[[#This Row],[Energy]]),0)</f>
        <v>0</v>
      </c>
      <c r="T1004" s="20">
        <f>(SUM($S$6:S1004))/1000000</f>
        <v>1.2843424352908634</v>
      </c>
    </row>
    <row r="1005" spans="2:20" x14ac:dyDescent="0.3">
      <c r="B1005" s="8" t="s">
        <v>24</v>
      </c>
      <c r="C1005" s="17">
        <v>999</v>
      </c>
      <c r="D1005" s="17">
        <v>410</v>
      </c>
      <c r="E1005" s="18">
        <v>0</v>
      </c>
      <c r="F1005" s="19">
        <f t="shared" si="93"/>
        <v>0</v>
      </c>
      <c r="G1005" s="19">
        <f t="shared" si="94"/>
        <v>0</v>
      </c>
      <c r="H1005" s="20">
        <f t="shared" si="90"/>
        <v>1</v>
      </c>
      <c r="I1005" s="20" t="str">
        <f t="shared" si="91"/>
        <v/>
      </c>
      <c r="J1005" s="20">
        <f t="shared" si="92"/>
        <v>0</v>
      </c>
      <c r="K1005" s="20">
        <f>(1000*1.15)*Table1[[#This Row],[WLTC class 3, version 5, acceleration]]</f>
        <v>0</v>
      </c>
      <c r="L1005" s="20">
        <f t="shared" si="95"/>
        <v>112.815</v>
      </c>
      <c r="M1005" s="20">
        <f>0.5*1.2*0.32*1.99*(Table1[[#This Row],[Velocity]]^2)</f>
        <v>0</v>
      </c>
      <c r="N1005" s="20">
        <f>Table1[[#This Row],[Acceleration Force]]+Table1[[#This Row],[Rolling Resistance]]+Table1[[#This Row],[Aerodynamic Resistance]]</f>
        <v>112.815</v>
      </c>
      <c r="O1005" s="20">
        <f>(Table1[[#This Row],[Acceleration Force]]+Table1[[#This Row],[Rolling Resistance]]+Table1[[#This Row],[Aerodynamic Resistance]])*Table1[[#This Row],[Velocity]]</f>
        <v>0</v>
      </c>
      <c r="P1005" s="20">
        <f>Table1[[#This Row],[Total]]*Table1[[#This Row],[Velocity]]</f>
        <v>0</v>
      </c>
      <c r="Q1005" s="20">
        <f>IF(Table1[[#This Row],[Energy]]&gt;0,Table1[[#This Row],[Energy]],0)</f>
        <v>0</v>
      </c>
      <c r="R1005" s="20">
        <f>(SUM($Q$6:Q1005))/1000000</f>
        <v>2.6760579350459226</v>
      </c>
      <c r="S1005" s="20">
        <f>IF(Table1[[#This Row],[Energy]]&lt;0,ABS(Table1[[#This Row],[Energy]]),0)</f>
        <v>0</v>
      </c>
      <c r="T1005" s="20">
        <f>(SUM($S$6:S1005))/1000000</f>
        <v>1.2843424352908634</v>
      </c>
    </row>
    <row r="1006" spans="2:20" x14ac:dyDescent="0.3">
      <c r="B1006" s="8" t="s">
        <v>24</v>
      </c>
      <c r="C1006" s="17">
        <v>1000</v>
      </c>
      <c r="D1006" s="17">
        <v>411</v>
      </c>
      <c r="E1006" s="18">
        <v>0</v>
      </c>
      <c r="F1006" s="19">
        <f t="shared" si="93"/>
        <v>0</v>
      </c>
      <c r="G1006" s="19">
        <f t="shared" si="94"/>
        <v>0</v>
      </c>
      <c r="H1006" s="20">
        <f t="shared" si="90"/>
        <v>1</v>
      </c>
      <c r="I1006" s="20" t="str">
        <f t="shared" si="91"/>
        <v/>
      </c>
      <c r="J1006" s="20">
        <f t="shared" si="92"/>
        <v>0</v>
      </c>
      <c r="K1006" s="20">
        <f>(1000*1.15)*Table1[[#This Row],[WLTC class 3, version 5, acceleration]]</f>
        <v>0</v>
      </c>
      <c r="L1006" s="20">
        <f t="shared" si="95"/>
        <v>112.815</v>
      </c>
      <c r="M1006" s="20">
        <f>0.5*1.2*0.32*1.99*(Table1[[#This Row],[Velocity]]^2)</f>
        <v>0</v>
      </c>
      <c r="N1006" s="20">
        <f>Table1[[#This Row],[Acceleration Force]]+Table1[[#This Row],[Rolling Resistance]]+Table1[[#This Row],[Aerodynamic Resistance]]</f>
        <v>112.815</v>
      </c>
      <c r="O1006" s="20">
        <f>(Table1[[#This Row],[Acceleration Force]]+Table1[[#This Row],[Rolling Resistance]]+Table1[[#This Row],[Aerodynamic Resistance]])*Table1[[#This Row],[Velocity]]</f>
        <v>0</v>
      </c>
      <c r="P1006" s="20">
        <f>Table1[[#This Row],[Total]]*Table1[[#This Row],[Velocity]]</f>
        <v>0</v>
      </c>
      <c r="Q1006" s="20">
        <f>IF(Table1[[#This Row],[Energy]]&gt;0,Table1[[#This Row],[Energy]],0)</f>
        <v>0</v>
      </c>
      <c r="R1006" s="20">
        <f>(SUM($Q$6:Q1006))/1000000</f>
        <v>2.6760579350459226</v>
      </c>
      <c r="S1006" s="20">
        <f>IF(Table1[[#This Row],[Energy]]&lt;0,ABS(Table1[[#This Row],[Energy]]),0)</f>
        <v>0</v>
      </c>
      <c r="T1006" s="20">
        <f>(SUM($S$6:S1006))/1000000</f>
        <v>1.2843424352908634</v>
      </c>
    </row>
    <row r="1007" spans="2:20" x14ac:dyDescent="0.3">
      <c r="B1007" s="8" t="s">
        <v>24</v>
      </c>
      <c r="C1007" s="17">
        <v>1001</v>
      </c>
      <c r="D1007" s="17">
        <v>412</v>
      </c>
      <c r="E1007" s="18">
        <v>0</v>
      </c>
      <c r="F1007" s="19">
        <f t="shared" si="93"/>
        <v>0</v>
      </c>
      <c r="G1007" s="19">
        <f t="shared" si="94"/>
        <v>0</v>
      </c>
      <c r="H1007" s="20">
        <f t="shared" si="90"/>
        <v>1</v>
      </c>
      <c r="I1007" s="20" t="str">
        <f t="shared" si="91"/>
        <v/>
      </c>
      <c r="J1007" s="20">
        <f t="shared" si="92"/>
        <v>0</v>
      </c>
      <c r="K1007" s="20">
        <f>(1000*1.15)*Table1[[#This Row],[WLTC class 3, version 5, acceleration]]</f>
        <v>0</v>
      </c>
      <c r="L1007" s="20">
        <f t="shared" si="95"/>
        <v>112.815</v>
      </c>
      <c r="M1007" s="20">
        <f>0.5*1.2*0.32*1.99*(Table1[[#This Row],[Velocity]]^2)</f>
        <v>0</v>
      </c>
      <c r="N1007" s="20">
        <f>Table1[[#This Row],[Acceleration Force]]+Table1[[#This Row],[Rolling Resistance]]+Table1[[#This Row],[Aerodynamic Resistance]]</f>
        <v>112.815</v>
      </c>
      <c r="O1007" s="20">
        <f>(Table1[[#This Row],[Acceleration Force]]+Table1[[#This Row],[Rolling Resistance]]+Table1[[#This Row],[Aerodynamic Resistance]])*Table1[[#This Row],[Velocity]]</f>
        <v>0</v>
      </c>
      <c r="P1007" s="20">
        <f>Table1[[#This Row],[Total]]*Table1[[#This Row],[Velocity]]</f>
        <v>0</v>
      </c>
      <c r="Q1007" s="20">
        <f>IF(Table1[[#This Row],[Energy]]&gt;0,Table1[[#This Row],[Energy]],0)</f>
        <v>0</v>
      </c>
      <c r="R1007" s="20">
        <f>(SUM($Q$6:Q1007))/1000000</f>
        <v>2.6760579350459226</v>
      </c>
      <c r="S1007" s="20">
        <f>IF(Table1[[#This Row],[Energy]]&lt;0,ABS(Table1[[#This Row],[Energy]]),0)</f>
        <v>0</v>
      </c>
      <c r="T1007" s="20">
        <f>(SUM($S$6:S1007))/1000000</f>
        <v>1.2843424352908634</v>
      </c>
    </row>
    <row r="1008" spans="2:20" x14ac:dyDescent="0.3">
      <c r="B1008" s="8" t="s">
        <v>24</v>
      </c>
      <c r="C1008" s="17">
        <v>1002</v>
      </c>
      <c r="D1008" s="17">
        <v>413</v>
      </c>
      <c r="E1008" s="18">
        <v>0</v>
      </c>
      <c r="F1008" s="19">
        <f t="shared" si="93"/>
        <v>0</v>
      </c>
      <c r="G1008" s="19">
        <f t="shared" si="94"/>
        <v>0</v>
      </c>
      <c r="H1008" s="20">
        <f t="shared" si="90"/>
        <v>1</v>
      </c>
      <c r="I1008" s="20" t="str">
        <f t="shared" si="91"/>
        <v/>
      </c>
      <c r="J1008" s="20">
        <f t="shared" si="92"/>
        <v>0</v>
      </c>
      <c r="K1008" s="20">
        <f>(1000*1.15)*Table1[[#This Row],[WLTC class 3, version 5, acceleration]]</f>
        <v>0</v>
      </c>
      <c r="L1008" s="20">
        <f t="shared" si="95"/>
        <v>112.815</v>
      </c>
      <c r="M1008" s="20">
        <f>0.5*1.2*0.32*1.99*(Table1[[#This Row],[Velocity]]^2)</f>
        <v>0</v>
      </c>
      <c r="N1008" s="20">
        <f>Table1[[#This Row],[Acceleration Force]]+Table1[[#This Row],[Rolling Resistance]]+Table1[[#This Row],[Aerodynamic Resistance]]</f>
        <v>112.815</v>
      </c>
      <c r="O1008" s="20">
        <f>(Table1[[#This Row],[Acceleration Force]]+Table1[[#This Row],[Rolling Resistance]]+Table1[[#This Row],[Aerodynamic Resistance]])*Table1[[#This Row],[Velocity]]</f>
        <v>0</v>
      </c>
      <c r="P1008" s="20">
        <f>Table1[[#This Row],[Total]]*Table1[[#This Row],[Velocity]]</f>
        <v>0</v>
      </c>
      <c r="Q1008" s="20">
        <f>IF(Table1[[#This Row],[Energy]]&gt;0,Table1[[#This Row],[Energy]],0)</f>
        <v>0</v>
      </c>
      <c r="R1008" s="20">
        <f>(SUM($Q$6:Q1008))/1000000</f>
        <v>2.6760579350459226</v>
      </c>
      <c r="S1008" s="20">
        <f>IF(Table1[[#This Row],[Energy]]&lt;0,ABS(Table1[[#This Row],[Energy]]),0)</f>
        <v>0</v>
      </c>
      <c r="T1008" s="20">
        <f>(SUM($S$6:S1008))/1000000</f>
        <v>1.2843424352908634</v>
      </c>
    </row>
    <row r="1009" spans="2:20" x14ac:dyDescent="0.3">
      <c r="B1009" s="8" t="s">
        <v>24</v>
      </c>
      <c r="C1009" s="17">
        <v>1003</v>
      </c>
      <c r="D1009" s="17">
        <v>414</v>
      </c>
      <c r="E1009" s="18">
        <v>0</v>
      </c>
      <c r="F1009" s="19">
        <f t="shared" si="93"/>
        <v>0</v>
      </c>
      <c r="G1009" s="19">
        <f t="shared" si="94"/>
        <v>0</v>
      </c>
      <c r="H1009" s="20">
        <f t="shared" si="90"/>
        <v>1</v>
      </c>
      <c r="I1009" s="20" t="str">
        <f t="shared" si="91"/>
        <v/>
      </c>
      <c r="J1009" s="20">
        <f t="shared" si="92"/>
        <v>0</v>
      </c>
      <c r="K1009" s="20">
        <f>(1000*1.15)*Table1[[#This Row],[WLTC class 3, version 5, acceleration]]</f>
        <v>0</v>
      </c>
      <c r="L1009" s="20">
        <f t="shared" si="95"/>
        <v>112.815</v>
      </c>
      <c r="M1009" s="20">
        <f>0.5*1.2*0.32*1.99*(Table1[[#This Row],[Velocity]]^2)</f>
        <v>0</v>
      </c>
      <c r="N1009" s="20">
        <f>Table1[[#This Row],[Acceleration Force]]+Table1[[#This Row],[Rolling Resistance]]+Table1[[#This Row],[Aerodynamic Resistance]]</f>
        <v>112.815</v>
      </c>
      <c r="O1009" s="20">
        <f>(Table1[[#This Row],[Acceleration Force]]+Table1[[#This Row],[Rolling Resistance]]+Table1[[#This Row],[Aerodynamic Resistance]])*Table1[[#This Row],[Velocity]]</f>
        <v>0</v>
      </c>
      <c r="P1009" s="20">
        <f>Table1[[#This Row],[Total]]*Table1[[#This Row],[Velocity]]</f>
        <v>0</v>
      </c>
      <c r="Q1009" s="20">
        <f>IF(Table1[[#This Row],[Energy]]&gt;0,Table1[[#This Row],[Energy]],0)</f>
        <v>0</v>
      </c>
      <c r="R1009" s="20">
        <f>(SUM($Q$6:Q1009))/1000000</f>
        <v>2.6760579350459226</v>
      </c>
      <c r="S1009" s="20">
        <f>IF(Table1[[#This Row],[Energy]]&lt;0,ABS(Table1[[#This Row],[Energy]]),0)</f>
        <v>0</v>
      </c>
      <c r="T1009" s="20">
        <f>(SUM($S$6:S1009))/1000000</f>
        <v>1.2843424352908634</v>
      </c>
    </row>
    <row r="1010" spans="2:20" x14ac:dyDescent="0.3">
      <c r="B1010" s="8" t="s">
        <v>24</v>
      </c>
      <c r="C1010" s="17">
        <v>1004</v>
      </c>
      <c r="D1010" s="17">
        <v>415</v>
      </c>
      <c r="E1010" s="18">
        <v>0</v>
      </c>
      <c r="F1010" s="19">
        <f t="shared" si="93"/>
        <v>0</v>
      </c>
      <c r="G1010" s="19">
        <f t="shared" si="94"/>
        <v>0</v>
      </c>
      <c r="H1010" s="20">
        <f t="shared" si="90"/>
        <v>1</v>
      </c>
      <c r="I1010" s="20" t="str">
        <f t="shared" si="91"/>
        <v/>
      </c>
      <c r="J1010" s="20">
        <f t="shared" si="92"/>
        <v>0</v>
      </c>
      <c r="K1010" s="20">
        <f>(1000*1.15)*Table1[[#This Row],[WLTC class 3, version 5, acceleration]]</f>
        <v>0</v>
      </c>
      <c r="L1010" s="20">
        <f t="shared" si="95"/>
        <v>112.815</v>
      </c>
      <c r="M1010" s="20">
        <f>0.5*1.2*0.32*1.99*(Table1[[#This Row],[Velocity]]^2)</f>
        <v>0</v>
      </c>
      <c r="N1010" s="20">
        <f>Table1[[#This Row],[Acceleration Force]]+Table1[[#This Row],[Rolling Resistance]]+Table1[[#This Row],[Aerodynamic Resistance]]</f>
        <v>112.815</v>
      </c>
      <c r="O1010" s="20">
        <f>(Table1[[#This Row],[Acceleration Force]]+Table1[[#This Row],[Rolling Resistance]]+Table1[[#This Row],[Aerodynamic Resistance]])*Table1[[#This Row],[Velocity]]</f>
        <v>0</v>
      </c>
      <c r="P1010" s="20">
        <f>Table1[[#This Row],[Total]]*Table1[[#This Row],[Velocity]]</f>
        <v>0</v>
      </c>
      <c r="Q1010" s="20">
        <f>IF(Table1[[#This Row],[Energy]]&gt;0,Table1[[#This Row],[Energy]],0)</f>
        <v>0</v>
      </c>
      <c r="R1010" s="20">
        <f>(SUM($Q$6:Q1010))/1000000</f>
        <v>2.6760579350459226</v>
      </c>
      <c r="S1010" s="20">
        <f>IF(Table1[[#This Row],[Energy]]&lt;0,ABS(Table1[[#This Row],[Energy]]),0)</f>
        <v>0</v>
      </c>
      <c r="T1010" s="20">
        <f>(SUM($S$6:S1010))/1000000</f>
        <v>1.2843424352908634</v>
      </c>
    </row>
    <row r="1011" spans="2:20" x14ac:dyDescent="0.3">
      <c r="B1011" s="8" t="s">
        <v>24</v>
      </c>
      <c r="C1011" s="17">
        <v>1005</v>
      </c>
      <c r="D1011" s="17">
        <v>416</v>
      </c>
      <c r="E1011" s="18">
        <v>0</v>
      </c>
      <c r="F1011" s="19">
        <f t="shared" si="93"/>
        <v>0</v>
      </c>
      <c r="G1011" s="19">
        <f t="shared" si="94"/>
        <v>0</v>
      </c>
      <c r="H1011" s="20">
        <f t="shared" si="90"/>
        <v>1</v>
      </c>
      <c r="I1011" s="20" t="str">
        <f t="shared" si="91"/>
        <v/>
      </c>
      <c r="J1011" s="20">
        <f t="shared" si="92"/>
        <v>0</v>
      </c>
      <c r="K1011" s="20">
        <f>(1000*1.15)*Table1[[#This Row],[WLTC class 3, version 5, acceleration]]</f>
        <v>0</v>
      </c>
      <c r="L1011" s="20">
        <f t="shared" si="95"/>
        <v>112.815</v>
      </c>
      <c r="M1011" s="20">
        <f>0.5*1.2*0.32*1.99*(Table1[[#This Row],[Velocity]]^2)</f>
        <v>0</v>
      </c>
      <c r="N1011" s="20">
        <f>Table1[[#This Row],[Acceleration Force]]+Table1[[#This Row],[Rolling Resistance]]+Table1[[#This Row],[Aerodynamic Resistance]]</f>
        <v>112.815</v>
      </c>
      <c r="O1011" s="20">
        <f>(Table1[[#This Row],[Acceleration Force]]+Table1[[#This Row],[Rolling Resistance]]+Table1[[#This Row],[Aerodynamic Resistance]])*Table1[[#This Row],[Velocity]]</f>
        <v>0</v>
      </c>
      <c r="P1011" s="20">
        <f>Table1[[#This Row],[Total]]*Table1[[#This Row],[Velocity]]</f>
        <v>0</v>
      </c>
      <c r="Q1011" s="20">
        <f>IF(Table1[[#This Row],[Energy]]&gt;0,Table1[[#This Row],[Energy]],0)</f>
        <v>0</v>
      </c>
      <c r="R1011" s="20">
        <f>(SUM($Q$6:Q1011))/1000000</f>
        <v>2.6760579350459226</v>
      </c>
      <c r="S1011" s="20">
        <f>IF(Table1[[#This Row],[Energy]]&lt;0,ABS(Table1[[#This Row],[Energy]]),0)</f>
        <v>0</v>
      </c>
      <c r="T1011" s="20">
        <f>(SUM($S$6:S1011))/1000000</f>
        <v>1.2843424352908634</v>
      </c>
    </row>
    <row r="1012" spans="2:20" x14ac:dyDescent="0.3">
      <c r="B1012" s="8" t="s">
        <v>24</v>
      </c>
      <c r="C1012" s="17">
        <v>1006</v>
      </c>
      <c r="D1012" s="17">
        <v>417</v>
      </c>
      <c r="E1012" s="18">
        <v>0</v>
      </c>
      <c r="F1012" s="19">
        <f t="shared" si="93"/>
        <v>0</v>
      </c>
      <c r="G1012" s="19">
        <f t="shared" si="94"/>
        <v>0</v>
      </c>
      <c r="H1012" s="20">
        <f t="shared" si="90"/>
        <v>1</v>
      </c>
      <c r="I1012" s="20" t="str">
        <f t="shared" si="91"/>
        <v/>
      </c>
      <c r="J1012" s="20">
        <f t="shared" si="92"/>
        <v>0</v>
      </c>
      <c r="K1012" s="20">
        <f>(1000*1.15)*Table1[[#This Row],[WLTC class 3, version 5, acceleration]]</f>
        <v>0</v>
      </c>
      <c r="L1012" s="20">
        <f t="shared" si="95"/>
        <v>112.815</v>
      </c>
      <c r="M1012" s="20">
        <f>0.5*1.2*0.32*1.99*(Table1[[#This Row],[Velocity]]^2)</f>
        <v>0</v>
      </c>
      <c r="N1012" s="20">
        <f>Table1[[#This Row],[Acceleration Force]]+Table1[[#This Row],[Rolling Resistance]]+Table1[[#This Row],[Aerodynamic Resistance]]</f>
        <v>112.815</v>
      </c>
      <c r="O1012" s="20">
        <f>(Table1[[#This Row],[Acceleration Force]]+Table1[[#This Row],[Rolling Resistance]]+Table1[[#This Row],[Aerodynamic Resistance]])*Table1[[#This Row],[Velocity]]</f>
        <v>0</v>
      </c>
      <c r="P1012" s="20">
        <f>Table1[[#This Row],[Total]]*Table1[[#This Row],[Velocity]]</f>
        <v>0</v>
      </c>
      <c r="Q1012" s="20">
        <f>IF(Table1[[#This Row],[Energy]]&gt;0,Table1[[#This Row],[Energy]],0)</f>
        <v>0</v>
      </c>
      <c r="R1012" s="20">
        <f>(SUM($Q$6:Q1012))/1000000</f>
        <v>2.6760579350459226</v>
      </c>
      <c r="S1012" s="20">
        <f>IF(Table1[[#This Row],[Energy]]&lt;0,ABS(Table1[[#This Row],[Energy]]),0)</f>
        <v>0</v>
      </c>
      <c r="T1012" s="20">
        <f>(SUM($S$6:S1012))/1000000</f>
        <v>1.2843424352908634</v>
      </c>
    </row>
    <row r="1013" spans="2:20" x14ac:dyDescent="0.3">
      <c r="B1013" s="8" t="s">
        <v>24</v>
      </c>
      <c r="C1013" s="17">
        <v>1007</v>
      </c>
      <c r="D1013" s="17">
        <v>418</v>
      </c>
      <c r="E1013" s="18">
        <v>0</v>
      </c>
      <c r="F1013" s="19">
        <f t="shared" si="93"/>
        <v>0</v>
      </c>
      <c r="G1013" s="19">
        <f t="shared" si="94"/>
        <v>0</v>
      </c>
      <c r="H1013" s="20">
        <f t="shared" si="90"/>
        <v>1</v>
      </c>
      <c r="I1013" s="20" t="str">
        <f t="shared" si="91"/>
        <v/>
      </c>
      <c r="J1013" s="20">
        <f t="shared" si="92"/>
        <v>0</v>
      </c>
      <c r="K1013" s="20">
        <f>(1000*1.15)*Table1[[#This Row],[WLTC class 3, version 5, acceleration]]</f>
        <v>0</v>
      </c>
      <c r="L1013" s="20">
        <f t="shared" si="95"/>
        <v>112.815</v>
      </c>
      <c r="M1013" s="20">
        <f>0.5*1.2*0.32*1.99*(Table1[[#This Row],[Velocity]]^2)</f>
        <v>0</v>
      </c>
      <c r="N1013" s="20">
        <f>Table1[[#This Row],[Acceleration Force]]+Table1[[#This Row],[Rolling Resistance]]+Table1[[#This Row],[Aerodynamic Resistance]]</f>
        <v>112.815</v>
      </c>
      <c r="O1013" s="20">
        <f>(Table1[[#This Row],[Acceleration Force]]+Table1[[#This Row],[Rolling Resistance]]+Table1[[#This Row],[Aerodynamic Resistance]])*Table1[[#This Row],[Velocity]]</f>
        <v>0</v>
      </c>
      <c r="P1013" s="20">
        <f>Table1[[#This Row],[Total]]*Table1[[#This Row],[Velocity]]</f>
        <v>0</v>
      </c>
      <c r="Q1013" s="20">
        <f>IF(Table1[[#This Row],[Energy]]&gt;0,Table1[[#This Row],[Energy]],0)</f>
        <v>0</v>
      </c>
      <c r="R1013" s="20">
        <f>(SUM($Q$6:Q1013))/1000000</f>
        <v>2.6760579350459226</v>
      </c>
      <c r="S1013" s="20">
        <f>IF(Table1[[#This Row],[Energy]]&lt;0,ABS(Table1[[#This Row],[Energy]]),0)</f>
        <v>0</v>
      </c>
      <c r="T1013" s="20">
        <f>(SUM($S$6:S1013))/1000000</f>
        <v>1.2843424352908634</v>
      </c>
    </row>
    <row r="1014" spans="2:20" x14ac:dyDescent="0.3">
      <c r="B1014" s="8" t="s">
        <v>24</v>
      </c>
      <c r="C1014" s="17">
        <v>1008</v>
      </c>
      <c r="D1014" s="17">
        <v>419</v>
      </c>
      <c r="E1014" s="18">
        <v>0</v>
      </c>
      <c r="F1014" s="19">
        <f t="shared" si="93"/>
        <v>0</v>
      </c>
      <c r="G1014" s="19">
        <f t="shared" si="94"/>
        <v>0</v>
      </c>
      <c r="H1014" s="20">
        <f t="shared" si="90"/>
        <v>1</v>
      </c>
      <c r="I1014" s="20" t="str">
        <f t="shared" si="91"/>
        <v/>
      </c>
      <c r="J1014" s="20">
        <f t="shared" si="92"/>
        <v>0</v>
      </c>
      <c r="K1014" s="20">
        <f>(1000*1.15)*Table1[[#This Row],[WLTC class 3, version 5, acceleration]]</f>
        <v>0</v>
      </c>
      <c r="L1014" s="20">
        <f t="shared" si="95"/>
        <v>112.815</v>
      </c>
      <c r="M1014" s="20">
        <f>0.5*1.2*0.32*1.99*(Table1[[#This Row],[Velocity]]^2)</f>
        <v>0</v>
      </c>
      <c r="N1014" s="20">
        <f>Table1[[#This Row],[Acceleration Force]]+Table1[[#This Row],[Rolling Resistance]]+Table1[[#This Row],[Aerodynamic Resistance]]</f>
        <v>112.815</v>
      </c>
      <c r="O1014" s="20">
        <f>(Table1[[#This Row],[Acceleration Force]]+Table1[[#This Row],[Rolling Resistance]]+Table1[[#This Row],[Aerodynamic Resistance]])*Table1[[#This Row],[Velocity]]</f>
        <v>0</v>
      </c>
      <c r="P1014" s="20">
        <f>Table1[[#This Row],[Total]]*Table1[[#This Row],[Velocity]]</f>
        <v>0</v>
      </c>
      <c r="Q1014" s="20">
        <f>IF(Table1[[#This Row],[Energy]]&gt;0,Table1[[#This Row],[Energy]],0)</f>
        <v>0</v>
      </c>
      <c r="R1014" s="20">
        <f>(SUM($Q$6:Q1014))/1000000</f>
        <v>2.6760579350459226</v>
      </c>
      <c r="S1014" s="20">
        <f>IF(Table1[[#This Row],[Energy]]&lt;0,ABS(Table1[[#This Row],[Energy]]),0)</f>
        <v>0</v>
      </c>
      <c r="T1014" s="20">
        <f>(SUM($S$6:S1014))/1000000</f>
        <v>1.2843424352908634</v>
      </c>
    </row>
    <row r="1015" spans="2:20" x14ac:dyDescent="0.3">
      <c r="B1015" s="8" t="s">
        <v>24</v>
      </c>
      <c r="C1015" s="17">
        <v>1009</v>
      </c>
      <c r="D1015" s="17">
        <v>420</v>
      </c>
      <c r="E1015" s="18">
        <v>0</v>
      </c>
      <c r="F1015" s="19">
        <f t="shared" si="93"/>
        <v>0</v>
      </c>
      <c r="G1015" s="19">
        <f t="shared" si="94"/>
        <v>0</v>
      </c>
      <c r="H1015" s="20">
        <f t="shared" si="90"/>
        <v>1</v>
      </c>
      <c r="I1015" s="20" t="str">
        <f t="shared" si="91"/>
        <v/>
      </c>
      <c r="J1015" s="20">
        <f t="shared" si="92"/>
        <v>0</v>
      </c>
      <c r="K1015" s="20">
        <f>(1000*1.15)*Table1[[#This Row],[WLTC class 3, version 5, acceleration]]</f>
        <v>0</v>
      </c>
      <c r="L1015" s="20">
        <f t="shared" si="95"/>
        <v>112.815</v>
      </c>
      <c r="M1015" s="20">
        <f>0.5*1.2*0.32*1.99*(Table1[[#This Row],[Velocity]]^2)</f>
        <v>0</v>
      </c>
      <c r="N1015" s="20">
        <f>Table1[[#This Row],[Acceleration Force]]+Table1[[#This Row],[Rolling Resistance]]+Table1[[#This Row],[Aerodynamic Resistance]]</f>
        <v>112.815</v>
      </c>
      <c r="O1015" s="20">
        <f>(Table1[[#This Row],[Acceleration Force]]+Table1[[#This Row],[Rolling Resistance]]+Table1[[#This Row],[Aerodynamic Resistance]])*Table1[[#This Row],[Velocity]]</f>
        <v>0</v>
      </c>
      <c r="P1015" s="20">
        <f>Table1[[#This Row],[Total]]*Table1[[#This Row],[Velocity]]</f>
        <v>0</v>
      </c>
      <c r="Q1015" s="20">
        <f>IF(Table1[[#This Row],[Energy]]&gt;0,Table1[[#This Row],[Energy]],0)</f>
        <v>0</v>
      </c>
      <c r="R1015" s="20">
        <f>(SUM($Q$6:Q1015))/1000000</f>
        <v>2.6760579350459226</v>
      </c>
      <c r="S1015" s="20">
        <f>IF(Table1[[#This Row],[Energy]]&lt;0,ABS(Table1[[#This Row],[Energy]]),0)</f>
        <v>0</v>
      </c>
      <c r="T1015" s="20">
        <f>(SUM($S$6:S1015))/1000000</f>
        <v>1.2843424352908634</v>
      </c>
    </row>
    <row r="1016" spans="2:20" x14ac:dyDescent="0.3">
      <c r="B1016" s="8" t="s">
        <v>24</v>
      </c>
      <c r="C1016" s="17">
        <v>1010</v>
      </c>
      <c r="D1016" s="17">
        <v>421</v>
      </c>
      <c r="E1016" s="18">
        <v>0</v>
      </c>
      <c r="F1016" s="19">
        <f t="shared" si="93"/>
        <v>0</v>
      </c>
      <c r="G1016" s="19">
        <f t="shared" si="94"/>
        <v>0</v>
      </c>
      <c r="H1016" s="20">
        <f t="shared" si="90"/>
        <v>1</v>
      </c>
      <c r="I1016" s="20" t="str">
        <f t="shared" si="91"/>
        <v/>
      </c>
      <c r="J1016" s="20">
        <f t="shared" si="92"/>
        <v>0</v>
      </c>
      <c r="K1016" s="20">
        <f>(1000*1.15)*Table1[[#This Row],[WLTC class 3, version 5, acceleration]]</f>
        <v>0</v>
      </c>
      <c r="L1016" s="20">
        <f t="shared" si="95"/>
        <v>112.815</v>
      </c>
      <c r="M1016" s="20">
        <f>0.5*1.2*0.32*1.99*(Table1[[#This Row],[Velocity]]^2)</f>
        <v>0</v>
      </c>
      <c r="N1016" s="20">
        <f>Table1[[#This Row],[Acceleration Force]]+Table1[[#This Row],[Rolling Resistance]]+Table1[[#This Row],[Aerodynamic Resistance]]</f>
        <v>112.815</v>
      </c>
      <c r="O1016" s="20">
        <f>(Table1[[#This Row],[Acceleration Force]]+Table1[[#This Row],[Rolling Resistance]]+Table1[[#This Row],[Aerodynamic Resistance]])*Table1[[#This Row],[Velocity]]</f>
        <v>0</v>
      </c>
      <c r="P1016" s="20">
        <f>Table1[[#This Row],[Total]]*Table1[[#This Row],[Velocity]]</f>
        <v>0</v>
      </c>
      <c r="Q1016" s="20">
        <f>IF(Table1[[#This Row],[Energy]]&gt;0,Table1[[#This Row],[Energy]],0)</f>
        <v>0</v>
      </c>
      <c r="R1016" s="20">
        <f>(SUM($Q$6:Q1016))/1000000</f>
        <v>2.6760579350459226</v>
      </c>
      <c r="S1016" s="20">
        <f>IF(Table1[[#This Row],[Energy]]&lt;0,ABS(Table1[[#This Row],[Energy]]),0)</f>
        <v>0</v>
      </c>
      <c r="T1016" s="20">
        <f>(SUM($S$6:S1016))/1000000</f>
        <v>1.2843424352908634</v>
      </c>
    </row>
    <row r="1017" spans="2:20" x14ac:dyDescent="0.3">
      <c r="B1017" s="8" t="s">
        <v>24</v>
      </c>
      <c r="C1017" s="17">
        <v>1011</v>
      </c>
      <c r="D1017" s="17">
        <v>422</v>
      </c>
      <c r="E1017" s="18">
        <v>0</v>
      </c>
      <c r="F1017" s="19">
        <f t="shared" si="93"/>
        <v>0</v>
      </c>
      <c r="G1017" s="19">
        <f t="shared" si="94"/>
        <v>0</v>
      </c>
      <c r="H1017" s="20">
        <f t="shared" si="90"/>
        <v>1</v>
      </c>
      <c r="I1017" s="20" t="str">
        <f t="shared" si="91"/>
        <v/>
      </c>
      <c r="J1017" s="20">
        <f t="shared" si="92"/>
        <v>0</v>
      </c>
      <c r="K1017" s="20">
        <f>(1000*1.15)*Table1[[#This Row],[WLTC class 3, version 5, acceleration]]</f>
        <v>0</v>
      </c>
      <c r="L1017" s="20">
        <f t="shared" si="95"/>
        <v>112.815</v>
      </c>
      <c r="M1017" s="20">
        <f>0.5*1.2*0.32*1.99*(Table1[[#This Row],[Velocity]]^2)</f>
        <v>0</v>
      </c>
      <c r="N1017" s="20">
        <f>Table1[[#This Row],[Acceleration Force]]+Table1[[#This Row],[Rolling Resistance]]+Table1[[#This Row],[Aerodynamic Resistance]]</f>
        <v>112.815</v>
      </c>
      <c r="O1017" s="20">
        <f>(Table1[[#This Row],[Acceleration Force]]+Table1[[#This Row],[Rolling Resistance]]+Table1[[#This Row],[Aerodynamic Resistance]])*Table1[[#This Row],[Velocity]]</f>
        <v>0</v>
      </c>
      <c r="P1017" s="20">
        <f>Table1[[#This Row],[Total]]*Table1[[#This Row],[Velocity]]</f>
        <v>0</v>
      </c>
      <c r="Q1017" s="20">
        <f>IF(Table1[[#This Row],[Energy]]&gt;0,Table1[[#This Row],[Energy]],0)</f>
        <v>0</v>
      </c>
      <c r="R1017" s="20">
        <f>(SUM($Q$6:Q1017))/1000000</f>
        <v>2.6760579350459226</v>
      </c>
      <c r="S1017" s="20">
        <f>IF(Table1[[#This Row],[Energy]]&lt;0,ABS(Table1[[#This Row],[Energy]]),0)</f>
        <v>0</v>
      </c>
      <c r="T1017" s="20">
        <f>(SUM($S$6:S1017))/1000000</f>
        <v>1.2843424352908634</v>
      </c>
    </row>
    <row r="1018" spans="2:20" x14ac:dyDescent="0.3">
      <c r="B1018" s="8" t="s">
        <v>24</v>
      </c>
      <c r="C1018" s="17">
        <v>1012</v>
      </c>
      <c r="D1018" s="17">
        <v>423</v>
      </c>
      <c r="E1018" s="18">
        <v>0</v>
      </c>
      <c r="F1018" s="19">
        <f t="shared" si="93"/>
        <v>0</v>
      </c>
      <c r="G1018" s="19">
        <f t="shared" si="94"/>
        <v>0</v>
      </c>
      <c r="H1018" s="20">
        <f t="shared" si="90"/>
        <v>1</v>
      </c>
      <c r="I1018" s="20" t="str">
        <f t="shared" si="91"/>
        <v/>
      </c>
      <c r="J1018" s="20">
        <f t="shared" si="92"/>
        <v>0</v>
      </c>
      <c r="K1018" s="20">
        <f>(1000*1.15)*Table1[[#This Row],[WLTC class 3, version 5, acceleration]]</f>
        <v>0</v>
      </c>
      <c r="L1018" s="20">
        <f t="shared" si="95"/>
        <v>112.815</v>
      </c>
      <c r="M1018" s="20">
        <f>0.5*1.2*0.32*1.99*(Table1[[#This Row],[Velocity]]^2)</f>
        <v>0</v>
      </c>
      <c r="N1018" s="20">
        <f>Table1[[#This Row],[Acceleration Force]]+Table1[[#This Row],[Rolling Resistance]]+Table1[[#This Row],[Aerodynamic Resistance]]</f>
        <v>112.815</v>
      </c>
      <c r="O1018" s="20">
        <f>(Table1[[#This Row],[Acceleration Force]]+Table1[[#This Row],[Rolling Resistance]]+Table1[[#This Row],[Aerodynamic Resistance]])*Table1[[#This Row],[Velocity]]</f>
        <v>0</v>
      </c>
      <c r="P1018" s="20">
        <f>Table1[[#This Row],[Total]]*Table1[[#This Row],[Velocity]]</f>
        <v>0</v>
      </c>
      <c r="Q1018" s="20">
        <f>IF(Table1[[#This Row],[Energy]]&gt;0,Table1[[#This Row],[Energy]],0)</f>
        <v>0</v>
      </c>
      <c r="R1018" s="20">
        <f>(SUM($Q$6:Q1018))/1000000</f>
        <v>2.6760579350459226</v>
      </c>
      <c r="S1018" s="20">
        <f>IF(Table1[[#This Row],[Energy]]&lt;0,ABS(Table1[[#This Row],[Energy]]),0)</f>
        <v>0</v>
      </c>
      <c r="T1018" s="20">
        <f>(SUM($S$6:S1018))/1000000</f>
        <v>1.2843424352908634</v>
      </c>
    </row>
    <row r="1019" spans="2:20" x14ac:dyDescent="0.3">
      <c r="B1019" s="8" t="s">
        <v>24</v>
      </c>
      <c r="C1019" s="17">
        <v>1013</v>
      </c>
      <c r="D1019" s="17">
        <v>424</v>
      </c>
      <c r="E1019" s="18">
        <v>0</v>
      </c>
      <c r="F1019" s="19">
        <f t="shared" si="93"/>
        <v>0</v>
      </c>
      <c r="G1019" s="19">
        <f t="shared" si="94"/>
        <v>0</v>
      </c>
      <c r="H1019" s="20">
        <f t="shared" si="90"/>
        <v>1</v>
      </c>
      <c r="I1019" s="20" t="str">
        <f t="shared" si="91"/>
        <v/>
      </c>
      <c r="J1019" s="20">
        <f t="shared" si="92"/>
        <v>0</v>
      </c>
      <c r="K1019" s="20">
        <f>(1000*1.15)*Table1[[#This Row],[WLTC class 3, version 5, acceleration]]</f>
        <v>0</v>
      </c>
      <c r="L1019" s="20">
        <f t="shared" si="95"/>
        <v>112.815</v>
      </c>
      <c r="M1019" s="20">
        <f>0.5*1.2*0.32*1.99*(Table1[[#This Row],[Velocity]]^2)</f>
        <v>0</v>
      </c>
      <c r="N1019" s="20">
        <f>Table1[[#This Row],[Acceleration Force]]+Table1[[#This Row],[Rolling Resistance]]+Table1[[#This Row],[Aerodynamic Resistance]]</f>
        <v>112.815</v>
      </c>
      <c r="O1019" s="20">
        <f>(Table1[[#This Row],[Acceleration Force]]+Table1[[#This Row],[Rolling Resistance]]+Table1[[#This Row],[Aerodynamic Resistance]])*Table1[[#This Row],[Velocity]]</f>
        <v>0</v>
      </c>
      <c r="P1019" s="20">
        <f>Table1[[#This Row],[Total]]*Table1[[#This Row],[Velocity]]</f>
        <v>0</v>
      </c>
      <c r="Q1019" s="20">
        <f>IF(Table1[[#This Row],[Energy]]&gt;0,Table1[[#This Row],[Energy]],0)</f>
        <v>0</v>
      </c>
      <c r="R1019" s="20">
        <f>(SUM($Q$6:Q1019))/1000000</f>
        <v>2.6760579350459226</v>
      </c>
      <c r="S1019" s="20">
        <f>IF(Table1[[#This Row],[Energy]]&lt;0,ABS(Table1[[#This Row],[Energy]]),0)</f>
        <v>0</v>
      </c>
      <c r="T1019" s="20">
        <f>(SUM($S$6:S1019))/1000000</f>
        <v>1.2843424352908634</v>
      </c>
    </row>
    <row r="1020" spans="2:20" x14ac:dyDescent="0.3">
      <c r="B1020" s="8" t="s">
        <v>24</v>
      </c>
      <c r="C1020" s="17">
        <v>1014</v>
      </c>
      <c r="D1020" s="17">
        <v>425</v>
      </c>
      <c r="E1020" s="18">
        <v>0</v>
      </c>
      <c r="F1020" s="19">
        <f t="shared" si="93"/>
        <v>0</v>
      </c>
      <c r="G1020" s="19">
        <f t="shared" si="94"/>
        <v>0</v>
      </c>
      <c r="H1020" s="20">
        <f t="shared" si="90"/>
        <v>1</v>
      </c>
      <c r="I1020" s="20" t="str">
        <f t="shared" si="91"/>
        <v/>
      </c>
      <c r="J1020" s="20">
        <f t="shared" si="92"/>
        <v>0</v>
      </c>
      <c r="K1020" s="20">
        <f>(1000*1.15)*Table1[[#This Row],[WLTC class 3, version 5, acceleration]]</f>
        <v>0</v>
      </c>
      <c r="L1020" s="20">
        <f t="shared" si="95"/>
        <v>112.815</v>
      </c>
      <c r="M1020" s="20">
        <f>0.5*1.2*0.32*1.99*(Table1[[#This Row],[Velocity]]^2)</f>
        <v>0</v>
      </c>
      <c r="N1020" s="20">
        <f>Table1[[#This Row],[Acceleration Force]]+Table1[[#This Row],[Rolling Resistance]]+Table1[[#This Row],[Aerodynamic Resistance]]</f>
        <v>112.815</v>
      </c>
      <c r="O1020" s="20">
        <f>(Table1[[#This Row],[Acceleration Force]]+Table1[[#This Row],[Rolling Resistance]]+Table1[[#This Row],[Aerodynamic Resistance]])*Table1[[#This Row],[Velocity]]</f>
        <v>0</v>
      </c>
      <c r="P1020" s="20">
        <f>Table1[[#This Row],[Total]]*Table1[[#This Row],[Velocity]]</f>
        <v>0</v>
      </c>
      <c r="Q1020" s="20">
        <f>IF(Table1[[#This Row],[Energy]]&gt;0,Table1[[#This Row],[Energy]],0)</f>
        <v>0</v>
      </c>
      <c r="R1020" s="20">
        <f>(SUM($Q$6:Q1020))/1000000</f>
        <v>2.6760579350459226</v>
      </c>
      <c r="S1020" s="20">
        <f>IF(Table1[[#This Row],[Energy]]&lt;0,ABS(Table1[[#This Row],[Energy]]),0)</f>
        <v>0</v>
      </c>
      <c r="T1020" s="20">
        <f>(SUM($S$6:S1020))/1000000</f>
        <v>1.2843424352908634</v>
      </c>
    </row>
    <row r="1021" spans="2:20" x14ac:dyDescent="0.3">
      <c r="B1021" s="8" t="s">
        <v>24</v>
      </c>
      <c r="C1021" s="17">
        <v>1015</v>
      </c>
      <c r="D1021" s="17">
        <v>426</v>
      </c>
      <c r="E1021" s="18">
        <v>0</v>
      </c>
      <c r="F1021" s="19">
        <f t="shared" si="93"/>
        <v>0</v>
      </c>
      <c r="G1021" s="19">
        <f t="shared" si="94"/>
        <v>0</v>
      </c>
      <c r="H1021" s="20">
        <f t="shared" si="90"/>
        <v>1</v>
      </c>
      <c r="I1021" s="20" t="str">
        <f t="shared" si="91"/>
        <v/>
      </c>
      <c r="J1021" s="20">
        <f t="shared" si="92"/>
        <v>0</v>
      </c>
      <c r="K1021" s="20">
        <f>(1000*1.15)*Table1[[#This Row],[WLTC class 3, version 5, acceleration]]</f>
        <v>0</v>
      </c>
      <c r="L1021" s="20">
        <f t="shared" si="95"/>
        <v>112.815</v>
      </c>
      <c r="M1021" s="20">
        <f>0.5*1.2*0.32*1.99*(Table1[[#This Row],[Velocity]]^2)</f>
        <v>0</v>
      </c>
      <c r="N1021" s="20">
        <f>Table1[[#This Row],[Acceleration Force]]+Table1[[#This Row],[Rolling Resistance]]+Table1[[#This Row],[Aerodynamic Resistance]]</f>
        <v>112.815</v>
      </c>
      <c r="O1021" s="20">
        <f>(Table1[[#This Row],[Acceleration Force]]+Table1[[#This Row],[Rolling Resistance]]+Table1[[#This Row],[Aerodynamic Resistance]])*Table1[[#This Row],[Velocity]]</f>
        <v>0</v>
      </c>
      <c r="P1021" s="20">
        <f>Table1[[#This Row],[Total]]*Table1[[#This Row],[Velocity]]</f>
        <v>0</v>
      </c>
      <c r="Q1021" s="20">
        <f>IF(Table1[[#This Row],[Energy]]&gt;0,Table1[[#This Row],[Energy]],0)</f>
        <v>0</v>
      </c>
      <c r="R1021" s="20">
        <f>(SUM($Q$6:Q1021))/1000000</f>
        <v>2.6760579350459226</v>
      </c>
      <c r="S1021" s="20">
        <f>IF(Table1[[#This Row],[Energy]]&lt;0,ABS(Table1[[#This Row],[Energy]]),0)</f>
        <v>0</v>
      </c>
      <c r="T1021" s="20">
        <f>(SUM($S$6:S1021))/1000000</f>
        <v>1.2843424352908634</v>
      </c>
    </row>
    <row r="1022" spans="2:20" x14ac:dyDescent="0.3">
      <c r="B1022" s="8" t="s">
        <v>24</v>
      </c>
      <c r="C1022" s="17">
        <v>1016</v>
      </c>
      <c r="D1022" s="17">
        <v>427</v>
      </c>
      <c r="E1022" s="18">
        <v>0</v>
      </c>
      <c r="F1022" s="19">
        <f t="shared" si="93"/>
        <v>0</v>
      </c>
      <c r="G1022" s="19">
        <f t="shared" si="94"/>
        <v>0</v>
      </c>
      <c r="H1022" s="20">
        <f t="shared" si="90"/>
        <v>1</v>
      </c>
      <c r="I1022" s="20" t="str">
        <f t="shared" si="91"/>
        <v/>
      </c>
      <c r="J1022" s="20">
        <f t="shared" si="92"/>
        <v>0</v>
      </c>
      <c r="K1022" s="20">
        <f>(1000*1.15)*Table1[[#This Row],[WLTC class 3, version 5, acceleration]]</f>
        <v>0</v>
      </c>
      <c r="L1022" s="20">
        <f t="shared" si="95"/>
        <v>112.815</v>
      </c>
      <c r="M1022" s="20">
        <f>0.5*1.2*0.32*1.99*(Table1[[#This Row],[Velocity]]^2)</f>
        <v>0</v>
      </c>
      <c r="N1022" s="20">
        <f>Table1[[#This Row],[Acceleration Force]]+Table1[[#This Row],[Rolling Resistance]]+Table1[[#This Row],[Aerodynamic Resistance]]</f>
        <v>112.815</v>
      </c>
      <c r="O1022" s="20">
        <f>(Table1[[#This Row],[Acceleration Force]]+Table1[[#This Row],[Rolling Resistance]]+Table1[[#This Row],[Aerodynamic Resistance]])*Table1[[#This Row],[Velocity]]</f>
        <v>0</v>
      </c>
      <c r="P1022" s="20">
        <f>Table1[[#This Row],[Total]]*Table1[[#This Row],[Velocity]]</f>
        <v>0</v>
      </c>
      <c r="Q1022" s="20">
        <f>IF(Table1[[#This Row],[Energy]]&gt;0,Table1[[#This Row],[Energy]],0)</f>
        <v>0</v>
      </c>
      <c r="R1022" s="20">
        <f>(SUM($Q$6:Q1022))/1000000</f>
        <v>2.6760579350459226</v>
      </c>
      <c r="S1022" s="20">
        <f>IF(Table1[[#This Row],[Energy]]&lt;0,ABS(Table1[[#This Row],[Energy]]),0)</f>
        <v>0</v>
      </c>
      <c r="T1022" s="20">
        <f>(SUM($S$6:S1022))/1000000</f>
        <v>1.2843424352908634</v>
      </c>
    </row>
    <row r="1023" spans="2:20" x14ac:dyDescent="0.3">
      <c r="B1023" s="8" t="s">
        <v>24</v>
      </c>
      <c r="C1023" s="17">
        <v>1017</v>
      </c>
      <c r="D1023" s="17">
        <v>428</v>
      </c>
      <c r="E1023" s="18">
        <v>0</v>
      </c>
      <c r="F1023" s="19">
        <f t="shared" si="93"/>
        <v>0</v>
      </c>
      <c r="G1023" s="19">
        <f t="shared" si="94"/>
        <v>0</v>
      </c>
      <c r="H1023" s="20">
        <f t="shared" si="90"/>
        <v>1</v>
      </c>
      <c r="I1023" s="20" t="str">
        <f t="shared" si="91"/>
        <v/>
      </c>
      <c r="J1023" s="20">
        <f t="shared" si="92"/>
        <v>0</v>
      </c>
      <c r="K1023" s="20">
        <f>(1000*1.15)*Table1[[#This Row],[WLTC class 3, version 5, acceleration]]</f>
        <v>0</v>
      </c>
      <c r="L1023" s="20">
        <f t="shared" si="95"/>
        <v>112.815</v>
      </c>
      <c r="M1023" s="20">
        <f>0.5*1.2*0.32*1.99*(Table1[[#This Row],[Velocity]]^2)</f>
        <v>0</v>
      </c>
      <c r="N1023" s="20">
        <f>Table1[[#This Row],[Acceleration Force]]+Table1[[#This Row],[Rolling Resistance]]+Table1[[#This Row],[Aerodynamic Resistance]]</f>
        <v>112.815</v>
      </c>
      <c r="O1023" s="20">
        <f>(Table1[[#This Row],[Acceleration Force]]+Table1[[#This Row],[Rolling Resistance]]+Table1[[#This Row],[Aerodynamic Resistance]])*Table1[[#This Row],[Velocity]]</f>
        <v>0</v>
      </c>
      <c r="P1023" s="20">
        <f>Table1[[#This Row],[Total]]*Table1[[#This Row],[Velocity]]</f>
        <v>0</v>
      </c>
      <c r="Q1023" s="20">
        <f>IF(Table1[[#This Row],[Energy]]&gt;0,Table1[[#This Row],[Energy]],0)</f>
        <v>0</v>
      </c>
      <c r="R1023" s="20">
        <f>(SUM($Q$6:Q1023))/1000000</f>
        <v>2.6760579350459226</v>
      </c>
      <c r="S1023" s="20">
        <f>IF(Table1[[#This Row],[Energy]]&lt;0,ABS(Table1[[#This Row],[Energy]]),0)</f>
        <v>0</v>
      </c>
      <c r="T1023" s="20">
        <f>(SUM($S$6:S1023))/1000000</f>
        <v>1.2843424352908634</v>
      </c>
    </row>
    <row r="1024" spans="2:20" x14ac:dyDescent="0.3">
      <c r="B1024" s="8" t="s">
        <v>24</v>
      </c>
      <c r="C1024" s="17">
        <v>1018</v>
      </c>
      <c r="D1024" s="17">
        <v>429</v>
      </c>
      <c r="E1024" s="18">
        <v>0</v>
      </c>
      <c r="F1024" s="19">
        <f t="shared" si="93"/>
        <v>0</v>
      </c>
      <c r="G1024" s="19">
        <f t="shared" si="94"/>
        <v>0</v>
      </c>
      <c r="H1024" s="20">
        <f t="shared" si="90"/>
        <v>1</v>
      </c>
      <c r="I1024" s="20" t="str">
        <f t="shared" si="91"/>
        <v/>
      </c>
      <c r="J1024" s="20">
        <f t="shared" si="92"/>
        <v>0</v>
      </c>
      <c r="K1024" s="20">
        <f>(1000*1.15)*Table1[[#This Row],[WLTC class 3, version 5, acceleration]]</f>
        <v>0</v>
      </c>
      <c r="L1024" s="20">
        <f t="shared" si="95"/>
        <v>112.815</v>
      </c>
      <c r="M1024" s="20">
        <f>0.5*1.2*0.32*1.99*(Table1[[#This Row],[Velocity]]^2)</f>
        <v>0</v>
      </c>
      <c r="N1024" s="20">
        <f>Table1[[#This Row],[Acceleration Force]]+Table1[[#This Row],[Rolling Resistance]]+Table1[[#This Row],[Aerodynamic Resistance]]</f>
        <v>112.815</v>
      </c>
      <c r="O1024" s="20">
        <f>(Table1[[#This Row],[Acceleration Force]]+Table1[[#This Row],[Rolling Resistance]]+Table1[[#This Row],[Aerodynamic Resistance]])*Table1[[#This Row],[Velocity]]</f>
        <v>0</v>
      </c>
      <c r="P1024" s="20">
        <f>Table1[[#This Row],[Total]]*Table1[[#This Row],[Velocity]]</f>
        <v>0</v>
      </c>
      <c r="Q1024" s="20">
        <f>IF(Table1[[#This Row],[Energy]]&gt;0,Table1[[#This Row],[Energy]],0)</f>
        <v>0</v>
      </c>
      <c r="R1024" s="20">
        <f>(SUM($Q$6:Q1024))/1000000</f>
        <v>2.6760579350459226</v>
      </c>
      <c r="S1024" s="20">
        <f>IF(Table1[[#This Row],[Energy]]&lt;0,ABS(Table1[[#This Row],[Energy]]),0)</f>
        <v>0</v>
      </c>
      <c r="T1024" s="20">
        <f>(SUM($S$6:S1024))/1000000</f>
        <v>1.2843424352908634</v>
      </c>
    </row>
    <row r="1025" spans="2:20" x14ac:dyDescent="0.3">
      <c r="B1025" s="8" t="s">
        <v>24</v>
      </c>
      <c r="C1025" s="17">
        <v>1019</v>
      </c>
      <c r="D1025" s="17">
        <v>430</v>
      </c>
      <c r="E1025" s="18">
        <v>0</v>
      </c>
      <c r="F1025" s="19">
        <f t="shared" si="93"/>
        <v>0</v>
      </c>
      <c r="G1025" s="19">
        <f t="shared" si="94"/>
        <v>0</v>
      </c>
      <c r="H1025" s="20">
        <f t="shared" si="90"/>
        <v>1</v>
      </c>
      <c r="I1025" s="20" t="str">
        <f t="shared" si="91"/>
        <v/>
      </c>
      <c r="J1025" s="20">
        <f t="shared" si="92"/>
        <v>0</v>
      </c>
      <c r="K1025" s="20">
        <f>(1000*1.15)*Table1[[#This Row],[WLTC class 3, version 5, acceleration]]</f>
        <v>0</v>
      </c>
      <c r="L1025" s="20">
        <f t="shared" si="95"/>
        <v>112.815</v>
      </c>
      <c r="M1025" s="20">
        <f>0.5*1.2*0.32*1.99*(Table1[[#This Row],[Velocity]]^2)</f>
        <v>0</v>
      </c>
      <c r="N1025" s="20">
        <f>Table1[[#This Row],[Acceleration Force]]+Table1[[#This Row],[Rolling Resistance]]+Table1[[#This Row],[Aerodynamic Resistance]]</f>
        <v>112.815</v>
      </c>
      <c r="O1025" s="20">
        <f>(Table1[[#This Row],[Acceleration Force]]+Table1[[#This Row],[Rolling Resistance]]+Table1[[#This Row],[Aerodynamic Resistance]])*Table1[[#This Row],[Velocity]]</f>
        <v>0</v>
      </c>
      <c r="P1025" s="20">
        <f>Table1[[#This Row],[Total]]*Table1[[#This Row],[Velocity]]</f>
        <v>0</v>
      </c>
      <c r="Q1025" s="20">
        <f>IF(Table1[[#This Row],[Energy]]&gt;0,Table1[[#This Row],[Energy]],0)</f>
        <v>0</v>
      </c>
      <c r="R1025" s="20">
        <f>(SUM($Q$6:Q1025))/1000000</f>
        <v>2.6760579350459226</v>
      </c>
      <c r="S1025" s="20">
        <f>IF(Table1[[#This Row],[Energy]]&lt;0,ABS(Table1[[#This Row],[Energy]]),0)</f>
        <v>0</v>
      </c>
      <c r="T1025" s="20">
        <f>(SUM($S$6:S1025))/1000000</f>
        <v>1.2843424352908634</v>
      </c>
    </row>
    <row r="1026" spans="2:20" x14ac:dyDescent="0.3">
      <c r="B1026" s="8" t="s">
        <v>24</v>
      </c>
      <c r="C1026" s="17">
        <v>1020</v>
      </c>
      <c r="D1026" s="17">
        <v>431</v>
      </c>
      <c r="E1026" s="18">
        <v>0</v>
      </c>
      <c r="F1026" s="19">
        <f t="shared" si="93"/>
        <v>0</v>
      </c>
      <c r="G1026" s="19">
        <f t="shared" si="94"/>
        <v>0</v>
      </c>
      <c r="H1026" s="20">
        <f t="shared" si="90"/>
        <v>1</v>
      </c>
      <c r="I1026" s="20" t="str">
        <f t="shared" si="91"/>
        <v/>
      </c>
      <c r="J1026" s="20">
        <f t="shared" si="92"/>
        <v>0</v>
      </c>
      <c r="K1026" s="20">
        <f>(1000*1.15)*Table1[[#This Row],[WLTC class 3, version 5, acceleration]]</f>
        <v>0</v>
      </c>
      <c r="L1026" s="20">
        <f t="shared" si="95"/>
        <v>112.815</v>
      </c>
      <c r="M1026" s="20">
        <f>0.5*1.2*0.32*1.99*(Table1[[#This Row],[Velocity]]^2)</f>
        <v>0</v>
      </c>
      <c r="N1026" s="20">
        <f>Table1[[#This Row],[Acceleration Force]]+Table1[[#This Row],[Rolling Resistance]]+Table1[[#This Row],[Aerodynamic Resistance]]</f>
        <v>112.815</v>
      </c>
      <c r="O1026" s="20">
        <f>(Table1[[#This Row],[Acceleration Force]]+Table1[[#This Row],[Rolling Resistance]]+Table1[[#This Row],[Aerodynamic Resistance]])*Table1[[#This Row],[Velocity]]</f>
        <v>0</v>
      </c>
      <c r="P1026" s="20">
        <f>Table1[[#This Row],[Total]]*Table1[[#This Row],[Velocity]]</f>
        <v>0</v>
      </c>
      <c r="Q1026" s="20">
        <f>IF(Table1[[#This Row],[Energy]]&gt;0,Table1[[#This Row],[Energy]],0)</f>
        <v>0</v>
      </c>
      <c r="R1026" s="20">
        <f>(SUM($Q$6:Q1026))/1000000</f>
        <v>2.6760579350459226</v>
      </c>
      <c r="S1026" s="20">
        <f>IF(Table1[[#This Row],[Energy]]&lt;0,ABS(Table1[[#This Row],[Energy]]),0)</f>
        <v>0</v>
      </c>
      <c r="T1026" s="20">
        <f>(SUM($S$6:S1026))/1000000</f>
        <v>1.2843424352908634</v>
      </c>
    </row>
    <row r="1027" spans="2:20" x14ac:dyDescent="0.3">
      <c r="B1027" s="8" t="s">
        <v>24</v>
      </c>
      <c r="C1027" s="17">
        <v>1021</v>
      </c>
      <c r="D1027" s="17">
        <v>432</v>
      </c>
      <c r="E1027" s="18">
        <v>0</v>
      </c>
      <c r="F1027" s="19">
        <f t="shared" si="93"/>
        <v>0</v>
      </c>
      <c r="G1027" s="19">
        <f t="shared" si="94"/>
        <v>0</v>
      </c>
      <c r="H1027" s="20">
        <f t="shared" si="90"/>
        <v>1</v>
      </c>
      <c r="I1027" s="20" t="str">
        <f t="shared" si="91"/>
        <v/>
      </c>
      <c r="J1027" s="20">
        <f t="shared" si="92"/>
        <v>0</v>
      </c>
      <c r="K1027" s="20">
        <f>(1000*1.15)*Table1[[#This Row],[WLTC class 3, version 5, acceleration]]</f>
        <v>0</v>
      </c>
      <c r="L1027" s="20">
        <f t="shared" si="95"/>
        <v>112.815</v>
      </c>
      <c r="M1027" s="20">
        <f>0.5*1.2*0.32*1.99*(Table1[[#This Row],[Velocity]]^2)</f>
        <v>0</v>
      </c>
      <c r="N1027" s="20">
        <f>Table1[[#This Row],[Acceleration Force]]+Table1[[#This Row],[Rolling Resistance]]+Table1[[#This Row],[Aerodynamic Resistance]]</f>
        <v>112.815</v>
      </c>
      <c r="O1027" s="20">
        <f>(Table1[[#This Row],[Acceleration Force]]+Table1[[#This Row],[Rolling Resistance]]+Table1[[#This Row],[Aerodynamic Resistance]])*Table1[[#This Row],[Velocity]]</f>
        <v>0</v>
      </c>
      <c r="P1027" s="20">
        <f>Table1[[#This Row],[Total]]*Table1[[#This Row],[Velocity]]</f>
        <v>0</v>
      </c>
      <c r="Q1027" s="20">
        <f>IF(Table1[[#This Row],[Energy]]&gt;0,Table1[[#This Row],[Energy]],0)</f>
        <v>0</v>
      </c>
      <c r="R1027" s="20">
        <f>(SUM($Q$6:Q1027))/1000000</f>
        <v>2.6760579350459226</v>
      </c>
      <c r="S1027" s="20">
        <f>IF(Table1[[#This Row],[Energy]]&lt;0,ABS(Table1[[#This Row],[Energy]]),0)</f>
        <v>0</v>
      </c>
      <c r="T1027" s="20">
        <f>(SUM($S$6:S1027))/1000000</f>
        <v>1.2843424352908634</v>
      </c>
    </row>
    <row r="1028" spans="2:20" x14ac:dyDescent="0.3">
      <c r="B1028" s="8" t="s">
        <v>24</v>
      </c>
      <c r="C1028" s="17">
        <v>1022</v>
      </c>
      <c r="D1028" s="17">
        <v>433</v>
      </c>
      <c r="E1028" s="18">
        <v>0</v>
      </c>
      <c r="F1028" s="19">
        <f t="shared" si="93"/>
        <v>0</v>
      </c>
      <c r="G1028" s="19">
        <f t="shared" si="94"/>
        <v>0</v>
      </c>
      <c r="H1028" s="20">
        <f t="shared" si="90"/>
        <v>1</v>
      </c>
      <c r="I1028" s="20" t="str">
        <f t="shared" si="91"/>
        <v/>
      </c>
      <c r="J1028" s="20">
        <f t="shared" si="92"/>
        <v>0</v>
      </c>
      <c r="K1028" s="20">
        <f>(1000*1.15)*Table1[[#This Row],[WLTC class 3, version 5, acceleration]]</f>
        <v>0</v>
      </c>
      <c r="L1028" s="20">
        <f t="shared" si="95"/>
        <v>112.815</v>
      </c>
      <c r="M1028" s="20">
        <f>0.5*1.2*0.32*1.99*(Table1[[#This Row],[Velocity]]^2)</f>
        <v>0</v>
      </c>
      <c r="N1028" s="20">
        <f>Table1[[#This Row],[Acceleration Force]]+Table1[[#This Row],[Rolling Resistance]]+Table1[[#This Row],[Aerodynamic Resistance]]</f>
        <v>112.815</v>
      </c>
      <c r="O1028" s="20">
        <f>(Table1[[#This Row],[Acceleration Force]]+Table1[[#This Row],[Rolling Resistance]]+Table1[[#This Row],[Aerodynamic Resistance]])*Table1[[#This Row],[Velocity]]</f>
        <v>0</v>
      </c>
      <c r="P1028" s="20">
        <f>Table1[[#This Row],[Total]]*Table1[[#This Row],[Velocity]]</f>
        <v>0</v>
      </c>
      <c r="Q1028" s="20">
        <f>IF(Table1[[#This Row],[Energy]]&gt;0,Table1[[#This Row],[Energy]],0)</f>
        <v>0</v>
      </c>
      <c r="R1028" s="20">
        <f>(SUM($Q$6:Q1028))/1000000</f>
        <v>2.6760579350459226</v>
      </c>
      <c r="S1028" s="20">
        <f>IF(Table1[[#This Row],[Energy]]&lt;0,ABS(Table1[[#This Row],[Energy]]),0)</f>
        <v>0</v>
      </c>
      <c r="T1028" s="20">
        <f>(SUM($S$6:S1028))/1000000</f>
        <v>1.2843424352908634</v>
      </c>
    </row>
    <row r="1029" spans="2:20" x14ac:dyDescent="0.3">
      <c r="B1029" s="10" t="s">
        <v>25</v>
      </c>
      <c r="C1029" s="21">
        <v>1023</v>
      </c>
      <c r="D1029" s="21">
        <v>1</v>
      </c>
      <c r="E1029" s="22">
        <v>0</v>
      </c>
      <c r="F1029" s="23">
        <f t="shared" si="93"/>
        <v>0</v>
      </c>
      <c r="G1029" s="23">
        <f t="shared" si="94"/>
        <v>0</v>
      </c>
      <c r="H1029" s="24">
        <f t="shared" si="90"/>
        <v>1</v>
      </c>
      <c r="I1029" s="24" t="str">
        <f t="shared" si="91"/>
        <v/>
      </c>
      <c r="J1029" s="24">
        <f t="shared" si="92"/>
        <v>0</v>
      </c>
      <c r="K1029" s="24">
        <f>(1000*1.15)*Table1[[#This Row],[WLTC class 3, version 5, acceleration]]</f>
        <v>0</v>
      </c>
      <c r="L1029" s="24">
        <f t="shared" si="95"/>
        <v>112.815</v>
      </c>
      <c r="M1029" s="24">
        <f>0.5*1.2*0.32*1.99*(Table1[[#This Row],[Velocity]]^2)</f>
        <v>0</v>
      </c>
      <c r="N1029" s="24">
        <f>Table1[[#This Row],[Acceleration Force]]+Table1[[#This Row],[Rolling Resistance]]+Table1[[#This Row],[Aerodynamic Resistance]]</f>
        <v>112.815</v>
      </c>
      <c r="O1029" s="24">
        <f>(Table1[[#This Row],[Acceleration Force]]+Table1[[#This Row],[Rolling Resistance]]+Table1[[#This Row],[Aerodynamic Resistance]])*Table1[[#This Row],[Velocity]]</f>
        <v>0</v>
      </c>
      <c r="P1029" s="24">
        <f>Table1[[#This Row],[Total]]*Table1[[#This Row],[Velocity]]</f>
        <v>0</v>
      </c>
      <c r="Q1029" s="24">
        <f>IF(Table1[[#This Row],[Energy]]&gt;0,Table1[[#This Row],[Energy]],0)</f>
        <v>0</v>
      </c>
      <c r="R1029" s="24">
        <f>(SUM($Q$6:Q1029))/1000000</f>
        <v>2.6760579350459226</v>
      </c>
      <c r="S1029" s="24">
        <f>IF(Table1[[#This Row],[Energy]]&lt;0,ABS(Table1[[#This Row],[Energy]]),0)</f>
        <v>0</v>
      </c>
      <c r="T1029" s="24">
        <f>(SUM($S$6:S1029))/1000000</f>
        <v>1.2843424352908634</v>
      </c>
    </row>
    <row r="1030" spans="2:20" x14ac:dyDescent="0.3">
      <c r="B1030" s="10" t="s">
        <v>25</v>
      </c>
      <c r="C1030" s="21">
        <v>1024</v>
      </c>
      <c r="D1030" s="21">
        <v>2</v>
      </c>
      <c r="E1030" s="22">
        <v>0</v>
      </c>
      <c r="F1030" s="23">
        <f t="shared" si="93"/>
        <v>0</v>
      </c>
      <c r="G1030" s="23">
        <f t="shared" si="94"/>
        <v>0</v>
      </c>
      <c r="H1030" s="24">
        <f t="shared" ref="H1030:H1093" si="96">IF(E1030&lt;1,1,0)</f>
        <v>1</v>
      </c>
      <c r="I1030" s="24" t="str">
        <f t="shared" ref="I1030:I1093" si="97">IF(H1030=1,"",E1030)</f>
        <v/>
      </c>
      <c r="J1030" s="24">
        <f t="shared" ref="J1030:J1093" si="98">E1030/3.6</f>
        <v>0</v>
      </c>
      <c r="K1030" s="24">
        <f>(1000*1.15)*Table1[[#This Row],[WLTC class 3, version 5, acceleration]]</f>
        <v>0</v>
      </c>
      <c r="L1030" s="24">
        <f t="shared" si="95"/>
        <v>112.815</v>
      </c>
      <c r="M1030" s="24">
        <f>0.5*1.2*0.32*1.99*(Table1[[#This Row],[Velocity]]^2)</f>
        <v>0</v>
      </c>
      <c r="N1030" s="24">
        <f>Table1[[#This Row],[Acceleration Force]]+Table1[[#This Row],[Rolling Resistance]]+Table1[[#This Row],[Aerodynamic Resistance]]</f>
        <v>112.815</v>
      </c>
      <c r="O1030" s="24">
        <f>(Table1[[#This Row],[Acceleration Force]]+Table1[[#This Row],[Rolling Resistance]]+Table1[[#This Row],[Aerodynamic Resistance]])*Table1[[#This Row],[Velocity]]</f>
        <v>0</v>
      </c>
      <c r="P1030" s="24">
        <f>Table1[[#This Row],[Total]]*Table1[[#This Row],[Velocity]]</f>
        <v>0</v>
      </c>
      <c r="Q1030" s="24">
        <f>IF(Table1[[#This Row],[Energy]]&gt;0,Table1[[#This Row],[Energy]],0)</f>
        <v>0</v>
      </c>
      <c r="R1030" s="24">
        <f>(SUM($Q$6:Q1030))/1000000</f>
        <v>2.6760579350459226</v>
      </c>
      <c r="S1030" s="24">
        <f>IF(Table1[[#This Row],[Energy]]&lt;0,ABS(Table1[[#This Row],[Energy]]),0)</f>
        <v>0</v>
      </c>
      <c r="T1030" s="24">
        <f>(SUM($S$6:S1030))/1000000</f>
        <v>1.2843424352908634</v>
      </c>
    </row>
    <row r="1031" spans="2:20" x14ac:dyDescent="0.3">
      <c r="B1031" s="10" t="s">
        <v>25</v>
      </c>
      <c r="C1031" s="21">
        <v>1025</v>
      </c>
      <c r="D1031" s="21">
        <v>3</v>
      </c>
      <c r="E1031" s="22">
        <v>0</v>
      </c>
      <c r="F1031" s="23">
        <f t="shared" ref="F1031:F1094" si="99">($E1032-$E1030)/2/3.6</f>
        <v>0</v>
      </c>
      <c r="G1031" s="23">
        <f t="shared" ref="G1031:G1094" si="100">($E1032-$E1030)/2</f>
        <v>0</v>
      </c>
      <c r="H1031" s="24">
        <f t="shared" si="96"/>
        <v>1</v>
      </c>
      <c r="I1031" s="24" t="str">
        <f t="shared" si="97"/>
        <v/>
      </c>
      <c r="J1031" s="24">
        <f t="shared" si="98"/>
        <v>0</v>
      </c>
      <c r="K1031" s="24">
        <f>(1000*1.15)*Table1[[#This Row],[WLTC class 3, version 5, acceleration]]</f>
        <v>0</v>
      </c>
      <c r="L1031" s="24">
        <f t="shared" ref="L1031:L1094" si="101">1150*9.81*0.01</f>
        <v>112.815</v>
      </c>
      <c r="M1031" s="24">
        <f>0.5*1.2*0.32*1.99*(Table1[[#This Row],[Velocity]]^2)</f>
        <v>0</v>
      </c>
      <c r="N1031" s="24">
        <f>Table1[[#This Row],[Acceleration Force]]+Table1[[#This Row],[Rolling Resistance]]+Table1[[#This Row],[Aerodynamic Resistance]]</f>
        <v>112.815</v>
      </c>
      <c r="O1031" s="24">
        <f>(Table1[[#This Row],[Acceleration Force]]+Table1[[#This Row],[Rolling Resistance]]+Table1[[#This Row],[Aerodynamic Resistance]])*Table1[[#This Row],[Velocity]]</f>
        <v>0</v>
      </c>
      <c r="P1031" s="24">
        <f>Table1[[#This Row],[Total]]*Table1[[#This Row],[Velocity]]</f>
        <v>0</v>
      </c>
      <c r="Q1031" s="24">
        <f>IF(Table1[[#This Row],[Energy]]&gt;0,Table1[[#This Row],[Energy]],0)</f>
        <v>0</v>
      </c>
      <c r="R1031" s="24">
        <f>(SUM($Q$6:Q1031))/1000000</f>
        <v>2.6760579350459226</v>
      </c>
      <c r="S1031" s="24">
        <f>IF(Table1[[#This Row],[Energy]]&lt;0,ABS(Table1[[#This Row],[Energy]]),0)</f>
        <v>0</v>
      </c>
      <c r="T1031" s="24">
        <f>(SUM($S$6:S1031))/1000000</f>
        <v>1.2843424352908634</v>
      </c>
    </row>
    <row r="1032" spans="2:20" x14ac:dyDescent="0.3">
      <c r="B1032" s="10" t="s">
        <v>25</v>
      </c>
      <c r="C1032" s="21">
        <v>1026</v>
      </c>
      <c r="D1032" s="21">
        <v>4</v>
      </c>
      <c r="E1032" s="22">
        <v>0</v>
      </c>
      <c r="F1032" s="23">
        <f t="shared" si="99"/>
        <v>0.11111111111111112</v>
      </c>
      <c r="G1032" s="23">
        <f t="shared" si="100"/>
        <v>0.4</v>
      </c>
      <c r="H1032" s="24">
        <f t="shared" si="96"/>
        <v>1</v>
      </c>
      <c r="I1032" s="24" t="str">
        <f t="shared" si="97"/>
        <v/>
      </c>
      <c r="J1032" s="24">
        <f t="shared" si="98"/>
        <v>0</v>
      </c>
      <c r="K1032" s="24">
        <f>(1000*1.15)*Table1[[#This Row],[WLTC class 3, version 5, acceleration]]</f>
        <v>127.77777777777779</v>
      </c>
      <c r="L1032" s="24">
        <f t="shared" si="101"/>
        <v>112.815</v>
      </c>
      <c r="M1032" s="24">
        <f>0.5*1.2*0.32*1.99*(Table1[[#This Row],[Velocity]]^2)</f>
        <v>0</v>
      </c>
      <c r="N1032" s="24">
        <f>Table1[[#This Row],[Acceleration Force]]+Table1[[#This Row],[Rolling Resistance]]+Table1[[#This Row],[Aerodynamic Resistance]]</f>
        <v>240.59277777777777</v>
      </c>
      <c r="O1032" s="24">
        <f>(Table1[[#This Row],[Acceleration Force]]+Table1[[#This Row],[Rolling Resistance]]+Table1[[#This Row],[Aerodynamic Resistance]])*Table1[[#This Row],[Velocity]]</f>
        <v>0</v>
      </c>
      <c r="P1032" s="24">
        <f>Table1[[#This Row],[Total]]*Table1[[#This Row],[Velocity]]</f>
        <v>0</v>
      </c>
      <c r="Q1032" s="24">
        <f>IF(Table1[[#This Row],[Energy]]&gt;0,Table1[[#This Row],[Energy]],0)</f>
        <v>0</v>
      </c>
      <c r="R1032" s="24">
        <f>(SUM($Q$6:Q1032))/1000000</f>
        <v>2.6760579350459226</v>
      </c>
      <c r="S1032" s="24">
        <f>IF(Table1[[#This Row],[Energy]]&lt;0,ABS(Table1[[#This Row],[Energy]]),0)</f>
        <v>0</v>
      </c>
      <c r="T1032" s="24">
        <f>(SUM($S$6:S1032))/1000000</f>
        <v>1.2843424352908634</v>
      </c>
    </row>
    <row r="1033" spans="2:20" x14ac:dyDescent="0.3">
      <c r="B1033" s="10" t="s">
        <v>25</v>
      </c>
      <c r="C1033" s="21">
        <v>1027</v>
      </c>
      <c r="D1033" s="21">
        <v>5</v>
      </c>
      <c r="E1033" s="22">
        <v>0.8</v>
      </c>
      <c r="F1033" s="23">
        <f t="shared" si="99"/>
        <v>0.5</v>
      </c>
      <c r="G1033" s="23">
        <f t="shared" si="100"/>
        <v>1.8</v>
      </c>
      <c r="H1033" s="24">
        <f t="shared" si="96"/>
        <v>1</v>
      </c>
      <c r="I1033" s="24" t="str">
        <f t="shared" si="97"/>
        <v/>
      </c>
      <c r="J1033" s="24">
        <f t="shared" si="98"/>
        <v>0.22222222222222224</v>
      </c>
      <c r="K1033" s="24">
        <f>(1000*1.15)*Table1[[#This Row],[WLTC class 3, version 5, acceleration]]</f>
        <v>575</v>
      </c>
      <c r="L1033" s="24">
        <f t="shared" si="101"/>
        <v>112.815</v>
      </c>
      <c r="M1033" s="24">
        <f>0.5*1.2*0.32*1.99*(Table1[[#This Row],[Velocity]]^2)</f>
        <v>1.8868148148148151E-2</v>
      </c>
      <c r="N1033" s="24">
        <f>Table1[[#This Row],[Acceleration Force]]+Table1[[#This Row],[Rolling Resistance]]+Table1[[#This Row],[Aerodynamic Resistance]]</f>
        <v>687.83386814814821</v>
      </c>
      <c r="O1033" s="24">
        <f>(Table1[[#This Row],[Acceleration Force]]+Table1[[#This Row],[Rolling Resistance]]+Table1[[#This Row],[Aerodynamic Resistance]])*Table1[[#This Row],[Velocity]]</f>
        <v>152.85197069958849</v>
      </c>
      <c r="P1033" s="24">
        <f>Table1[[#This Row],[Total]]*Table1[[#This Row],[Velocity]]</f>
        <v>152.85197069958849</v>
      </c>
      <c r="Q1033" s="24">
        <f>IF(Table1[[#This Row],[Energy]]&gt;0,Table1[[#This Row],[Energy]],0)</f>
        <v>152.85197069958849</v>
      </c>
      <c r="R1033" s="24">
        <f>(SUM($Q$6:Q1033))/1000000</f>
        <v>2.6762107870166223</v>
      </c>
      <c r="S1033" s="24">
        <f>IF(Table1[[#This Row],[Energy]]&lt;0,ABS(Table1[[#This Row],[Energy]]),0)</f>
        <v>0</v>
      </c>
      <c r="T1033" s="24">
        <f>(SUM($S$6:S1033))/1000000</f>
        <v>1.2843424352908634</v>
      </c>
    </row>
    <row r="1034" spans="2:20" x14ac:dyDescent="0.3">
      <c r="B1034" s="10" t="s">
        <v>25</v>
      </c>
      <c r="C1034" s="21">
        <v>1028</v>
      </c>
      <c r="D1034" s="21">
        <v>6</v>
      </c>
      <c r="E1034" s="22">
        <v>3.6</v>
      </c>
      <c r="F1034" s="23">
        <f t="shared" si="99"/>
        <v>1.0833333333333333</v>
      </c>
      <c r="G1034" s="23">
        <f t="shared" si="100"/>
        <v>3.9</v>
      </c>
      <c r="H1034" s="24">
        <f t="shared" si="96"/>
        <v>0</v>
      </c>
      <c r="I1034" s="24">
        <f t="shared" si="97"/>
        <v>3.6</v>
      </c>
      <c r="J1034" s="24">
        <f t="shared" si="98"/>
        <v>1</v>
      </c>
      <c r="K1034" s="24">
        <f>(1000*1.15)*Table1[[#This Row],[WLTC class 3, version 5, acceleration]]</f>
        <v>1245.8333333333333</v>
      </c>
      <c r="L1034" s="24">
        <f t="shared" si="101"/>
        <v>112.815</v>
      </c>
      <c r="M1034" s="24">
        <f>0.5*1.2*0.32*1.99*(Table1[[#This Row],[Velocity]]^2)</f>
        <v>0.38208000000000003</v>
      </c>
      <c r="N1034" s="24">
        <f>Table1[[#This Row],[Acceleration Force]]+Table1[[#This Row],[Rolling Resistance]]+Table1[[#This Row],[Aerodynamic Resistance]]</f>
        <v>1359.0304133333334</v>
      </c>
      <c r="O1034" s="24">
        <f>(Table1[[#This Row],[Acceleration Force]]+Table1[[#This Row],[Rolling Resistance]]+Table1[[#This Row],[Aerodynamic Resistance]])*Table1[[#This Row],[Velocity]]</f>
        <v>1359.0304133333334</v>
      </c>
      <c r="P1034" s="24">
        <f>Table1[[#This Row],[Total]]*Table1[[#This Row],[Velocity]]</f>
        <v>1359.0304133333334</v>
      </c>
      <c r="Q1034" s="24">
        <f>IF(Table1[[#This Row],[Energy]]&gt;0,Table1[[#This Row],[Energy]],0)</f>
        <v>1359.0304133333334</v>
      </c>
      <c r="R1034" s="24">
        <f>(SUM($Q$6:Q1034))/1000000</f>
        <v>2.6775698174299554</v>
      </c>
      <c r="S1034" s="24">
        <f>IF(Table1[[#This Row],[Energy]]&lt;0,ABS(Table1[[#This Row],[Energy]]),0)</f>
        <v>0</v>
      </c>
      <c r="T1034" s="24">
        <f>(SUM($S$6:S1034))/1000000</f>
        <v>1.2843424352908634</v>
      </c>
    </row>
    <row r="1035" spans="2:20" x14ac:dyDescent="0.3">
      <c r="B1035" s="10" t="s">
        <v>25</v>
      </c>
      <c r="C1035" s="21">
        <v>1029</v>
      </c>
      <c r="D1035" s="21">
        <v>7</v>
      </c>
      <c r="E1035" s="22">
        <v>8.6</v>
      </c>
      <c r="F1035" s="23">
        <f t="shared" si="99"/>
        <v>1.5277777777777777</v>
      </c>
      <c r="G1035" s="23">
        <f t="shared" si="100"/>
        <v>5.5</v>
      </c>
      <c r="H1035" s="24">
        <f t="shared" si="96"/>
        <v>0</v>
      </c>
      <c r="I1035" s="24">
        <f t="shared" si="97"/>
        <v>8.6</v>
      </c>
      <c r="J1035" s="24">
        <f t="shared" si="98"/>
        <v>2.3888888888888888</v>
      </c>
      <c r="K1035" s="24">
        <f>(1000*1.15)*Table1[[#This Row],[WLTC class 3, version 5, acceleration]]</f>
        <v>1756.9444444444443</v>
      </c>
      <c r="L1035" s="24">
        <f t="shared" si="101"/>
        <v>112.815</v>
      </c>
      <c r="M1035" s="24">
        <f>0.5*1.2*0.32*1.99*(Table1[[#This Row],[Velocity]]^2)</f>
        <v>2.1804503703703704</v>
      </c>
      <c r="N1035" s="24">
        <f>Table1[[#This Row],[Acceleration Force]]+Table1[[#This Row],[Rolling Resistance]]+Table1[[#This Row],[Aerodynamic Resistance]]</f>
        <v>1871.9398948148148</v>
      </c>
      <c r="O1035" s="24">
        <f>(Table1[[#This Row],[Acceleration Force]]+Table1[[#This Row],[Rolling Resistance]]+Table1[[#This Row],[Aerodynamic Resistance]])*Table1[[#This Row],[Velocity]]</f>
        <v>4471.8564153909465</v>
      </c>
      <c r="P1035" s="24">
        <f>Table1[[#This Row],[Total]]*Table1[[#This Row],[Velocity]]</f>
        <v>4471.8564153909465</v>
      </c>
      <c r="Q1035" s="24">
        <f>IF(Table1[[#This Row],[Energy]]&gt;0,Table1[[#This Row],[Energy]],0)</f>
        <v>4471.8564153909465</v>
      </c>
      <c r="R1035" s="24">
        <f>(SUM($Q$6:Q1035))/1000000</f>
        <v>2.6820416738453465</v>
      </c>
      <c r="S1035" s="24">
        <f>IF(Table1[[#This Row],[Energy]]&lt;0,ABS(Table1[[#This Row],[Energy]]),0)</f>
        <v>0</v>
      </c>
      <c r="T1035" s="24">
        <f>(SUM($S$6:S1035))/1000000</f>
        <v>1.2843424352908634</v>
      </c>
    </row>
    <row r="1036" spans="2:20" x14ac:dyDescent="0.3">
      <c r="B1036" s="10" t="s">
        <v>25</v>
      </c>
      <c r="C1036" s="21">
        <v>1030</v>
      </c>
      <c r="D1036" s="21">
        <v>8</v>
      </c>
      <c r="E1036" s="22">
        <v>14.6</v>
      </c>
      <c r="F1036" s="23">
        <f t="shared" si="99"/>
        <v>1.5833333333333333</v>
      </c>
      <c r="G1036" s="23">
        <f t="shared" si="100"/>
        <v>5.7</v>
      </c>
      <c r="H1036" s="24">
        <f t="shared" si="96"/>
        <v>0</v>
      </c>
      <c r="I1036" s="24">
        <f t="shared" si="97"/>
        <v>14.6</v>
      </c>
      <c r="J1036" s="24">
        <f t="shared" si="98"/>
        <v>4.0555555555555554</v>
      </c>
      <c r="K1036" s="24">
        <f>(1000*1.15)*Table1[[#This Row],[WLTC class 3, version 5, acceleration]]</f>
        <v>1820.8333333333333</v>
      </c>
      <c r="L1036" s="24">
        <f t="shared" si="101"/>
        <v>112.815</v>
      </c>
      <c r="M1036" s="24">
        <f>0.5*1.2*0.32*1.99*(Table1[[#This Row],[Velocity]]^2)</f>
        <v>6.2842725925925924</v>
      </c>
      <c r="N1036" s="24">
        <f>Table1[[#This Row],[Acceleration Force]]+Table1[[#This Row],[Rolling Resistance]]+Table1[[#This Row],[Aerodynamic Resistance]]</f>
        <v>1939.9326059259258</v>
      </c>
      <c r="O1036" s="24">
        <f>(Table1[[#This Row],[Acceleration Force]]+Table1[[#This Row],[Rolling Resistance]]+Table1[[#This Row],[Aerodynamic Resistance]])*Table1[[#This Row],[Velocity]]</f>
        <v>7867.5044573662544</v>
      </c>
      <c r="P1036" s="24">
        <f>Table1[[#This Row],[Total]]*Table1[[#This Row],[Velocity]]</f>
        <v>7867.5044573662544</v>
      </c>
      <c r="Q1036" s="24">
        <f>IF(Table1[[#This Row],[Energy]]&gt;0,Table1[[#This Row],[Energy]],0)</f>
        <v>7867.5044573662544</v>
      </c>
      <c r="R1036" s="24">
        <f>(SUM($Q$6:Q1036))/1000000</f>
        <v>2.6899091783027127</v>
      </c>
      <c r="S1036" s="24">
        <f>IF(Table1[[#This Row],[Energy]]&lt;0,ABS(Table1[[#This Row],[Energy]]),0)</f>
        <v>0</v>
      </c>
      <c r="T1036" s="24">
        <f>(SUM($S$6:S1036))/1000000</f>
        <v>1.2843424352908634</v>
      </c>
    </row>
    <row r="1037" spans="2:20" x14ac:dyDescent="0.3">
      <c r="B1037" s="10" t="s">
        <v>25</v>
      </c>
      <c r="C1037" s="21">
        <v>1031</v>
      </c>
      <c r="D1037" s="21">
        <v>9</v>
      </c>
      <c r="E1037" s="22">
        <v>20</v>
      </c>
      <c r="F1037" s="23">
        <f t="shared" si="99"/>
        <v>1.3611111111111109</v>
      </c>
      <c r="G1037" s="23">
        <f t="shared" si="100"/>
        <v>4.8999999999999995</v>
      </c>
      <c r="H1037" s="24">
        <f t="shared" si="96"/>
        <v>0</v>
      </c>
      <c r="I1037" s="24">
        <f t="shared" si="97"/>
        <v>20</v>
      </c>
      <c r="J1037" s="24">
        <f t="shared" si="98"/>
        <v>5.5555555555555554</v>
      </c>
      <c r="K1037" s="24">
        <f>(1000*1.15)*Table1[[#This Row],[WLTC class 3, version 5, acceleration]]</f>
        <v>1565.2777777777776</v>
      </c>
      <c r="L1037" s="24">
        <f t="shared" si="101"/>
        <v>112.815</v>
      </c>
      <c r="M1037" s="24">
        <f>0.5*1.2*0.32*1.99*(Table1[[#This Row],[Velocity]]^2)</f>
        <v>11.792592592592593</v>
      </c>
      <c r="N1037" s="24">
        <f>Table1[[#This Row],[Acceleration Force]]+Table1[[#This Row],[Rolling Resistance]]+Table1[[#This Row],[Aerodynamic Resistance]]</f>
        <v>1689.8853703703703</v>
      </c>
      <c r="O1037" s="24">
        <f>(Table1[[#This Row],[Acceleration Force]]+Table1[[#This Row],[Rolling Resistance]]+Table1[[#This Row],[Aerodynamic Resistance]])*Table1[[#This Row],[Velocity]]</f>
        <v>9388.2520576131683</v>
      </c>
      <c r="P1037" s="24">
        <f>Table1[[#This Row],[Total]]*Table1[[#This Row],[Velocity]]</f>
        <v>9388.2520576131683</v>
      </c>
      <c r="Q1037" s="24">
        <f>IF(Table1[[#This Row],[Energy]]&gt;0,Table1[[#This Row],[Energy]],0)</f>
        <v>9388.2520576131683</v>
      </c>
      <c r="R1037" s="24">
        <f>(SUM($Q$6:Q1037))/1000000</f>
        <v>2.6992974303603261</v>
      </c>
      <c r="S1037" s="24">
        <f>IF(Table1[[#This Row],[Energy]]&lt;0,ABS(Table1[[#This Row],[Energy]]),0)</f>
        <v>0</v>
      </c>
      <c r="T1037" s="24">
        <f>(SUM($S$6:S1037))/1000000</f>
        <v>1.2843424352908634</v>
      </c>
    </row>
    <row r="1038" spans="2:20" x14ac:dyDescent="0.3">
      <c r="B1038" s="10" t="s">
        <v>25</v>
      </c>
      <c r="C1038" s="21">
        <v>1032</v>
      </c>
      <c r="D1038" s="21">
        <v>10</v>
      </c>
      <c r="E1038" s="22">
        <v>24.4</v>
      </c>
      <c r="F1038" s="23">
        <f t="shared" si="99"/>
        <v>1.1388888888888888</v>
      </c>
      <c r="G1038" s="23">
        <f t="shared" si="100"/>
        <v>4.0999999999999996</v>
      </c>
      <c r="H1038" s="24">
        <f t="shared" si="96"/>
        <v>0</v>
      </c>
      <c r="I1038" s="24">
        <f t="shared" si="97"/>
        <v>24.4</v>
      </c>
      <c r="J1038" s="24">
        <f t="shared" si="98"/>
        <v>6.7777777777777768</v>
      </c>
      <c r="K1038" s="24">
        <f>(1000*1.15)*Table1[[#This Row],[WLTC class 3, version 5, acceleration]]</f>
        <v>1309.7222222222222</v>
      </c>
      <c r="L1038" s="24">
        <f t="shared" si="101"/>
        <v>112.815</v>
      </c>
      <c r="M1038" s="24">
        <f>0.5*1.2*0.32*1.99*(Table1[[#This Row],[Velocity]]^2)</f>
        <v>17.552094814814811</v>
      </c>
      <c r="N1038" s="24">
        <f>Table1[[#This Row],[Acceleration Force]]+Table1[[#This Row],[Rolling Resistance]]+Table1[[#This Row],[Aerodynamic Resistance]]</f>
        <v>1440.0893170370371</v>
      </c>
      <c r="O1038" s="24">
        <f>(Table1[[#This Row],[Acceleration Force]]+Table1[[#This Row],[Rolling Resistance]]+Table1[[#This Row],[Aerodynamic Resistance]])*Table1[[#This Row],[Velocity]]</f>
        <v>9760.6053710288052</v>
      </c>
      <c r="P1038" s="24">
        <f>Table1[[#This Row],[Total]]*Table1[[#This Row],[Velocity]]</f>
        <v>9760.6053710288052</v>
      </c>
      <c r="Q1038" s="24">
        <f>IF(Table1[[#This Row],[Energy]]&gt;0,Table1[[#This Row],[Energy]],0)</f>
        <v>9760.6053710288052</v>
      </c>
      <c r="R1038" s="24">
        <f>(SUM($Q$6:Q1038))/1000000</f>
        <v>2.7090580357313545</v>
      </c>
      <c r="S1038" s="24">
        <f>IF(Table1[[#This Row],[Energy]]&lt;0,ABS(Table1[[#This Row],[Energy]]),0)</f>
        <v>0</v>
      </c>
      <c r="T1038" s="24">
        <f>(SUM($S$6:S1038))/1000000</f>
        <v>1.2843424352908634</v>
      </c>
    </row>
    <row r="1039" spans="2:20" x14ac:dyDescent="0.3">
      <c r="B1039" s="10" t="s">
        <v>25</v>
      </c>
      <c r="C1039" s="21">
        <v>1033</v>
      </c>
      <c r="D1039" s="21">
        <v>11</v>
      </c>
      <c r="E1039" s="22">
        <v>28.2</v>
      </c>
      <c r="F1039" s="23">
        <f t="shared" si="99"/>
        <v>1.0138888888888891</v>
      </c>
      <c r="G1039" s="23">
        <f t="shared" si="100"/>
        <v>3.6500000000000004</v>
      </c>
      <c r="H1039" s="24">
        <f t="shared" si="96"/>
        <v>0</v>
      </c>
      <c r="I1039" s="24">
        <f t="shared" si="97"/>
        <v>28.2</v>
      </c>
      <c r="J1039" s="24">
        <f t="shared" si="98"/>
        <v>7.833333333333333</v>
      </c>
      <c r="K1039" s="24">
        <f>(1000*1.15)*Table1[[#This Row],[WLTC class 3, version 5, acceleration]]</f>
        <v>1165.9722222222224</v>
      </c>
      <c r="L1039" s="24">
        <f t="shared" si="101"/>
        <v>112.815</v>
      </c>
      <c r="M1039" s="24">
        <f>0.5*1.2*0.32*1.99*(Table1[[#This Row],[Velocity]]^2)</f>
        <v>23.444853333333334</v>
      </c>
      <c r="N1039" s="24">
        <f>Table1[[#This Row],[Acceleration Force]]+Table1[[#This Row],[Rolling Resistance]]+Table1[[#This Row],[Aerodynamic Resistance]]</f>
        <v>1302.2320755555559</v>
      </c>
      <c r="O1039" s="24">
        <f>(Table1[[#This Row],[Acceleration Force]]+Table1[[#This Row],[Rolling Resistance]]+Table1[[#This Row],[Aerodynamic Resistance]])*Table1[[#This Row],[Velocity]]</f>
        <v>10200.817925185187</v>
      </c>
      <c r="P1039" s="24">
        <f>Table1[[#This Row],[Total]]*Table1[[#This Row],[Velocity]]</f>
        <v>10200.817925185187</v>
      </c>
      <c r="Q1039" s="24">
        <f>IF(Table1[[#This Row],[Energy]]&gt;0,Table1[[#This Row],[Energy]],0)</f>
        <v>10200.817925185187</v>
      </c>
      <c r="R1039" s="24">
        <f>(SUM($Q$6:Q1039))/1000000</f>
        <v>2.7192588536565396</v>
      </c>
      <c r="S1039" s="24">
        <f>IF(Table1[[#This Row],[Energy]]&lt;0,ABS(Table1[[#This Row],[Energy]]),0)</f>
        <v>0</v>
      </c>
      <c r="T1039" s="24">
        <f>(SUM($S$6:S1039))/1000000</f>
        <v>1.2843424352908634</v>
      </c>
    </row>
    <row r="1040" spans="2:20" x14ac:dyDescent="0.3">
      <c r="B1040" s="10" t="s">
        <v>25</v>
      </c>
      <c r="C1040" s="21">
        <v>1034</v>
      </c>
      <c r="D1040" s="21">
        <v>12</v>
      </c>
      <c r="E1040" s="22">
        <v>31.7</v>
      </c>
      <c r="F1040" s="23">
        <f t="shared" si="99"/>
        <v>0.94444444444444453</v>
      </c>
      <c r="G1040" s="23">
        <f t="shared" si="100"/>
        <v>3.4000000000000004</v>
      </c>
      <c r="H1040" s="24">
        <f t="shared" si="96"/>
        <v>0</v>
      </c>
      <c r="I1040" s="24">
        <f t="shared" si="97"/>
        <v>31.7</v>
      </c>
      <c r="J1040" s="24">
        <f t="shared" si="98"/>
        <v>8.8055555555555554</v>
      </c>
      <c r="K1040" s="24">
        <f>(1000*1.15)*Table1[[#This Row],[WLTC class 3, version 5, acceleration]]</f>
        <v>1086.1111111111113</v>
      </c>
      <c r="L1040" s="24">
        <f t="shared" si="101"/>
        <v>112.815</v>
      </c>
      <c r="M1040" s="24">
        <f>0.5*1.2*0.32*1.99*(Table1[[#This Row],[Velocity]]^2)</f>
        <v>29.625645925925927</v>
      </c>
      <c r="N1040" s="24">
        <f>Table1[[#This Row],[Acceleration Force]]+Table1[[#This Row],[Rolling Resistance]]+Table1[[#This Row],[Aerodynamic Resistance]]</f>
        <v>1228.5517570370373</v>
      </c>
      <c r="O1040" s="24">
        <f>(Table1[[#This Row],[Acceleration Force]]+Table1[[#This Row],[Rolling Resistance]]+Table1[[#This Row],[Aerodynamic Resistance]])*Table1[[#This Row],[Velocity]]</f>
        <v>10818.080749465023</v>
      </c>
      <c r="P1040" s="24">
        <f>Table1[[#This Row],[Total]]*Table1[[#This Row],[Velocity]]</f>
        <v>10818.080749465023</v>
      </c>
      <c r="Q1040" s="24">
        <f>IF(Table1[[#This Row],[Energy]]&gt;0,Table1[[#This Row],[Energy]],0)</f>
        <v>10818.080749465023</v>
      </c>
      <c r="R1040" s="24">
        <f>(SUM($Q$6:Q1040))/1000000</f>
        <v>2.730076934406005</v>
      </c>
      <c r="S1040" s="24">
        <f>IF(Table1[[#This Row],[Energy]]&lt;0,ABS(Table1[[#This Row],[Energy]]),0)</f>
        <v>0</v>
      </c>
      <c r="T1040" s="24">
        <f>(SUM($S$6:S1040))/1000000</f>
        <v>1.2843424352908634</v>
      </c>
    </row>
    <row r="1041" spans="2:20" x14ac:dyDescent="0.3">
      <c r="B1041" s="10" t="s">
        <v>25</v>
      </c>
      <c r="C1041" s="21">
        <v>1035</v>
      </c>
      <c r="D1041" s="21">
        <v>13</v>
      </c>
      <c r="E1041" s="22">
        <v>35</v>
      </c>
      <c r="F1041" s="23">
        <f t="shared" si="99"/>
        <v>0.81944444444444475</v>
      </c>
      <c r="G1041" s="23">
        <f t="shared" si="100"/>
        <v>2.9500000000000011</v>
      </c>
      <c r="H1041" s="24">
        <f t="shared" si="96"/>
        <v>0</v>
      </c>
      <c r="I1041" s="24">
        <f t="shared" si="97"/>
        <v>35</v>
      </c>
      <c r="J1041" s="24">
        <f t="shared" si="98"/>
        <v>9.7222222222222214</v>
      </c>
      <c r="K1041" s="24">
        <f>(1000*1.15)*Table1[[#This Row],[WLTC class 3, version 5, acceleration]]</f>
        <v>942.36111111111143</v>
      </c>
      <c r="L1041" s="24">
        <f t="shared" si="101"/>
        <v>112.815</v>
      </c>
      <c r="M1041" s="24">
        <f>0.5*1.2*0.32*1.99*(Table1[[#This Row],[Velocity]]^2)</f>
        <v>36.114814814814814</v>
      </c>
      <c r="N1041" s="24">
        <f>Table1[[#This Row],[Acceleration Force]]+Table1[[#This Row],[Rolling Resistance]]+Table1[[#This Row],[Aerodynamic Resistance]]</f>
        <v>1091.2909259259261</v>
      </c>
      <c r="O1041" s="24">
        <f>(Table1[[#This Row],[Acceleration Force]]+Table1[[#This Row],[Rolling Resistance]]+Table1[[#This Row],[Aerodynamic Resistance]])*Table1[[#This Row],[Velocity]]</f>
        <v>10609.772890946502</v>
      </c>
      <c r="P1041" s="24">
        <f>Table1[[#This Row],[Total]]*Table1[[#This Row],[Velocity]]</f>
        <v>10609.772890946502</v>
      </c>
      <c r="Q1041" s="24">
        <f>IF(Table1[[#This Row],[Energy]]&gt;0,Table1[[#This Row],[Energy]],0)</f>
        <v>10609.772890946502</v>
      </c>
      <c r="R1041" s="24">
        <f>(SUM($Q$6:Q1041))/1000000</f>
        <v>2.7406867072969514</v>
      </c>
      <c r="S1041" s="24">
        <f>IF(Table1[[#This Row],[Energy]]&lt;0,ABS(Table1[[#This Row],[Energy]]),0)</f>
        <v>0</v>
      </c>
      <c r="T1041" s="24">
        <f>(SUM($S$6:S1041))/1000000</f>
        <v>1.2843424352908634</v>
      </c>
    </row>
    <row r="1042" spans="2:20" x14ac:dyDescent="0.3">
      <c r="B1042" s="10" t="s">
        <v>25</v>
      </c>
      <c r="C1042" s="21">
        <v>1036</v>
      </c>
      <c r="D1042" s="21">
        <v>14</v>
      </c>
      <c r="E1042" s="22">
        <v>37.6</v>
      </c>
      <c r="F1042" s="23">
        <f t="shared" si="99"/>
        <v>0.65277777777777812</v>
      </c>
      <c r="G1042" s="23">
        <f t="shared" si="100"/>
        <v>2.3500000000000014</v>
      </c>
      <c r="H1042" s="24">
        <f t="shared" si="96"/>
        <v>0</v>
      </c>
      <c r="I1042" s="24">
        <f t="shared" si="97"/>
        <v>37.6</v>
      </c>
      <c r="J1042" s="24">
        <f t="shared" si="98"/>
        <v>10.444444444444445</v>
      </c>
      <c r="K1042" s="24">
        <f>(1000*1.15)*Table1[[#This Row],[WLTC class 3, version 5, acceleration]]</f>
        <v>750.6944444444448</v>
      </c>
      <c r="L1042" s="24">
        <f t="shared" si="101"/>
        <v>112.815</v>
      </c>
      <c r="M1042" s="24">
        <f>0.5*1.2*0.32*1.99*(Table1[[#This Row],[Velocity]]^2)</f>
        <v>41.679739259259264</v>
      </c>
      <c r="N1042" s="24">
        <f>Table1[[#This Row],[Acceleration Force]]+Table1[[#This Row],[Rolling Resistance]]+Table1[[#This Row],[Aerodynamic Resistance]]</f>
        <v>905.18918370370409</v>
      </c>
      <c r="O1042" s="24">
        <f>(Table1[[#This Row],[Acceleration Force]]+Table1[[#This Row],[Rolling Resistance]]+Table1[[#This Row],[Aerodynamic Resistance]])*Table1[[#This Row],[Velocity]]</f>
        <v>9454.1981409053533</v>
      </c>
      <c r="P1042" s="24">
        <f>Table1[[#This Row],[Total]]*Table1[[#This Row],[Velocity]]</f>
        <v>9454.1981409053533</v>
      </c>
      <c r="Q1042" s="24">
        <f>IF(Table1[[#This Row],[Energy]]&gt;0,Table1[[#This Row],[Energy]],0)</f>
        <v>9454.1981409053533</v>
      </c>
      <c r="R1042" s="24">
        <f>(SUM($Q$6:Q1042))/1000000</f>
        <v>2.7501409054378563</v>
      </c>
      <c r="S1042" s="24">
        <f>IF(Table1[[#This Row],[Energy]]&lt;0,ABS(Table1[[#This Row],[Energy]]),0)</f>
        <v>0</v>
      </c>
      <c r="T1042" s="24">
        <f>(SUM($S$6:S1042))/1000000</f>
        <v>1.2843424352908634</v>
      </c>
    </row>
    <row r="1043" spans="2:20" x14ac:dyDescent="0.3">
      <c r="B1043" s="10" t="s">
        <v>25</v>
      </c>
      <c r="C1043" s="21">
        <v>1037</v>
      </c>
      <c r="D1043" s="21">
        <v>15</v>
      </c>
      <c r="E1043" s="22">
        <v>39.700000000000003</v>
      </c>
      <c r="F1043" s="23">
        <f t="shared" si="99"/>
        <v>0.54166666666666641</v>
      </c>
      <c r="G1043" s="23">
        <f t="shared" si="100"/>
        <v>1.9499999999999993</v>
      </c>
      <c r="H1043" s="24">
        <f t="shared" si="96"/>
        <v>0</v>
      </c>
      <c r="I1043" s="24">
        <f t="shared" si="97"/>
        <v>39.700000000000003</v>
      </c>
      <c r="J1043" s="24">
        <f t="shared" si="98"/>
        <v>11.027777777777779</v>
      </c>
      <c r="K1043" s="24">
        <f>(1000*1.15)*Table1[[#This Row],[WLTC class 3, version 5, acceleration]]</f>
        <v>622.9166666666664</v>
      </c>
      <c r="L1043" s="24">
        <f t="shared" si="101"/>
        <v>112.815</v>
      </c>
      <c r="M1043" s="24">
        <f>0.5*1.2*0.32*1.99*(Table1[[#This Row],[Velocity]]^2)</f>
        <v>46.465468148148155</v>
      </c>
      <c r="N1043" s="24">
        <f>Table1[[#This Row],[Acceleration Force]]+Table1[[#This Row],[Rolling Resistance]]+Table1[[#This Row],[Aerodynamic Resistance]]</f>
        <v>782.19713481481449</v>
      </c>
      <c r="O1043" s="24">
        <f>(Table1[[#This Row],[Acceleration Force]]+Table1[[#This Row],[Rolling Resistance]]+Table1[[#This Row],[Aerodynamic Resistance]])*Table1[[#This Row],[Velocity]]</f>
        <v>8625.8961811522604</v>
      </c>
      <c r="P1043" s="24">
        <f>Table1[[#This Row],[Total]]*Table1[[#This Row],[Velocity]]</f>
        <v>8625.8961811522604</v>
      </c>
      <c r="Q1043" s="24">
        <f>IF(Table1[[#This Row],[Energy]]&gt;0,Table1[[#This Row],[Energy]],0)</f>
        <v>8625.8961811522604</v>
      </c>
      <c r="R1043" s="24">
        <f>(SUM($Q$6:Q1043))/1000000</f>
        <v>2.7587668016190086</v>
      </c>
      <c r="S1043" s="24">
        <f>IF(Table1[[#This Row],[Energy]]&lt;0,ABS(Table1[[#This Row],[Energy]]),0)</f>
        <v>0</v>
      </c>
      <c r="T1043" s="24">
        <f>(SUM($S$6:S1043))/1000000</f>
        <v>1.2843424352908634</v>
      </c>
    </row>
    <row r="1044" spans="2:20" x14ac:dyDescent="0.3">
      <c r="B1044" s="10" t="s">
        <v>25</v>
      </c>
      <c r="C1044" s="21">
        <v>1038</v>
      </c>
      <c r="D1044" s="21">
        <v>16</v>
      </c>
      <c r="E1044" s="22">
        <v>41.5</v>
      </c>
      <c r="F1044" s="23">
        <f t="shared" si="99"/>
        <v>0.54166666666666641</v>
      </c>
      <c r="G1044" s="23">
        <f t="shared" si="100"/>
        <v>1.9499999999999993</v>
      </c>
      <c r="H1044" s="24">
        <f t="shared" si="96"/>
        <v>0</v>
      </c>
      <c r="I1044" s="24">
        <f t="shared" si="97"/>
        <v>41.5</v>
      </c>
      <c r="J1044" s="24">
        <f t="shared" si="98"/>
        <v>11.527777777777777</v>
      </c>
      <c r="K1044" s="24">
        <f>(1000*1.15)*Table1[[#This Row],[WLTC class 3, version 5, acceleration]]</f>
        <v>622.9166666666664</v>
      </c>
      <c r="L1044" s="24">
        <f t="shared" si="101"/>
        <v>112.815</v>
      </c>
      <c r="M1044" s="24">
        <f>0.5*1.2*0.32*1.99*(Table1[[#This Row],[Velocity]]^2)</f>
        <v>50.774481481481473</v>
      </c>
      <c r="N1044" s="24">
        <f>Table1[[#This Row],[Acceleration Force]]+Table1[[#This Row],[Rolling Resistance]]+Table1[[#This Row],[Aerodynamic Resistance]]</f>
        <v>786.50614814814776</v>
      </c>
      <c r="O1044" s="24">
        <f>(Table1[[#This Row],[Acceleration Force]]+Table1[[#This Row],[Rolling Resistance]]+Table1[[#This Row],[Aerodynamic Resistance]])*Table1[[#This Row],[Velocity]]</f>
        <v>9066.6680967078137</v>
      </c>
      <c r="P1044" s="24">
        <f>Table1[[#This Row],[Total]]*Table1[[#This Row],[Velocity]]</f>
        <v>9066.6680967078137</v>
      </c>
      <c r="Q1044" s="24">
        <f>IF(Table1[[#This Row],[Energy]]&gt;0,Table1[[#This Row],[Energy]],0)</f>
        <v>9066.6680967078137</v>
      </c>
      <c r="R1044" s="24">
        <f>(SUM($Q$6:Q1044))/1000000</f>
        <v>2.7678334697157165</v>
      </c>
      <c r="S1044" s="24">
        <f>IF(Table1[[#This Row],[Energy]]&lt;0,ABS(Table1[[#This Row],[Energy]]),0)</f>
        <v>0</v>
      </c>
      <c r="T1044" s="24">
        <f>(SUM($S$6:S1044))/1000000</f>
        <v>1.2843424352908634</v>
      </c>
    </row>
    <row r="1045" spans="2:20" x14ac:dyDescent="0.3">
      <c r="B1045" s="10" t="s">
        <v>25</v>
      </c>
      <c r="C1045" s="21">
        <v>1039</v>
      </c>
      <c r="D1045" s="21">
        <v>17</v>
      </c>
      <c r="E1045" s="22">
        <v>43.6</v>
      </c>
      <c r="F1045" s="23">
        <f t="shared" si="99"/>
        <v>0.625</v>
      </c>
      <c r="G1045" s="23">
        <f t="shared" si="100"/>
        <v>2.25</v>
      </c>
      <c r="H1045" s="24">
        <f t="shared" si="96"/>
        <v>0</v>
      </c>
      <c r="I1045" s="24">
        <f t="shared" si="97"/>
        <v>43.6</v>
      </c>
      <c r="J1045" s="24">
        <f t="shared" si="98"/>
        <v>12.111111111111111</v>
      </c>
      <c r="K1045" s="24">
        <f>(1000*1.15)*Table1[[#This Row],[WLTC class 3, version 5, acceleration]]</f>
        <v>718.75</v>
      </c>
      <c r="L1045" s="24">
        <f t="shared" si="101"/>
        <v>112.815</v>
      </c>
      <c r="M1045" s="24">
        <f>0.5*1.2*0.32*1.99*(Table1[[#This Row],[Velocity]]^2)</f>
        <v>56.043117037037042</v>
      </c>
      <c r="N1045" s="24">
        <f>Table1[[#This Row],[Acceleration Force]]+Table1[[#This Row],[Rolling Resistance]]+Table1[[#This Row],[Aerodynamic Resistance]]</f>
        <v>887.60811703703712</v>
      </c>
      <c r="O1045" s="24">
        <f>(Table1[[#This Row],[Acceleration Force]]+Table1[[#This Row],[Rolling Resistance]]+Table1[[#This Row],[Aerodynamic Resistance]])*Table1[[#This Row],[Velocity]]</f>
        <v>10749.920528559671</v>
      </c>
      <c r="P1045" s="24">
        <f>Table1[[#This Row],[Total]]*Table1[[#This Row],[Velocity]]</f>
        <v>10749.920528559671</v>
      </c>
      <c r="Q1045" s="24">
        <f>IF(Table1[[#This Row],[Energy]]&gt;0,Table1[[#This Row],[Energy]],0)</f>
        <v>10749.920528559671</v>
      </c>
      <c r="R1045" s="24">
        <f>(SUM($Q$6:Q1045))/1000000</f>
        <v>2.7785833902442758</v>
      </c>
      <c r="S1045" s="24">
        <f>IF(Table1[[#This Row],[Energy]]&lt;0,ABS(Table1[[#This Row],[Energy]]),0)</f>
        <v>0</v>
      </c>
      <c r="T1045" s="24">
        <f>(SUM($S$6:S1045))/1000000</f>
        <v>1.2843424352908634</v>
      </c>
    </row>
    <row r="1046" spans="2:20" x14ac:dyDescent="0.3">
      <c r="B1046" s="10" t="s">
        <v>25</v>
      </c>
      <c r="C1046" s="21">
        <v>1040</v>
      </c>
      <c r="D1046" s="21">
        <v>18</v>
      </c>
      <c r="E1046" s="22">
        <v>46</v>
      </c>
      <c r="F1046" s="23">
        <f t="shared" si="99"/>
        <v>0.6666666666666663</v>
      </c>
      <c r="G1046" s="23">
        <f t="shared" si="100"/>
        <v>2.3999999999999986</v>
      </c>
      <c r="H1046" s="24">
        <f t="shared" si="96"/>
        <v>0</v>
      </c>
      <c r="I1046" s="24">
        <f t="shared" si="97"/>
        <v>46</v>
      </c>
      <c r="J1046" s="24">
        <f t="shared" si="98"/>
        <v>12.777777777777777</v>
      </c>
      <c r="K1046" s="24">
        <f>(1000*1.15)*Table1[[#This Row],[WLTC class 3, version 5, acceleration]]</f>
        <v>766.66666666666629</v>
      </c>
      <c r="L1046" s="24">
        <f t="shared" si="101"/>
        <v>112.815</v>
      </c>
      <c r="M1046" s="24">
        <f>0.5*1.2*0.32*1.99*(Table1[[#This Row],[Velocity]]^2)</f>
        <v>62.382814814814814</v>
      </c>
      <c r="N1046" s="24">
        <f>Table1[[#This Row],[Acceleration Force]]+Table1[[#This Row],[Rolling Resistance]]+Table1[[#This Row],[Aerodynamic Resistance]]</f>
        <v>941.86448148148111</v>
      </c>
      <c r="O1046" s="24">
        <f>(Table1[[#This Row],[Acceleration Force]]+Table1[[#This Row],[Rolling Resistance]]+Table1[[#This Row],[Aerodynamic Resistance]])*Table1[[#This Row],[Velocity]]</f>
        <v>12034.935041152257</v>
      </c>
      <c r="P1046" s="24">
        <f>Table1[[#This Row],[Total]]*Table1[[#This Row],[Velocity]]</f>
        <v>12034.935041152257</v>
      </c>
      <c r="Q1046" s="24">
        <f>IF(Table1[[#This Row],[Energy]]&gt;0,Table1[[#This Row],[Energy]],0)</f>
        <v>12034.935041152257</v>
      </c>
      <c r="R1046" s="24">
        <f>(SUM($Q$6:Q1046))/1000000</f>
        <v>2.7906183252854282</v>
      </c>
      <c r="S1046" s="24">
        <f>IF(Table1[[#This Row],[Energy]]&lt;0,ABS(Table1[[#This Row],[Energy]]),0)</f>
        <v>0</v>
      </c>
      <c r="T1046" s="24">
        <f>(SUM($S$6:S1046))/1000000</f>
        <v>1.2843424352908634</v>
      </c>
    </row>
    <row r="1047" spans="2:20" x14ac:dyDescent="0.3">
      <c r="B1047" s="10" t="s">
        <v>25</v>
      </c>
      <c r="C1047" s="21">
        <v>1041</v>
      </c>
      <c r="D1047" s="21">
        <v>19</v>
      </c>
      <c r="E1047" s="22">
        <v>48.4</v>
      </c>
      <c r="F1047" s="23">
        <f t="shared" si="99"/>
        <v>0.625</v>
      </c>
      <c r="G1047" s="23">
        <f t="shared" si="100"/>
        <v>2.25</v>
      </c>
      <c r="H1047" s="24">
        <f t="shared" si="96"/>
        <v>0</v>
      </c>
      <c r="I1047" s="24">
        <f t="shared" si="97"/>
        <v>48.4</v>
      </c>
      <c r="J1047" s="24">
        <f t="shared" si="98"/>
        <v>13.444444444444443</v>
      </c>
      <c r="K1047" s="24">
        <f>(1000*1.15)*Table1[[#This Row],[WLTC class 3, version 5, acceleration]]</f>
        <v>718.75</v>
      </c>
      <c r="L1047" s="24">
        <f t="shared" si="101"/>
        <v>112.815</v>
      </c>
      <c r="M1047" s="24">
        <f>0.5*1.2*0.32*1.99*(Table1[[#This Row],[Velocity]]^2)</f>
        <v>69.06213925925924</v>
      </c>
      <c r="N1047" s="24">
        <f>Table1[[#This Row],[Acceleration Force]]+Table1[[#This Row],[Rolling Resistance]]+Table1[[#This Row],[Aerodynamic Resistance]]</f>
        <v>900.62713925925925</v>
      </c>
      <c r="O1047" s="24">
        <f>(Table1[[#This Row],[Acceleration Force]]+Table1[[#This Row],[Rolling Resistance]]+Table1[[#This Row],[Aerodynamic Resistance]])*Table1[[#This Row],[Velocity]]</f>
        <v>12108.431538930039</v>
      </c>
      <c r="P1047" s="24">
        <f>Table1[[#This Row],[Total]]*Table1[[#This Row],[Velocity]]</f>
        <v>12108.431538930039</v>
      </c>
      <c r="Q1047" s="24">
        <f>IF(Table1[[#This Row],[Energy]]&gt;0,Table1[[#This Row],[Energy]],0)</f>
        <v>12108.431538930039</v>
      </c>
      <c r="R1047" s="24">
        <f>(SUM($Q$6:Q1047))/1000000</f>
        <v>2.8027267568243586</v>
      </c>
      <c r="S1047" s="24">
        <f>IF(Table1[[#This Row],[Energy]]&lt;0,ABS(Table1[[#This Row],[Energy]]),0)</f>
        <v>0</v>
      </c>
      <c r="T1047" s="24">
        <f>(SUM($S$6:S1047))/1000000</f>
        <v>1.2843424352908634</v>
      </c>
    </row>
    <row r="1048" spans="2:20" x14ac:dyDescent="0.3">
      <c r="B1048" s="10" t="s">
        <v>25</v>
      </c>
      <c r="C1048" s="21">
        <v>1042</v>
      </c>
      <c r="D1048" s="21">
        <v>20</v>
      </c>
      <c r="E1048" s="22">
        <v>50.5</v>
      </c>
      <c r="F1048" s="23">
        <f t="shared" si="99"/>
        <v>0.4861111111111111</v>
      </c>
      <c r="G1048" s="23">
        <f t="shared" si="100"/>
        <v>1.75</v>
      </c>
      <c r="H1048" s="24">
        <f t="shared" si="96"/>
        <v>0</v>
      </c>
      <c r="I1048" s="24">
        <f t="shared" si="97"/>
        <v>50.5</v>
      </c>
      <c r="J1048" s="24">
        <f t="shared" si="98"/>
        <v>14.027777777777777</v>
      </c>
      <c r="K1048" s="24">
        <f>(1000*1.15)*Table1[[#This Row],[WLTC class 3, version 5, acceleration]]</f>
        <v>559.02777777777771</v>
      </c>
      <c r="L1048" s="24">
        <f t="shared" si="101"/>
        <v>112.815</v>
      </c>
      <c r="M1048" s="24">
        <f>0.5*1.2*0.32*1.99*(Table1[[#This Row],[Velocity]]^2)</f>
        <v>75.185148148148144</v>
      </c>
      <c r="N1048" s="24">
        <f>Table1[[#This Row],[Acceleration Force]]+Table1[[#This Row],[Rolling Resistance]]+Table1[[#This Row],[Aerodynamic Resistance]]</f>
        <v>747.02792592592584</v>
      </c>
      <c r="O1048" s="24">
        <f>(Table1[[#This Row],[Acceleration Force]]+Table1[[#This Row],[Rolling Resistance]]+Table1[[#This Row],[Aerodynamic Resistance]])*Table1[[#This Row],[Velocity]]</f>
        <v>10479.141738683125</v>
      </c>
      <c r="P1048" s="24">
        <f>Table1[[#This Row],[Total]]*Table1[[#This Row],[Velocity]]</f>
        <v>10479.141738683125</v>
      </c>
      <c r="Q1048" s="24">
        <f>IF(Table1[[#This Row],[Energy]]&gt;0,Table1[[#This Row],[Energy]],0)</f>
        <v>10479.141738683125</v>
      </c>
      <c r="R1048" s="24">
        <f>(SUM($Q$6:Q1048))/1000000</f>
        <v>2.8132058985630413</v>
      </c>
      <c r="S1048" s="24">
        <f>IF(Table1[[#This Row],[Energy]]&lt;0,ABS(Table1[[#This Row],[Energy]]),0)</f>
        <v>0</v>
      </c>
      <c r="T1048" s="24">
        <f>(SUM($S$6:S1048))/1000000</f>
        <v>1.2843424352908634</v>
      </c>
    </row>
    <row r="1049" spans="2:20" x14ac:dyDescent="0.3">
      <c r="B1049" s="10" t="s">
        <v>25</v>
      </c>
      <c r="C1049" s="21">
        <v>1043</v>
      </c>
      <c r="D1049" s="21">
        <v>21</v>
      </c>
      <c r="E1049" s="22">
        <v>51.9</v>
      </c>
      <c r="F1049" s="23">
        <f t="shared" si="99"/>
        <v>0.29166666666666685</v>
      </c>
      <c r="G1049" s="23">
        <f t="shared" si="100"/>
        <v>1.0500000000000007</v>
      </c>
      <c r="H1049" s="24">
        <f t="shared" si="96"/>
        <v>0</v>
      </c>
      <c r="I1049" s="24">
        <f t="shared" si="97"/>
        <v>51.9</v>
      </c>
      <c r="J1049" s="24">
        <f t="shared" si="98"/>
        <v>14.416666666666666</v>
      </c>
      <c r="K1049" s="24">
        <f>(1000*1.15)*Table1[[#This Row],[WLTC class 3, version 5, acceleration]]</f>
        <v>335.41666666666686</v>
      </c>
      <c r="L1049" s="24">
        <f t="shared" si="101"/>
        <v>112.815</v>
      </c>
      <c r="M1049" s="24">
        <f>0.5*1.2*0.32*1.99*(Table1[[#This Row],[Velocity]]^2)</f>
        <v>79.411613333333335</v>
      </c>
      <c r="N1049" s="24">
        <f>Table1[[#This Row],[Acceleration Force]]+Table1[[#This Row],[Rolling Resistance]]+Table1[[#This Row],[Aerodynamic Resistance]]</f>
        <v>527.64328000000023</v>
      </c>
      <c r="O1049" s="24">
        <f>(Table1[[#This Row],[Acceleration Force]]+Table1[[#This Row],[Rolling Resistance]]+Table1[[#This Row],[Aerodynamic Resistance]])*Table1[[#This Row],[Velocity]]</f>
        <v>7606.85728666667</v>
      </c>
      <c r="P1049" s="24">
        <f>Table1[[#This Row],[Total]]*Table1[[#This Row],[Velocity]]</f>
        <v>7606.85728666667</v>
      </c>
      <c r="Q1049" s="24">
        <f>IF(Table1[[#This Row],[Energy]]&gt;0,Table1[[#This Row],[Energy]],0)</f>
        <v>7606.85728666667</v>
      </c>
      <c r="R1049" s="24">
        <f>(SUM($Q$6:Q1049))/1000000</f>
        <v>2.8208127558497078</v>
      </c>
      <c r="S1049" s="24">
        <f>IF(Table1[[#This Row],[Energy]]&lt;0,ABS(Table1[[#This Row],[Energy]]),0)</f>
        <v>0</v>
      </c>
      <c r="T1049" s="24">
        <f>(SUM($S$6:S1049))/1000000</f>
        <v>1.2843424352908634</v>
      </c>
    </row>
    <row r="1050" spans="2:20" x14ac:dyDescent="0.3">
      <c r="B1050" s="10" t="s">
        <v>25</v>
      </c>
      <c r="C1050" s="21">
        <v>1044</v>
      </c>
      <c r="D1050" s="21">
        <v>22</v>
      </c>
      <c r="E1050" s="22">
        <v>52.6</v>
      </c>
      <c r="F1050" s="23">
        <f t="shared" si="99"/>
        <v>0.12499999999999981</v>
      </c>
      <c r="G1050" s="23">
        <f t="shared" si="100"/>
        <v>0.44999999999999929</v>
      </c>
      <c r="H1050" s="24">
        <f t="shared" si="96"/>
        <v>0</v>
      </c>
      <c r="I1050" s="24">
        <f t="shared" si="97"/>
        <v>52.6</v>
      </c>
      <c r="J1050" s="24">
        <f t="shared" si="98"/>
        <v>14.611111111111111</v>
      </c>
      <c r="K1050" s="24">
        <f>(1000*1.15)*Table1[[#This Row],[WLTC class 3, version 5, acceleration]]</f>
        <v>143.74999999999977</v>
      </c>
      <c r="L1050" s="24">
        <f t="shared" si="101"/>
        <v>112.815</v>
      </c>
      <c r="M1050" s="24">
        <f>0.5*1.2*0.32*1.99*(Table1[[#This Row],[Velocity]]^2)</f>
        <v>81.56818370370371</v>
      </c>
      <c r="N1050" s="24">
        <f>Table1[[#This Row],[Acceleration Force]]+Table1[[#This Row],[Rolling Resistance]]+Table1[[#This Row],[Aerodynamic Resistance]]</f>
        <v>338.13318370370348</v>
      </c>
      <c r="O1050" s="24">
        <f>(Table1[[#This Row],[Acceleration Force]]+Table1[[#This Row],[Rolling Resistance]]+Table1[[#This Row],[Aerodynamic Resistance]])*Table1[[#This Row],[Velocity]]</f>
        <v>4940.5015174485561</v>
      </c>
      <c r="P1050" s="24">
        <f>Table1[[#This Row],[Total]]*Table1[[#This Row],[Velocity]]</f>
        <v>4940.5015174485561</v>
      </c>
      <c r="Q1050" s="24">
        <f>IF(Table1[[#This Row],[Energy]]&gt;0,Table1[[#This Row],[Energy]],0)</f>
        <v>4940.5015174485561</v>
      </c>
      <c r="R1050" s="24">
        <f>(SUM($Q$6:Q1050))/1000000</f>
        <v>2.8257532573671567</v>
      </c>
      <c r="S1050" s="24">
        <f>IF(Table1[[#This Row],[Energy]]&lt;0,ABS(Table1[[#This Row],[Energy]]),0)</f>
        <v>0</v>
      </c>
      <c r="T1050" s="24">
        <f>(SUM($S$6:S1050))/1000000</f>
        <v>1.2843424352908634</v>
      </c>
    </row>
    <row r="1051" spans="2:20" x14ac:dyDescent="0.3">
      <c r="B1051" s="10" t="s">
        <v>25</v>
      </c>
      <c r="C1051" s="21">
        <v>1045</v>
      </c>
      <c r="D1051" s="21">
        <v>23</v>
      </c>
      <c r="E1051" s="22">
        <v>52.8</v>
      </c>
      <c r="F1051" s="23">
        <f t="shared" si="99"/>
        <v>4.1666666666666269E-2</v>
      </c>
      <c r="G1051" s="23">
        <f t="shared" si="100"/>
        <v>0.14999999999999858</v>
      </c>
      <c r="H1051" s="24">
        <f t="shared" si="96"/>
        <v>0</v>
      </c>
      <c r="I1051" s="24">
        <f t="shared" si="97"/>
        <v>52.8</v>
      </c>
      <c r="J1051" s="24">
        <f t="shared" si="98"/>
        <v>14.666666666666666</v>
      </c>
      <c r="K1051" s="24">
        <f>(1000*1.15)*Table1[[#This Row],[WLTC class 3, version 5, acceleration]]</f>
        <v>47.91666666666621</v>
      </c>
      <c r="L1051" s="24">
        <f t="shared" si="101"/>
        <v>112.815</v>
      </c>
      <c r="M1051" s="24">
        <f>0.5*1.2*0.32*1.99*(Table1[[#This Row],[Velocity]]^2)</f>
        <v>82.189653333333325</v>
      </c>
      <c r="N1051" s="24">
        <f>Table1[[#This Row],[Acceleration Force]]+Table1[[#This Row],[Rolling Resistance]]+Table1[[#This Row],[Aerodynamic Resistance]]</f>
        <v>242.92131999999953</v>
      </c>
      <c r="O1051" s="24">
        <f>(Table1[[#This Row],[Acceleration Force]]+Table1[[#This Row],[Rolling Resistance]]+Table1[[#This Row],[Aerodynamic Resistance]])*Table1[[#This Row],[Velocity]]</f>
        <v>3562.8460266666598</v>
      </c>
      <c r="P1051" s="24">
        <f>Table1[[#This Row],[Total]]*Table1[[#This Row],[Velocity]]</f>
        <v>3562.8460266666598</v>
      </c>
      <c r="Q1051" s="24">
        <f>IF(Table1[[#This Row],[Energy]]&gt;0,Table1[[#This Row],[Energy]],0)</f>
        <v>3562.8460266666598</v>
      </c>
      <c r="R1051" s="24">
        <f>(SUM($Q$6:Q1051))/1000000</f>
        <v>2.8293161033938228</v>
      </c>
      <c r="S1051" s="24">
        <f>IF(Table1[[#This Row],[Energy]]&lt;0,ABS(Table1[[#This Row],[Energy]]),0)</f>
        <v>0</v>
      </c>
      <c r="T1051" s="24">
        <f>(SUM($S$6:S1051))/1000000</f>
        <v>1.2843424352908634</v>
      </c>
    </row>
    <row r="1052" spans="2:20" x14ac:dyDescent="0.3">
      <c r="B1052" s="10" t="s">
        <v>25</v>
      </c>
      <c r="C1052" s="21">
        <v>1046</v>
      </c>
      <c r="D1052" s="21">
        <v>24</v>
      </c>
      <c r="E1052" s="22">
        <v>52.9</v>
      </c>
      <c r="F1052" s="23">
        <f t="shared" si="99"/>
        <v>4.1666666666667261E-2</v>
      </c>
      <c r="G1052" s="23">
        <f t="shared" si="100"/>
        <v>0.15000000000000213</v>
      </c>
      <c r="H1052" s="24">
        <f t="shared" si="96"/>
        <v>0</v>
      </c>
      <c r="I1052" s="24">
        <f t="shared" si="97"/>
        <v>52.9</v>
      </c>
      <c r="J1052" s="24">
        <f t="shared" si="98"/>
        <v>14.694444444444443</v>
      </c>
      <c r="K1052" s="24">
        <f>(1000*1.15)*Table1[[#This Row],[WLTC class 3, version 5, acceleration]]</f>
        <v>47.916666666667354</v>
      </c>
      <c r="L1052" s="24">
        <f t="shared" si="101"/>
        <v>112.815</v>
      </c>
      <c r="M1052" s="24">
        <f>0.5*1.2*0.32*1.99*(Table1[[#This Row],[Velocity]]^2)</f>
        <v>82.501272592592585</v>
      </c>
      <c r="N1052" s="24">
        <f>Table1[[#This Row],[Acceleration Force]]+Table1[[#This Row],[Rolling Resistance]]+Table1[[#This Row],[Aerodynamic Resistance]]</f>
        <v>243.23293925925995</v>
      </c>
      <c r="O1052" s="24">
        <f>(Table1[[#This Row],[Acceleration Force]]+Table1[[#This Row],[Rolling Resistance]]+Table1[[#This Row],[Aerodynamic Resistance]])*Table1[[#This Row],[Velocity]]</f>
        <v>3574.1729130041249</v>
      </c>
      <c r="P1052" s="24">
        <f>Table1[[#This Row],[Total]]*Table1[[#This Row],[Velocity]]</f>
        <v>3574.1729130041249</v>
      </c>
      <c r="Q1052" s="24">
        <f>IF(Table1[[#This Row],[Energy]]&gt;0,Table1[[#This Row],[Energy]],0)</f>
        <v>3574.1729130041249</v>
      </c>
      <c r="R1052" s="24">
        <f>(SUM($Q$6:Q1052))/1000000</f>
        <v>2.8328902763068271</v>
      </c>
      <c r="S1052" s="24">
        <f>IF(Table1[[#This Row],[Energy]]&lt;0,ABS(Table1[[#This Row],[Energy]]),0)</f>
        <v>0</v>
      </c>
      <c r="T1052" s="24">
        <f>(SUM($S$6:S1052))/1000000</f>
        <v>1.2843424352908634</v>
      </c>
    </row>
    <row r="1053" spans="2:20" x14ac:dyDescent="0.3">
      <c r="B1053" s="10" t="s">
        <v>25</v>
      </c>
      <c r="C1053" s="21">
        <v>1047</v>
      </c>
      <c r="D1053" s="21">
        <v>25</v>
      </c>
      <c r="E1053" s="22">
        <v>53.1</v>
      </c>
      <c r="F1053" s="23">
        <f t="shared" si="99"/>
        <v>5.5555555555555358E-2</v>
      </c>
      <c r="G1053" s="23">
        <f t="shared" si="100"/>
        <v>0.19999999999999929</v>
      </c>
      <c r="H1053" s="24">
        <f t="shared" si="96"/>
        <v>0</v>
      </c>
      <c r="I1053" s="24">
        <f t="shared" si="97"/>
        <v>53.1</v>
      </c>
      <c r="J1053" s="24">
        <f t="shared" si="98"/>
        <v>14.75</v>
      </c>
      <c r="K1053" s="24">
        <f>(1000*1.15)*Table1[[#This Row],[WLTC class 3, version 5, acceleration]]</f>
        <v>63.888888888888658</v>
      </c>
      <c r="L1053" s="24">
        <f t="shared" si="101"/>
        <v>112.815</v>
      </c>
      <c r="M1053" s="24">
        <f>0.5*1.2*0.32*1.99*(Table1[[#This Row],[Velocity]]^2)</f>
        <v>83.126280000000008</v>
      </c>
      <c r="N1053" s="24">
        <f>Table1[[#This Row],[Acceleration Force]]+Table1[[#This Row],[Rolling Resistance]]+Table1[[#This Row],[Aerodynamic Resistance]]</f>
        <v>259.83016888888869</v>
      </c>
      <c r="O1053" s="24">
        <f>(Table1[[#This Row],[Acceleration Force]]+Table1[[#This Row],[Rolling Resistance]]+Table1[[#This Row],[Aerodynamic Resistance]])*Table1[[#This Row],[Velocity]]</f>
        <v>3832.494991111108</v>
      </c>
      <c r="P1053" s="24">
        <f>Table1[[#This Row],[Total]]*Table1[[#This Row],[Velocity]]</f>
        <v>3832.494991111108</v>
      </c>
      <c r="Q1053" s="24">
        <f>IF(Table1[[#This Row],[Energy]]&gt;0,Table1[[#This Row],[Energy]],0)</f>
        <v>3832.494991111108</v>
      </c>
      <c r="R1053" s="24">
        <f>(SUM($Q$6:Q1053))/1000000</f>
        <v>2.8367227712979384</v>
      </c>
      <c r="S1053" s="24">
        <f>IF(Table1[[#This Row],[Energy]]&lt;0,ABS(Table1[[#This Row],[Energy]]),0)</f>
        <v>0</v>
      </c>
      <c r="T1053" s="24">
        <f>(SUM($S$6:S1053))/1000000</f>
        <v>1.2843424352908634</v>
      </c>
    </row>
    <row r="1054" spans="2:20" x14ac:dyDescent="0.3">
      <c r="B1054" s="10" t="s">
        <v>25</v>
      </c>
      <c r="C1054" s="21">
        <v>1048</v>
      </c>
      <c r="D1054" s="21">
        <v>26</v>
      </c>
      <c r="E1054" s="22">
        <v>53.3</v>
      </c>
      <c r="F1054" s="23">
        <f t="shared" si="99"/>
        <v>0</v>
      </c>
      <c r="G1054" s="23">
        <f t="shared" si="100"/>
        <v>0</v>
      </c>
      <c r="H1054" s="24">
        <f t="shared" si="96"/>
        <v>0</v>
      </c>
      <c r="I1054" s="24">
        <f t="shared" si="97"/>
        <v>53.3</v>
      </c>
      <c r="J1054" s="24">
        <f t="shared" si="98"/>
        <v>14.805555555555554</v>
      </c>
      <c r="K1054" s="24">
        <f>(1000*1.15)*Table1[[#This Row],[WLTC class 3, version 5, acceleration]]</f>
        <v>0</v>
      </c>
      <c r="L1054" s="24">
        <f t="shared" si="101"/>
        <v>112.815</v>
      </c>
      <c r="M1054" s="24">
        <f>0.5*1.2*0.32*1.99*(Table1[[#This Row],[Velocity]]^2)</f>
        <v>83.753645925925909</v>
      </c>
      <c r="N1054" s="24">
        <f>Table1[[#This Row],[Acceleration Force]]+Table1[[#This Row],[Rolling Resistance]]+Table1[[#This Row],[Aerodynamic Resistance]]</f>
        <v>196.56864592592592</v>
      </c>
      <c r="O1054" s="24">
        <f>(Table1[[#This Row],[Acceleration Force]]+Table1[[#This Row],[Rolling Resistance]]+Table1[[#This Row],[Aerodynamic Resistance]])*Table1[[#This Row],[Velocity]]</f>
        <v>2910.3080077366249</v>
      </c>
      <c r="P1054" s="24">
        <f>Table1[[#This Row],[Total]]*Table1[[#This Row],[Velocity]]</f>
        <v>2910.3080077366249</v>
      </c>
      <c r="Q1054" s="24">
        <f>IF(Table1[[#This Row],[Energy]]&gt;0,Table1[[#This Row],[Energy]],0)</f>
        <v>2910.3080077366249</v>
      </c>
      <c r="R1054" s="24">
        <f>(SUM($Q$6:Q1054))/1000000</f>
        <v>2.839633079305675</v>
      </c>
      <c r="S1054" s="24">
        <f>IF(Table1[[#This Row],[Energy]]&lt;0,ABS(Table1[[#This Row],[Energy]]),0)</f>
        <v>0</v>
      </c>
      <c r="T1054" s="24">
        <f>(SUM($S$6:S1054))/1000000</f>
        <v>1.2843424352908634</v>
      </c>
    </row>
    <row r="1055" spans="2:20" x14ac:dyDescent="0.3">
      <c r="B1055" s="10" t="s">
        <v>25</v>
      </c>
      <c r="C1055" s="21">
        <v>1049</v>
      </c>
      <c r="D1055" s="21">
        <v>27</v>
      </c>
      <c r="E1055" s="22">
        <v>53.1</v>
      </c>
      <c r="F1055" s="23">
        <f t="shared" si="99"/>
        <v>-0.1388888888888889</v>
      </c>
      <c r="G1055" s="23">
        <f t="shared" si="100"/>
        <v>-0.5</v>
      </c>
      <c r="H1055" s="24">
        <f t="shared" si="96"/>
        <v>0</v>
      </c>
      <c r="I1055" s="24">
        <f t="shared" si="97"/>
        <v>53.1</v>
      </c>
      <c r="J1055" s="24">
        <f t="shared" si="98"/>
        <v>14.75</v>
      </c>
      <c r="K1055" s="24">
        <f>(1000*1.15)*Table1[[#This Row],[WLTC class 3, version 5, acceleration]]</f>
        <v>-159.72222222222223</v>
      </c>
      <c r="L1055" s="24">
        <f t="shared" si="101"/>
        <v>112.815</v>
      </c>
      <c r="M1055" s="24">
        <f>0.5*1.2*0.32*1.99*(Table1[[#This Row],[Velocity]]^2)</f>
        <v>83.126280000000008</v>
      </c>
      <c r="N1055" s="24">
        <f>Table1[[#This Row],[Acceleration Force]]+Table1[[#This Row],[Rolling Resistance]]+Table1[[#This Row],[Aerodynamic Resistance]]</f>
        <v>36.219057777777778</v>
      </c>
      <c r="O1055" s="24">
        <f>(Table1[[#This Row],[Acceleration Force]]+Table1[[#This Row],[Rolling Resistance]]+Table1[[#This Row],[Aerodynamic Resistance]])*Table1[[#This Row],[Velocity]]</f>
        <v>534.23110222222226</v>
      </c>
      <c r="P1055" s="24">
        <f>Table1[[#This Row],[Total]]*Table1[[#This Row],[Velocity]]</f>
        <v>534.23110222222226</v>
      </c>
      <c r="Q1055" s="24">
        <f>IF(Table1[[#This Row],[Energy]]&gt;0,Table1[[#This Row],[Energy]],0)</f>
        <v>534.23110222222226</v>
      </c>
      <c r="R1055" s="24">
        <f>(SUM($Q$6:Q1055))/1000000</f>
        <v>2.8401673104078968</v>
      </c>
      <c r="S1055" s="24">
        <f>IF(Table1[[#This Row],[Energy]]&lt;0,ABS(Table1[[#This Row],[Energy]]),0)</f>
        <v>0</v>
      </c>
      <c r="T1055" s="24">
        <f>(SUM($S$6:S1055))/1000000</f>
        <v>1.2843424352908634</v>
      </c>
    </row>
    <row r="1056" spans="2:20" x14ac:dyDescent="0.3">
      <c r="B1056" s="10" t="s">
        <v>25</v>
      </c>
      <c r="C1056" s="21">
        <v>1050</v>
      </c>
      <c r="D1056" s="21">
        <v>28</v>
      </c>
      <c r="E1056" s="22">
        <v>52.3</v>
      </c>
      <c r="F1056" s="23">
        <f t="shared" si="99"/>
        <v>-0.33333333333333315</v>
      </c>
      <c r="G1056" s="23">
        <f t="shared" si="100"/>
        <v>-1.1999999999999993</v>
      </c>
      <c r="H1056" s="24">
        <f t="shared" si="96"/>
        <v>0</v>
      </c>
      <c r="I1056" s="24">
        <f t="shared" si="97"/>
        <v>52.3</v>
      </c>
      <c r="J1056" s="24">
        <f t="shared" si="98"/>
        <v>14.527777777777777</v>
      </c>
      <c r="K1056" s="24">
        <f>(1000*1.15)*Table1[[#This Row],[WLTC class 3, version 5, acceleration]]</f>
        <v>-383.33333333333314</v>
      </c>
      <c r="L1056" s="24">
        <f t="shared" si="101"/>
        <v>112.815</v>
      </c>
      <c r="M1056" s="24">
        <f>0.5*1.2*0.32*1.99*(Table1[[#This Row],[Velocity]]^2)</f>
        <v>80.640401481481476</v>
      </c>
      <c r="N1056" s="24">
        <f>Table1[[#This Row],[Acceleration Force]]+Table1[[#This Row],[Rolling Resistance]]+Table1[[#This Row],[Aerodynamic Resistance]]</f>
        <v>-189.87793185185166</v>
      </c>
      <c r="O1056" s="24">
        <f>(Table1[[#This Row],[Acceleration Force]]+Table1[[#This Row],[Rolling Resistance]]+Table1[[#This Row],[Aerodynamic Resistance]])*Table1[[#This Row],[Velocity]]</f>
        <v>-2758.5043988477337</v>
      </c>
      <c r="P1056" s="24">
        <f>Table1[[#This Row],[Total]]*Table1[[#This Row],[Velocity]]</f>
        <v>-2758.5043988477337</v>
      </c>
      <c r="Q1056" s="24">
        <f>IF(Table1[[#This Row],[Energy]]&gt;0,Table1[[#This Row],[Energy]],0)</f>
        <v>0</v>
      </c>
      <c r="R1056" s="24">
        <f>(SUM($Q$6:Q1056))/1000000</f>
        <v>2.8401673104078968</v>
      </c>
      <c r="S1056" s="24">
        <f>IF(Table1[[#This Row],[Energy]]&lt;0,ABS(Table1[[#This Row],[Energy]]),0)</f>
        <v>2758.5043988477337</v>
      </c>
      <c r="T1056" s="24">
        <f>(SUM($S$6:S1056))/1000000</f>
        <v>1.2871009396897113</v>
      </c>
    </row>
    <row r="1057" spans="2:20" x14ac:dyDescent="0.3">
      <c r="B1057" s="10" t="s">
        <v>25</v>
      </c>
      <c r="C1057" s="21">
        <v>1051</v>
      </c>
      <c r="D1057" s="21">
        <v>29</v>
      </c>
      <c r="E1057" s="22">
        <v>50.7</v>
      </c>
      <c r="F1057" s="23">
        <f t="shared" si="99"/>
        <v>-0.4861111111111111</v>
      </c>
      <c r="G1057" s="23">
        <f t="shared" si="100"/>
        <v>-1.75</v>
      </c>
      <c r="H1057" s="24">
        <f t="shared" si="96"/>
        <v>0</v>
      </c>
      <c r="I1057" s="24">
        <f t="shared" si="97"/>
        <v>50.7</v>
      </c>
      <c r="J1057" s="24">
        <f t="shared" si="98"/>
        <v>14.083333333333334</v>
      </c>
      <c r="K1057" s="24">
        <f>(1000*1.15)*Table1[[#This Row],[WLTC class 3, version 5, acceleration]]</f>
        <v>-559.02777777777771</v>
      </c>
      <c r="L1057" s="24">
        <f t="shared" si="101"/>
        <v>112.815</v>
      </c>
      <c r="M1057" s="24">
        <f>0.5*1.2*0.32*1.99*(Table1[[#This Row],[Velocity]]^2)</f>
        <v>75.781853333333345</v>
      </c>
      <c r="N1057" s="24">
        <f>Table1[[#This Row],[Acceleration Force]]+Table1[[#This Row],[Rolling Resistance]]+Table1[[#This Row],[Aerodynamic Resistance]]</f>
        <v>-370.43092444444437</v>
      </c>
      <c r="O1057" s="24">
        <f>(Table1[[#This Row],[Acceleration Force]]+Table1[[#This Row],[Rolling Resistance]]+Table1[[#This Row],[Aerodynamic Resistance]])*Table1[[#This Row],[Velocity]]</f>
        <v>-5216.9021859259256</v>
      </c>
      <c r="P1057" s="24">
        <f>Table1[[#This Row],[Total]]*Table1[[#This Row],[Velocity]]</f>
        <v>-5216.9021859259256</v>
      </c>
      <c r="Q1057" s="24">
        <f>IF(Table1[[#This Row],[Energy]]&gt;0,Table1[[#This Row],[Energy]],0)</f>
        <v>0</v>
      </c>
      <c r="R1057" s="24">
        <f>(SUM($Q$6:Q1057))/1000000</f>
        <v>2.8401673104078968</v>
      </c>
      <c r="S1057" s="24">
        <f>IF(Table1[[#This Row],[Energy]]&lt;0,ABS(Table1[[#This Row],[Energy]]),0)</f>
        <v>5216.9021859259256</v>
      </c>
      <c r="T1057" s="24">
        <f>(SUM($S$6:S1057))/1000000</f>
        <v>1.2923178418756371</v>
      </c>
    </row>
    <row r="1058" spans="2:20" x14ac:dyDescent="0.3">
      <c r="B1058" s="10" t="s">
        <v>25</v>
      </c>
      <c r="C1058" s="21">
        <v>1052</v>
      </c>
      <c r="D1058" s="21">
        <v>30</v>
      </c>
      <c r="E1058" s="22">
        <v>48.8</v>
      </c>
      <c r="F1058" s="23">
        <f t="shared" si="99"/>
        <v>-0.5833333333333337</v>
      </c>
      <c r="G1058" s="23">
        <f t="shared" si="100"/>
        <v>-2.1000000000000014</v>
      </c>
      <c r="H1058" s="24">
        <f t="shared" si="96"/>
        <v>0</v>
      </c>
      <c r="I1058" s="24">
        <f t="shared" si="97"/>
        <v>48.8</v>
      </c>
      <c r="J1058" s="24">
        <f t="shared" si="98"/>
        <v>13.555555555555554</v>
      </c>
      <c r="K1058" s="24">
        <f>(1000*1.15)*Table1[[#This Row],[WLTC class 3, version 5, acceleration]]</f>
        <v>-670.83333333333371</v>
      </c>
      <c r="L1058" s="24">
        <f t="shared" si="101"/>
        <v>112.815</v>
      </c>
      <c r="M1058" s="24">
        <f>0.5*1.2*0.32*1.99*(Table1[[#This Row],[Velocity]]^2)</f>
        <v>70.208379259259246</v>
      </c>
      <c r="N1058" s="24">
        <f>Table1[[#This Row],[Acceleration Force]]+Table1[[#This Row],[Rolling Resistance]]+Table1[[#This Row],[Aerodynamic Resistance]]</f>
        <v>-487.80995407407443</v>
      </c>
      <c r="O1058" s="24">
        <f>(Table1[[#This Row],[Acceleration Force]]+Table1[[#This Row],[Rolling Resistance]]+Table1[[#This Row],[Aerodynamic Resistance]])*Table1[[#This Row],[Velocity]]</f>
        <v>-6612.534933004119</v>
      </c>
      <c r="P1058" s="24">
        <f>Table1[[#This Row],[Total]]*Table1[[#This Row],[Velocity]]</f>
        <v>-6612.534933004119</v>
      </c>
      <c r="Q1058" s="24">
        <f>IF(Table1[[#This Row],[Energy]]&gt;0,Table1[[#This Row],[Energy]],0)</f>
        <v>0</v>
      </c>
      <c r="R1058" s="24">
        <f>(SUM($Q$6:Q1058))/1000000</f>
        <v>2.8401673104078968</v>
      </c>
      <c r="S1058" s="24">
        <f>IF(Table1[[#This Row],[Energy]]&lt;0,ABS(Table1[[#This Row],[Energy]]),0)</f>
        <v>6612.534933004119</v>
      </c>
      <c r="T1058" s="24">
        <f>(SUM($S$6:S1058))/1000000</f>
        <v>1.2989303768086413</v>
      </c>
    </row>
    <row r="1059" spans="2:20" x14ac:dyDescent="0.3">
      <c r="B1059" s="10" t="s">
        <v>25</v>
      </c>
      <c r="C1059" s="21">
        <v>1053</v>
      </c>
      <c r="D1059" s="21">
        <v>31</v>
      </c>
      <c r="E1059" s="22">
        <v>46.5</v>
      </c>
      <c r="F1059" s="23">
        <f t="shared" si="99"/>
        <v>-0.69444444444444442</v>
      </c>
      <c r="G1059" s="23">
        <f t="shared" si="100"/>
        <v>-2.5</v>
      </c>
      <c r="H1059" s="24">
        <f t="shared" si="96"/>
        <v>0</v>
      </c>
      <c r="I1059" s="24">
        <f t="shared" si="97"/>
        <v>46.5</v>
      </c>
      <c r="J1059" s="24">
        <f t="shared" si="98"/>
        <v>12.916666666666666</v>
      </c>
      <c r="K1059" s="24">
        <f>(1000*1.15)*Table1[[#This Row],[WLTC class 3, version 5, acceleration]]</f>
        <v>-798.61111111111109</v>
      </c>
      <c r="L1059" s="24">
        <f t="shared" si="101"/>
        <v>112.815</v>
      </c>
      <c r="M1059" s="24">
        <f>0.5*1.2*0.32*1.99*(Table1[[#This Row],[Velocity]]^2)</f>
        <v>63.74633333333334</v>
      </c>
      <c r="N1059" s="24">
        <f>Table1[[#This Row],[Acceleration Force]]+Table1[[#This Row],[Rolling Resistance]]+Table1[[#This Row],[Aerodynamic Resistance]]</f>
        <v>-622.04977777777765</v>
      </c>
      <c r="O1059" s="24">
        <f>(Table1[[#This Row],[Acceleration Force]]+Table1[[#This Row],[Rolling Resistance]]+Table1[[#This Row],[Aerodynamic Resistance]])*Table1[[#This Row],[Velocity]]</f>
        <v>-8034.809629629628</v>
      </c>
      <c r="P1059" s="24">
        <f>Table1[[#This Row],[Total]]*Table1[[#This Row],[Velocity]]</f>
        <v>-8034.809629629628</v>
      </c>
      <c r="Q1059" s="24">
        <f>IF(Table1[[#This Row],[Energy]]&gt;0,Table1[[#This Row],[Energy]],0)</f>
        <v>0</v>
      </c>
      <c r="R1059" s="24">
        <f>(SUM($Q$6:Q1059))/1000000</f>
        <v>2.8401673104078968</v>
      </c>
      <c r="S1059" s="24">
        <f>IF(Table1[[#This Row],[Energy]]&lt;0,ABS(Table1[[#This Row],[Energy]]),0)</f>
        <v>8034.809629629628</v>
      </c>
      <c r="T1059" s="24">
        <f>(SUM($S$6:S1059))/1000000</f>
        <v>1.3069651864382708</v>
      </c>
    </row>
    <row r="1060" spans="2:20" x14ac:dyDescent="0.3">
      <c r="B1060" s="10" t="s">
        <v>25</v>
      </c>
      <c r="C1060" s="21">
        <v>1054</v>
      </c>
      <c r="D1060" s="21">
        <v>32</v>
      </c>
      <c r="E1060" s="22">
        <v>43.8</v>
      </c>
      <c r="F1060" s="23">
        <f t="shared" si="99"/>
        <v>-0.86111111111111149</v>
      </c>
      <c r="G1060" s="23">
        <f t="shared" si="100"/>
        <v>-3.1000000000000014</v>
      </c>
      <c r="H1060" s="24">
        <f t="shared" si="96"/>
        <v>0</v>
      </c>
      <c r="I1060" s="24">
        <f t="shared" si="97"/>
        <v>43.8</v>
      </c>
      <c r="J1060" s="24">
        <f t="shared" si="98"/>
        <v>12.166666666666666</v>
      </c>
      <c r="K1060" s="24">
        <f>(1000*1.15)*Table1[[#This Row],[WLTC class 3, version 5, acceleration]]</f>
        <v>-990.27777777777817</v>
      </c>
      <c r="L1060" s="24">
        <f t="shared" si="101"/>
        <v>112.815</v>
      </c>
      <c r="M1060" s="24">
        <f>0.5*1.2*0.32*1.99*(Table1[[#This Row],[Velocity]]^2)</f>
        <v>56.558453333333333</v>
      </c>
      <c r="N1060" s="24">
        <f>Table1[[#This Row],[Acceleration Force]]+Table1[[#This Row],[Rolling Resistance]]+Table1[[#This Row],[Aerodynamic Resistance]]</f>
        <v>-820.90432444444491</v>
      </c>
      <c r="O1060" s="24">
        <f>(Table1[[#This Row],[Acceleration Force]]+Table1[[#This Row],[Rolling Resistance]]+Table1[[#This Row],[Aerodynamic Resistance]])*Table1[[#This Row],[Velocity]]</f>
        <v>-9987.6692807407453</v>
      </c>
      <c r="P1060" s="24">
        <f>Table1[[#This Row],[Total]]*Table1[[#This Row],[Velocity]]</f>
        <v>-9987.6692807407453</v>
      </c>
      <c r="Q1060" s="24">
        <f>IF(Table1[[#This Row],[Energy]]&gt;0,Table1[[#This Row],[Energy]],0)</f>
        <v>0</v>
      </c>
      <c r="R1060" s="24">
        <f>(SUM($Q$6:Q1060))/1000000</f>
        <v>2.8401673104078968</v>
      </c>
      <c r="S1060" s="24">
        <f>IF(Table1[[#This Row],[Energy]]&lt;0,ABS(Table1[[#This Row],[Energy]]),0)</f>
        <v>9987.6692807407453</v>
      </c>
      <c r="T1060" s="24">
        <f>(SUM($S$6:S1060))/1000000</f>
        <v>1.3169528557190116</v>
      </c>
    </row>
    <row r="1061" spans="2:20" x14ac:dyDescent="0.3">
      <c r="B1061" s="10" t="s">
        <v>25</v>
      </c>
      <c r="C1061" s="21">
        <v>1055</v>
      </c>
      <c r="D1061" s="21">
        <v>33</v>
      </c>
      <c r="E1061" s="22">
        <v>40.299999999999997</v>
      </c>
      <c r="F1061" s="23">
        <f t="shared" si="99"/>
        <v>-1.0833333333333328</v>
      </c>
      <c r="G1061" s="23">
        <f t="shared" si="100"/>
        <v>-3.8999999999999986</v>
      </c>
      <c r="H1061" s="24">
        <f t="shared" si="96"/>
        <v>0</v>
      </c>
      <c r="I1061" s="24">
        <f t="shared" si="97"/>
        <v>40.299999999999997</v>
      </c>
      <c r="J1061" s="24">
        <f t="shared" si="98"/>
        <v>11.194444444444443</v>
      </c>
      <c r="K1061" s="24">
        <f>(1000*1.15)*Table1[[#This Row],[WLTC class 3, version 5, acceleration]]</f>
        <v>-1245.8333333333328</v>
      </c>
      <c r="L1061" s="24">
        <f t="shared" si="101"/>
        <v>112.815</v>
      </c>
      <c r="M1061" s="24">
        <f>0.5*1.2*0.32*1.99*(Table1[[#This Row],[Velocity]]^2)</f>
        <v>47.88057925925925</v>
      </c>
      <c r="N1061" s="24">
        <f>Table1[[#This Row],[Acceleration Force]]+Table1[[#This Row],[Rolling Resistance]]+Table1[[#This Row],[Aerodynamic Resistance]]</f>
        <v>-1085.1377540740734</v>
      </c>
      <c r="O1061" s="24">
        <f>(Table1[[#This Row],[Acceleration Force]]+Table1[[#This Row],[Rolling Resistance]]+Table1[[#This Row],[Aerodynamic Resistance]])*Table1[[#This Row],[Velocity]]</f>
        <v>-12147.514302551432</v>
      </c>
      <c r="P1061" s="24">
        <f>Table1[[#This Row],[Total]]*Table1[[#This Row],[Velocity]]</f>
        <v>-12147.514302551432</v>
      </c>
      <c r="Q1061" s="24">
        <f>IF(Table1[[#This Row],[Energy]]&gt;0,Table1[[#This Row],[Energy]],0)</f>
        <v>0</v>
      </c>
      <c r="R1061" s="24">
        <f>(SUM($Q$6:Q1061))/1000000</f>
        <v>2.8401673104078968</v>
      </c>
      <c r="S1061" s="24">
        <f>IF(Table1[[#This Row],[Energy]]&lt;0,ABS(Table1[[#This Row],[Energy]]),0)</f>
        <v>12147.514302551432</v>
      </c>
      <c r="T1061" s="24">
        <f>(SUM($S$6:S1061))/1000000</f>
        <v>1.3291003700215631</v>
      </c>
    </row>
    <row r="1062" spans="2:20" x14ac:dyDescent="0.3">
      <c r="B1062" s="10" t="s">
        <v>25</v>
      </c>
      <c r="C1062" s="21">
        <v>1056</v>
      </c>
      <c r="D1062" s="21">
        <v>34</v>
      </c>
      <c r="E1062" s="22">
        <v>36</v>
      </c>
      <c r="F1062" s="23">
        <f t="shared" si="99"/>
        <v>-1.333333333333333</v>
      </c>
      <c r="G1062" s="23">
        <f t="shared" si="100"/>
        <v>-4.7999999999999989</v>
      </c>
      <c r="H1062" s="24">
        <f t="shared" si="96"/>
        <v>0</v>
      </c>
      <c r="I1062" s="24">
        <f t="shared" si="97"/>
        <v>36</v>
      </c>
      <c r="J1062" s="24">
        <f t="shared" si="98"/>
        <v>10</v>
      </c>
      <c r="K1062" s="24">
        <f>(1000*1.15)*Table1[[#This Row],[WLTC class 3, version 5, acceleration]]</f>
        <v>-1533.333333333333</v>
      </c>
      <c r="L1062" s="24">
        <f t="shared" si="101"/>
        <v>112.815</v>
      </c>
      <c r="M1062" s="24">
        <f>0.5*1.2*0.32*1.99*(Table1[[#This Row],[Velocity]]^2)</f>
        <v>38.208000000000006</v>
      </c>
      <c r="N1062" s="24">
        <f>Table1[[#This Row],[Acceleration Force]]+Table1[[#This Row],[Rolling Resistance]]+Table1[[#This Row],[Aerodynamic Resistance]]</f>
        <v>-1382.3103333333329</v>
      </c>
      <c r="O1062" s="24">
        <f>(Table1[[#This Row],[Acceleration Force]]+Table1[[#This Row],[Rolling Resistance]]+Table1[[#This Row],[Aerodynamic Resistance]])*Table1[[#This Row],[Velocity]]</f>
        <v>-13823.103333333329</v>
      </c>
      <c r="P1062" s="24">
        <f>Table1[[#This Row],[Total]]*Table1[[#This Row],[Velocity]]</f>
        <v>-13823.103333333329</v>
      </c>
      <c r="Q1062" s="24">
        <f>IF(Table1[[#This Row],[Energy]]&gt;0,Table1[[#This Row],[Energy]],0)</f>
        <v>0</v>
      </c>
      <c r="R1062" s="24">
        <f>(SUM($Q$6:Q1062))/1000000</f>
        <v>2.8401673104078968</v>
      </c>
      <c r="S1062" s="24">
        <f>IF(Table1[[#This Row],[Energy]]&lt;0,ABS(Table1[[#This Row],[Energy]]),0)</f>
        <v>13823.103333333329</v>
      </c>
      <c r="T1062" s="24">
        <f>(SUM($S$6:S1062))/1000000</f>
        <v>1.3429234733548963</v>
      </c>
    </row>
    <row r="1063" spans="2:20" x14ac:dyDescent="0.3">
      <c r="B1063" s="10" t="s">
        <v>25</v>
      </c>
      <c r="C1063" s="21">
        <v>1057</v>
      </c>
      <c r="D1063" s="21">
        <v>35</v>
      </c>
      <c r="E1063" s="22">
        <v>30.7</v>
      </c>
      <c r="F1063" s="23">
        <f t="shared" si="99"/>
        <v>-1.4722222222222223</v>
      </c>
      <c r="G1063" s="23">
        <f t="shared" si="100"/>
        <v>-5.3000000000000007</v>
      </c>
      <c r="H1063" s="24">
        <f t="shared" si="96"/>
        <v>0</v>
      </c>
      <c r="I1063" s="24">
        <f t="shared" si="97"/>
        <v>30.7</v>
      </c>
      <c r="J1063" s="24">
        <f t="shared" si="98"/>
        <v>8.5277777777777768</v>
      </c>
      <c r="K1063" s="24">
        <f>(1000*1.15)*Table1[[#This Row],[WLTC class 3, version 5, acceleration]]</f>
        <v>-1693.0555555555557</v>
      </c>
      <c r="L1063" s="24">
        <f t="shared" si="101"/>
        <v>112.815</v>
      </c>
      <c r="M1063" s="24">
        <f>0.5*1.2*0.32*1.99*(Table1[[#This Row],[Velocity]]^2)</f>
        <v>27.786001481481478</v>
      </c>
      <c r="N1063" s="24">
        <f>Table1[[#This Row],[Acceleration Force]]+Table1[[#This Row],[Rolling Resistance]]+Table1[[#This Row],[Aerodynamic Resistance]]</f>
        <v>-1552.4545540740742</v>
      </c>
      <c r="O1063" s="24">
        <f>(Table1[[#This Row],[Acceleration Force]]+Table1[[#This Row],[Rolling Resistance]]+Table1[[#This Row],[Aerodynamic Resistance]])*Table1[[#This Row],[Velocity]]</f>
        <v>-13238.987447242798</v>
      </c>
      <c r="P1063" s="24">
        <f>Table1[[#This Row],[Total]]*Table1[[#This Row],[Velocity]]</f>
        <v>-13238.987447242798</v>
      </c>
      <c r="Q1063" s="24">
        <f>IF(Table1[[#This Row],[Energy]]&gt;0,Table1[[#This Row],[Energy]],0)</f>
        <v>0</v>
      </c>
      <c r="R1063" s="24">
        <f>(SUM($Q$6:Q1063))/1000000</f>
        <v>2.8401673104078968</v>
      </c>
      <c r="S1063" s="24">
        <f>IF(Table1[[#This Row],[Energy]]&lt;0,ABS(Table1[[#This Row],[Energy]]),0)</f>
        <v>13238.987447242798</v>
      </c>
      <c r="T1063" s="24">
        <f>(SUM($S$6:S1063))/1000000</f>
        <v>1.356162460802139</v>
      </c>
    </row>
    <row r="1064" spans="2:20" x14ac:dyDescent="0.3">
      <c r="B1064" s="10" t="s">
        <v>25</v>
      </c>
      <c r="C1064" s="21">
        <v>1058</v>
      </c>
      <c r="D1064" s="21">
        <v>36</v>
      </c>
      <c r="E1064" s="22">
        <v>25.4</v>
      </c>
      <c r="F1064" s="23">
        <f t="shared" si="99"/>
        <v>-1.3472222222222221</v>
      </c>
      <c r="G1064" s="23">
        <f t="shared" si="100"/>
        <v>-4.8499999999999996</v>
      </c>
      <c r="H1064" s="24">
        <f t="shared" si="96"/>
        <v>0</v>
      </c>
      <c r="I1064" s="24">
        <f t="shared" si="97"/>
        <v>25.4</v>
      </c>
      <c r="J1064" s="24">
        <f t="shared" si="98"/>
        <v>7.0555555555555554</v>
      </c>
      <c r="K1064" s="24">
        <f>(1000*1.15)*Table1[[#This Row],[WLTC class 3, version 5, acceleration]]</f>
        <v>-1549.3055555555554</v>
      </c>
      <c r="L1064" s="24">
        <f t="shared" si="101"/>
        <v>112.815</v>
      </c>
      <c r="M1064" s="24">
        <f>0.5*1.2*0.32*1.99*(Table1[[#This Row],[Velocity]]^2)</f>
        <v>19.020272592592594</v>
      </c>
      <c r="N1064" s="24">
        <f>Table1[[#This Row],[Acceleration Force]]+Table1[[#This Row],[Rolling Resistance]]+Table1[[#This Row],[Aerodynamic Resistance]]</f>
        <v>-1417.4702829629628</v>
      </c>
      <c r="O1064" s="24">
        <f>(Table1[[#This Row],[Acceleration Force]]+Table1[[#This Row],[Rolling Resistance]]+Table1[[#This Row],[Aerodynamic Resistance]])*Table1[[#This Row],[Velocity]]</f>
        <v>-10001.040329794238</v>
      </c>
      <c r="P1064" s="24">
        <f>Table1[[#This Row],[Total]]*Table1[[#This Row],[Velocity]]</f>
        <v>-10001.040329794238</v>
      </c>
      <c r="Q1064" s="24">
        <f>IF(Table1[[#This Row],[Energy]]&gt;0,Table1[[#This Row],[Energy]],0)</f>
        <v>0</v>
      </c>
      <c r="R1064" s="24">
        <f>(SUM($Q$6:Q1064))/1000000</f>
        <v>2.8401673104078968</v>
      </c>
      <c r="S1064" s="24">
        <f>IF(Table1[[#This Row],[Energy]]&lt;0,ABS(Table1[[#This Row],[Energy]]),0)</f>
        <v>10001.040329794238</v>
      </c>
      <c r="T1064" s="24">
        <f>(SUM($S$6:S1064))/1000000</f>
        <v>1.3661635011319331</v>
      </c>
    </row>
    <row r="1065" spans="2:20" x14ac:dyDescent="0.3">
      <c r="B1065" s="10" t="s">
        <v>25</v>
      </c>
      <c r="C1065" s="21">
        <v>1059</v>
      </c>
      <c r="D1065" s="21">
        <v>37</v>
      </c>
      <c r="E1065" s="22">
        <v>21</v>
      </c>
      <c r="F1065" s="23">
        <f t="shared" si="99"/>
        <v>-1.2083333333333333</v>
      </c>
      <c r="G1065" s="23">
        <f t="shared" si="100"/>
        <v>-4.3499999999999996</v>
      </c>
      <c r="H1065" s="24">
        <f t="shared" si="96"/>
        <v>0</v>
      </c>
      <c r="I1065" s="24">
        <f t="shared" si="97"/>
        <v>21</v>
      </c>
      <c r="J1065" s="24">
        <f t="shared" si="98"/>
        <v>5.833333333333333</v>
      </c>
      <c r="K1065" s="24">
        <f>(1000*1.15)*Table1[[#This Row],[WLTC class 3, version 5, acceleration]]</f>
        <v>-1389.5833333333333</v>
      </c>
      <c r="L1065" s="24">
        <f t="shared" si="101"/>
        <v>112.815</v>
      </c>
      <c r="M1065" s="24">
        <f>0.5*1.2*0.32*1.99*(Table1[[#This Row],[Velocity]]^2)</f>
        <v>13.001333333333331</v>
      </c>
      <c r="N1065" s="24">
        <f>Table1[[#This Row],[Acceleration Force]]+Table1[[#This Row],[Rolling Resistance]]+Table1[[#This Row],[Aerodynamic Resistance]]</f>
        <v>-1263.7669999999998</v>
      </c>
      <c r="O1065" s="24">
        <f>(Table1[[#This Row],[Acceleration Force]]+Table1[[#This Row],[Rolling Resistance]]+Table1[[#This Row],[Aerodynamic Resistance]])*Table1[[#This Row],[Velocity]]</f>
        <v>-7371.974166666665</v>
      </c>
      <c r="P1065" s="24">
        <f>Table1[[#This Row],[Total]]*Table1[[#This Row],[Velocity]]</f>
        <v>-7371.974166666665</v>
      </c>
      <c r="Q1065" s="24">
        <f>IF(Table1[[#This Row],[Energy]]&gt;0,Table1[[#This Row],[Energy]],0)</f>
        <v>0</v>
      </c>
      <c r="R1065" s="24">
        <f>(SUM($Q$6:Q1065))/1000000</f>
        <v>2.8401673104078968</v>
      </c>
      <c r="S1065" s="24">
        <f>IF(Table1[[#This Row],[Energy]]&lt;0,ABS(Table1[[#This Row],[Energy]]),0)</f>
        <v>7371.974166666665</v>
      </c>
      <c r="T1065" s="24">
        <f>(SUM($S$6:S1065))/1000000</f>
        <v>1.3735354752985998</v>
      </c>
    </row>
    <row r="1066" spans="2:20" x14ac:dyDescent="0.3">
      <c r="B1066" s="10" t="s">
        <v>25</v>
      </c>
      <c r="C1066" s="21">
        <v>1060</v>
      </c>
      <c r="D1066" s="21">
        <v>38</v>
      </c>
      <c r="E1066" s="22">
        <v>16.7</v>
      </c>
      <c r="F1066" s="23">
        <f t="shared" si="99"/>
        <v>-1.0555555555555556</v>
      </c>
      <c r="G1066" s="23">
        <f t="shared" si="100"/>
        <v>-3.8</v>
      </c>
      <c r="H1066" s="24">
        <f t="shared" si="96"/>
        <v>0</v>
      </c>
      <c r="I1066" s="24">
        <f t="shared" si="97"/>
        <v>16.7</v>
      </c>
      <c r="J1066" s="24">
        <f t="shared" si="98"/>
        <v>4.6388888888888884</v>
      </c>
      <c r="K1066" s="24">
        <f>(1000*1.15)*Table1[[#This Row],[WLTC class 3, version 5, acceleration]]</f>
        <v>-1213.8888888888889</v>
      </c>
      <c r="L1066" s="24">
        <f t="shared" si="101"/>
        <v>112.815</v>
      </c>
      <c r="M1066" s="24">
        <f>0.5*1.2*0.32*1.99*(Table1[[#This Row],[Velocity]]^2)</f>
        <v>8.2220903703703687</v>
      </c>
      <c r="N1066" s="24">
        <f>Table1[[#This Row],[Acceleration Force]]+Table1[[#This Row],[Rolling Resistance]]+Table1[[#This Row],[Aerodynamic Resistance]]</f>
        <v>-1092.8517985185185</v>
      </c>
      <c r="O1066" s="24">
        <f>(Table1[[#This Row],[Acceleration Force]]+Table1[[#This Row],[Rolling Resistance]]+Table1[[#This Row],[Aerodynamic Resistance]])*Table1[[#This Row],[Velocity]]</f>
        <v>-5069.6180653497941</v>
      </c>
      <c r="P1066" s="24">
        <f>Table1[[#This Row],[Total]]*Table1[[#This Row],[Velocity]]</f>
        <v>-5069.6180653497941</v>
      </c>
      <c r="Q1066" s="24">
        <f>IF(Table1[[#This Row],[Energy]]&gt;0,Table1[[#This Row],[Energy]],0)</f>
        <v>0</v>
      </c>
      <c r="R1066" s="24">
        <f>(SUM($Q$6:Q1066))/1000000</f>
        <v>2.8401673104078968</v>
      </c>
      <c r="S1066" s="24">
        <f>IF(Table1[[#This Row],[Energy]]&lt;0,ABS(Table1[[#This Row],[Energy]]),0)</f>
        <v>5069.6180653497941</v>
      </c>
      <c r="T1066" s="24">
        <f>(SUM($S$6:S1066))/1000000</f>
        <v>1.3786050933639495</v>
      </c>
    </row>
    <row r="1067" spans="2:20" x14ac:dyDescent="0.3">
      <c r="B1067" s="10" t="s">
        <v>25</v>
      </c>
      <c r="C1067" s="21">
        <v>1061</v>
      </c>
      <c r="D1067" s="21">
        <v>39</v>
      </c>
      <c r="E1067" s="22">
        <v>13.4</v>
      </c>
      <c r="F1067" s="23">
        <f t="shared" si="99"/>
        <v>-0.65277777777777768</v>
      </c>
      <c r="G1067" s="23">
        <f t="shared" si="100"/>
        <v>-2.3499999999999996</v>
      </c>
      <c r="H1067" s="24">
        <f t="shared" si="96"/>
        <v>0</v>
      </c>
      <c r="I1067" s="24">
        <f t="shared" si="97"/>
        <v>13.4</v>
      </c>
      <c r="J1067" s="24">
        <f t="shared" si="98"/>
        <v>3.7222222222222223</v>
      </c>
      <c r="K1067" s="24">
        <f>(1000*1.15)*Table1[[#This Row],[WLTC class 3, version 5, acceleration]]</f>
        <v>-750.69444444444434</v>
      </c>
      <c r="L1067" s="24">
        <f t="shared" si="101"/>
        <v>112.815</v>
      </c>
      <c r="M1067" s="24">
        <f>0.5*1.2*0.32*1.99*(Table1[[#This Row],[Velocity]]^2)</f>
        <v>5.2936948148148151</v>
      </c>
      <c r="N1067" s="24">
        <f>Table1[[#This Row],[Acceleration Force]]+Table1[[#This Row],[Rolling Resistance]]+Table1[[#This Row],[Aerodynamic Resistance]]</f>
        <v>-632.5857496296295</v>
      </c>
      <c r="O1067" s="24">
        <f>(Table1[[#This Row],[Acceleration Force]]+Table1[[#This Row],[Rolling Resistance]]+Table1[[#This Row],[Aerodynamic Resistance]])*Table1[[#This Row],[Velocity]]</f>
        <v>-2354.6247347325098</v>
      </c>
      <c r="P1067" s="24">
        <f>Table1[[#This Row],[Total]]*Table1[[#This Row],[Velocity]]</f>
        <v>-2354.6247347325098</v>
      </c>
      <c r="Q1067" s="24">
        <f>IF(Table1[[#This Row],[Energy]]&gt;0,Table1[[#This Row],[Energy]],0)</f>
        <v>0</v>
      </c>
      <c r="R1067" s="24">
        <f>(SUM($Q$6:Q1067))/1000000</f>
        <v>2.8401673104078968</v>
      </c>
      <c r="S1067" s="24">
        <f>IF(Table1[[#This Row],[Energy]]&lt;0,ABS(Table1[[#This Row],[Energy]]),0)</f>
        <v>2354.6247347325098</v>
      </c>
      <c r="T1067" s="24">
        <f>(SUM($S$6:S1067))/1000000</f>
        <v>1.3809597180986821</v>
      </c>
    </row>
    <row r="1068" spans="2:20" x14ac:dyDescent="0.3">
      <c r="B1068" s="10" t="s">
        <v>25</v>
      </c>
      <c r="C1068" s="21">
        <v>1062</v>
      </c>
      <c r="D1068" s="21">
        <v>40</v>
      </c>
      <c r="E1068" s="22">
        <v>12</v>
      </c>
      <c r="F1068" s="23">
        <f t="shared" si="99"/>
        <v>-0.18055555555555566</v>
      </c>
      <c r="G1068" s="23">
        <f t="shared" si="100"/>
        <v>-0.65000000000000036</v>
      </c>
      <c r="H1068" s="24">
        <f t="shared" si="96"/>
        <v>0</v>
      </c>
      <c r="I1068" s="24">
        <f t="shared" si="97"/>
        <v>12</v>
      </c>
      <c r="J1068" s="24">
        <f t="shared" si="98"/>
        <v>3.333333333333333</v>
      </c>
      <c r="K1068" s="24">
        <f>(1000*1.15)*Table1[[#This Row],[WLTC class 3, version 5, acceleration]]</f>
        <v>-207.638888888889</v>
      </c>
      <c r="L1068" s="24">
        <f t="shared" si="101"/>
        <v>112.815</v>
      </c>
      <c r="M1068" s="24">
        <f>0.5*1.2*0.32*1.99*(Table1[[#This Row],[Velocity]]^2)</f>
        <v>4.245333333333333</v>
      </c>
      <c r="N1068" s="24">
        <f>Table1[[#This Row],[Acceleration Force]]+Table1[[#This Row],[Rolling Resistance]]+Table1[[#This Row],[Aerodynamic Resistance]]</f>
        <v>-90.578555555555667</v>
      </c>
      <c r="O1068" s="24">
        <f>(Table1[[#This Row],[Acceleration Force]]+Table1[[#This Row],[Rolling Resistance]]+Table1[[#This Row],[Aerodynamic Resistance]])*Table1[[#This Row],[Velocity]]</f>
        <v>-301.92851851851884</v>
      </c>
      <c r="P1068" s="24">
        <f>Table1[[#This Row],[Total]]*Table1[[#This Row],[Velocity]]</f>
        <v>-301.92851851851884</v>
      </c>
      <c r="Q1068" s="24">
        <f>IF(Table1[[#This Row],[Energy]]&gt;0,Table1[[#This Row],[Energy]],0)</f>
        <v>0</v>
      </c>
      <c r="R1068" s="24">
        <f>(SUM($Q$6:Q1068))/1000000</f>
        <v>2.8401673104078968</v>
      </c>
      <c r="S1068" s="24">
        <f>IF(Table1[[#This Row],[Energy]]&lt;0,ABS(Table1[[#This Row],[Energy]]),0)</f>
        <v>301.92851851851884</v>
      </c>
      <c r="T1068" s="24">
        <f>(SUM($S$6:S1068))/1000000</f>
        <v>1.3812616466172007</v>
      </c>
    </row>
    <row r="1069" spans="2:20" x14ac:dyDescent="0.3">
      <c r="B1069" s="10" t="s">
        <v>25</v>
      </c>
      <c r="C1069" s="21">
        <v>1063</v>
      </c>
      <c r="D1069" s="21">
        <v>41</v>
      </c>
      <c r="E1069" s="22">
        <v>12.1</v>
      </c>
      <c r="F1069" s="23">
        <f t="shared" si="99"/>
        <v>0.1111111111111112</v>
      </c>
      <c r="G1069" s="23">
        <f t="shared" si="100"/>
        <v>0.40000000000000036</v>
      </c>
      <c r="H1069" s="24">
        <f t="shared" si="96"/>
        <v>0</v>
      </c>
      <c r="I1069" s="24">
        <f t="shared" si="97"/>
        <v>12.1</v>
      </c>
      <c r="J1069" s="24">
        <f t="shared" si="98"/>
        <v>3.3611111111111107</v>
      </c>
      <c r="K1069" s="24">
        <f>(1000*1.15)*Table1[[#This Row],[WLTC class 3, version 5, acceleration]]</f>
        <v>127.77777777777789</v>
      </c>
      <c r="L1069" s="24">
        <f t="shared" si="101"/>
        <v>112.815</v>
      </c>
      <c r="M1069" s="24">
        <f>0.5*1.2*0.32*1.99*(Table1[[#This Row],[Velocity]]^2)</f>
        <v>4.3163837037037025</v>
      </c>
      <c r="N1069" s="24">
        <f>Table1[[#This Row],[Acceleration Force]]+Table1[[#This Row],[Rolling Resistance]]+Table1[[#This Row],[Aerodynamic Resistance]]</f>
        <v>244.90916148148159</v>
      </c>
      <c r="O1069" s="24">
        <f>(Table1[[#This Row],[Acceleration Force]]+Table1[[#This Row],[Rolling Resistance]]+Table1[[#This Row],[Aerodynamic Resistance]])*Table1[[#This Row],[Velocity]]</f>
        <v>823.16690386831306</v>
      </c>
      <c r="P1069" s="24">
        <f>Table1[[#This Row],[Total]]*Table1[[#This Row],[Velocity]]</f>
        <v>823.16690386831306</v>
      </c>
      <c r="Q1069" s="24">
        <f>IF(Table1[[#This Row],[Energy]]&gt;0,Table1[[#This Row],[Energy]],0)</f>
        <v>823.16690386831306</v>
      </c>
      <c r="R1069" s="24">
        <f>(SUM($Q$6:Q1069))/1000000</f>
        <v>2.8409904773117653</v>
      </c>
      <c r="S1069" s="24">
        <f>IF(Table1[[#This Row],[Energy]]&lt;0,ABS(Table1[[#This Row],[Energy]]),0)</f>
        <v>0</v>
      </c>
      <c r="T1069" s="24">
        <f>(SUM($S$6:S1069))/1000000</f>
        <v>1.3812616466172007</v>
      </c>
    </row>
    <row r="1070" spans="2:20" x14ac:dyDescent="0.3">
      <c r="B1070" s="10" t="s">
        <v>25</v>
      </c>
      <c r="C1070" s="21">
        <v>1064</v>
      </c>
      <c r="D1070" s="21">
        <v>42</v>
      </c>
      <c r="E1070" s="22">
        <v>12.8</v>
      </c>
      <c r="F1070" s="23">
        <f t="shared" si="99"/>
        <v>0.4861111111111111</v>
      </c>
      <c r="G1070" s="23">
        <f t="shared" si="100"/>
        <v>1.75</v>
      </c>
      <c r="H1070" s="24">
        <f t="shared" si="96"/>
        <v>0</v>
      </c>
      <c r="I1070" s="24">
        <f t="shared" si="97"/>
        <v>12.8</v>
      </c>
      <c r="J1070" s="24">
        <f t="shared" si="98"/>
        <v>3.5555555555555558</v>
      </c>
      <c r="K1070" s="24">
        <f>(1000*1.15)*Table1[[#This Row],[WLTC class 3, version 5, acceleration]]</f>
        <v>559.02777777777771</v>
      </c>
      <c r="L1070" s="24">
        <f t="shared" si="101"/>
        <v>112.815</v>
      </c>
      <c r="M1070" s="24">
        <f>0.5*1.2*0.32*1.99*(Table1[[#This Row],[Velocity]]^2)</f>
        <v>4.8302459259259267</v>
      </c>
      <c r="N1070" s="24">
        <f>Table1[[#This Row],[Acceleration Force]]+Table1[[#This Row],[Rolling Resistance]]+Table1[[#This Row],[Aerodynamic Resistance]]</f>
        <v>676.67302370370362</v>
      </c>
      <c r="O1070" s="24">
        <f>(Table1[[#This Row],[Acceleration Force]]+Table1[[#This Row],[Rolling Resistance]]+Table1[[#This Row],[Aerodynamic Resistance]])*Table1[[#This Row],[Velocity]]</f>
        <v>2405.9485287242796</v>
      </c>
      <c r="P1070" s="24">
        <f>Table1[[#This Row],[Total]]*Table1[[#This Row],[Velocity]]</f>
        <v>2405.9485287242796</v>
      </c>
      <c r="Q1070" s="24">
        <f>IF(Table1[[#This Row],[Energy]]&gt;0,Table1[[#This Row],[Energy]],0)</f>
        <v>2405.9485287242796</v>
      </c>
      <c r="R1070" s="24">
        <f>(SUM($Q$6:Q1070))/1000000</f>
        <v>2.8433964258404893</v>
      </c>
      <c r="S1070" s="24">
        <f>IF(Table1[[#This Row],[Energy]]&lt;0,ABS(Table1[[#This Row],[Energy]]),0)</f>
        <v>0</v>
      </c>
      <c r="T1070" s="24">
        <f>(SUM($S$6:S1070))/1000000</f>
        <v>1.3812616466172007</v>
      </c>
    </row>
    <row r="1071" spans="2:20" x14ac:dyDescent="0.3">
      <c r="B1071" s="10" t="s">
        <v>25</v>
      </c>
      <c r="C1071" s="21">
        <v>1065</v>
      </c>
      <c r="D1071" s="21">
        <v>43</v>
      </c>
      <c r="E1071" s="22">
        <v>15.6</v>
      </c>
      <c r="F1071" s="23">
        <f t="shared" si="99"/>
        <v>0.98611111111111083</v>
      </c>
      <c r="G1071" s="23">
        <f t="shared" si="100"/>
        <v>3.5499999999999989</v>
      </c>
      <c r="H1071" s="24">
        <f t="shared" si="96"/>
        <v>0</v>
      </c>
      <c r="I1071" s="24">
        <f t="shared" si="97"/>
        <v>15.6</v>
      </c>
      <c r="J1071" s="24">
        <f t="shared" si="98"/>
        <v>4.333333333333333</v>
      </c>
      <c r="K1071" s="24">
        <f>(1000*1.15)*Table1[[#This Row],[WLTC class 3, version 5, acceleration]]</f>
        <v>1134.0277777777774</v>
      </c>
      <c r="L1071" s="24">
        <f t="shared" si="101"/>
        <v>112.815</v>
      </c>
      <c r="M1071" s="24">
        <f>0.5*1.2*0.32*1.99*(Table1[[#This Row],[Velocity]]^2)</f>
        <v>7.1746133333333333</v>
      </c>
      <c r="N1071" s="24">
        <f>Table1[[#This Row],[Acceleration Force]]+Table1[[#This Row],[Rolling Resistance]]+Table1[[#This Row],[Aerodynamic Resistance]]</f>
        <v>1254.0173911111108</v>
      </c>
      <c r="O1071" s="24">
        <f>(Table1[[#This Row],[Acceleration Force]]+Table1[[#This Row],[Rolling Resistance]]+Table1[[#This Row],[Aerodynamic Resistance]])*Table1[[#This Row],[Velocity]]</f>
        <v>5434.0753614814794</v>
      </c>
      <c r="P1071" s="24">
        <f>Table1[[#This Row],[Total]]*Table1[[#This Row],[Velocity]]</f>
        <v>5434.0753614814794</v>
      </c>
      <c r="Q1071" s="24">
        <f>IF(Table1[[#This Row],[Energy]]&gt;0,Table1[[#This Row],[Energy]],0)</f>
        <v>5434.0753614814794</v>
      </c>
      <c r="R1071" s="24">
        <f>(SUM($Q$6:Q1071))/1000000</f>
        <v>2.848830501201971</v>
      </c>
      <c r="S1071" s="24">
        <f>IF(Table1[[#This Row],[Energy]]&lt;0,ABS(Table1[[#This Row],[Energy]]),0)</f>
        <v>0</v>
      </c>
      <c r="T1071" s="24">
        <f>(SUM($S$6:S1071))/1000000</f>
        <v>1.3812616466172007</v>
      </c>
    </row>
    <row r="1072" spans="2:20" x14ac:dyDescent="0.3">
      <c r="B1072" s="10" t="s">
        <v>25</v>
      </c>
      <c r="C1072" s="21">
        <v>1066</v>
      </c>
      <c r="D1072" s="21">
        <v>44</v>
      </c>
      <c r="E1072" s="22">
        <v>19.899999999999999</v>
      </c>
      <c r="F1072" s="23">
        <f t="shared" si="99"/>
        <v>1.0833333333333333</v>
      </c>
      <c r="G1072" s="23">
        <f t="shared" si="100"/>
        <v>3.8999999999999995</v>
      </c>
      <c r="H1072" s="24">
        <f t="shared" si="96"/>
        <v>0</v>
      </c>
      <c r="I1072" s="24">
        <f t="shared" si="97"/>
        <v>19.899999999999999</v>
      </c>
      <c r="J1072" s="24">
        <f t="shared" si="98"/>
        <v>5.5277777777777777</v>
      </c>
      <c r="K1072" s="24">
        <f>(1000*1.15)*Table1[[#This Row],[WLTC class 3, version 5, acceleration]]</f>
        <v>1245.8333333333333</v>
      </c>
      <c r="L1072" s="24">
        <f t="shared" si="101"/>
        <v>112.815</v>
      </c>
      <c r="M1072" s="24">
        <f>0.5*1.2*0.32*1.99*(Table1[[#This Row],[Velocity]]^2)</f>
        <v>11.674961481481482</v>
      </c>
      <c r="N1072" s="24">
        <f>Table1[[#This Row],[Acceleration Force]]+Table1[[#This Row],[Rolling Resistance]]+Table1[[#This Row],[Aerodynamic Resistance]]</f>
        <v>1370.3232948148147</v>
      </c>
      <c r="O1072" s="24">
        <f>(Table1[[#This Row],[Acceleration Force]]+Table1[[#This Row],[Rolling Resistance]]+Table1[[#This Row],[Aerodynamic Resistance]])*Table1[[#This Row],[Velocity]]</f>
        <v>7574.8426574485593</v>
      </c>
      <c r="P1072" s="24">
        <f>Table1[[#This Row],[Total]]*Table1[[#This Row],[Velocity]]</f>
        <v>7574.8426574485593</v>
      </c>
      <c r="Q1072" s="24">
        <f>IF(Table1[[#This Row],[Energy]]&gt;0,Table1[[#This Row],[Energy]],0)</f>
        <v>7574.8426574485593</v>
      </c>
      <c r="R1072" s="24">
        <f>(SUM($Q$6:Q1072))/1000000</f>
        <v>2.8564053438594197</v>
      </c>
      <c r="S1072" s="24">
        <f>IF(Table1[[#This Row],[Energy]]&lt;0,ABS(Table1[[#This Row],[Energy]]),0)</f>
        <v>0</v>
      </c>
      <c r="T1072" s="24">
        <f>(SUM($S$6:S1072))/1000000</f>
        <v>1.3812616466172007</v>
      </c>
    </row>
    <row r="1073" spans="2:20" x14ac:dyDescent="0.3">
      <c r="B1073" s="10" t="s">
        <v>25</v>
      </c>
      <c r="C1073" s="21">
        <v>1067</v>
      </c>
      <c r="D1073" s="21">
        <v>45</v>
      </c>
      <c r="E1073" s="22">
        <v>23.4</v>
      </c>
      <c r="F1073" s="23">
        <f t="shared" si="99"/>
        <v>0.65277777777777812</v>
      </c>
      <c r="G1073" s="23">
        <f t="shared" si="100"/>
        <v>2.3500000000000014</v>
      </c>
      <c r="H1073" s="24">
        <f t="shared" si="96"/>
        <v>0</v>
      </c>
      <c r="I1073" s="24">
        <f t="shared" si="97"/>
        <v>23.4</v>
      </c>
      <c r="J1073" s="24">
        <f t="shared" si="98"/>
        <v>6.4999999999999991</v>
      </c>
      <c r="K1073" s="24">
        <f>(1000*1.15)*Table1[[#This Row],[WLTC class 3, version 5, acceleration]]</f>
        <v>750.6944444444448</v>
      </c>
      <c r="L1073" s="24">
        <f t="shared" si="101"/>
        <v>112.815</v>
      </c>
      <c r="M1073" s="24">
        <f>0.5*1.2*0.32*1.99*(Table1[[#This Row],[Velocity]]^2)</f>
        <v>16.142879999999995</v>
      </c>
      <c r="N1073" s="24">
        <f>Table1[[#This Row],[Acceleration Force]]+Table1[[#This Row],[Rolling Resistance]]+Table1[[#This Row],[Aerodynamic Resistance]]</f>
        <v>879.65232444444484</v>
      </c>
      <c r="O1073" s="24">
        <f>(Table1[[#This Row],[Acceleration Force]]+Table1[[#This Row],[Rolling Resistance]]+Table1[[#This Row],[Aerodynamic Resistance]])*Table1[[#This Row],[Velocity]]</f>
        <v>5717.740108888891</v>
      </c>
      <c r="P1073" s="24">
        <f>Table1[[#This Row],[Total]]*Table1[[#This Row],[Velocity]]</f>
        <v>5717.740108888891</v>
      </c>
      <c r="Q1073" s="24">
        <f>IF(Table1[[#This Row],[Energy]]&gt;0,Table1[[#This Row],[Energy]],0)</f>
        <v>5717.740108888891</v>
      </c>
      <c r="R1073" s="24">
        <f>(SUM($Q$6:Q1073))/1000000</f>
        <v>2.8621230839683087</v>
      </c>
      <c r="S1073" s="24">
        <f>IF(Table1[[#This Row],[Energy]]&lt;0,ABS(Table1[[#This Row],[Energy]]),0)</f>
        <v>0</v>
      </c>
      <c r="T1073" s="24">
        <f>(SUM($S$6:S1073))/1000000</f>
        <v>1.3812616466172007</v>
      </c>
    </row>
    <row r="1074" spans="2:20" x14ac:dyDescent="0.3">
      <c r="B1074" s="10" t="s">
        <v>25</v>
      </c>
      <c r="C1074" s="21">
        <v>1068</v>
      </c>
      <c r="D1074" s="21">
        <v>46</v>
      </c>
      <c r="E1074" s="22">
        <v>24.6</v>
      </c>
      <c r="F1074" s="23">
        <f t="shared" si="99"/>
        <v>0.25000000000000011</v>
      </c>
      <c r="G1074" s="23">
        <f t="shared" si="100"/>
        <v>0.90000000000000036</v>
      </c>
      <c r="H1074" s="24">
        <f t="shared" si="96"/>
        <v>0</v>
      </c>
      <c r="I1074" s="24">
        <f t="shared" si="97"/>
        <v>24.6</v>
      </c>
      <c r="J1074" s="24">
        <f t="shared" si="98"/>
        <v>6.8333333333333339</v>
      </c>
      <c r="K1074" s="24">
        <f>(1000*1.15)*Table1[[#This Row],[WLTC class 3, version 5, acceleration]]</f>
        <v>287.50000000000011</v>
      </c>
      <c r="L1074" s="24">
        <f t="shared" si="101"/>
        <v>112.815</v>
      </c>
      <c r="M1074" s="24">
        <f>0.5*1.2*0.32*1.99*(Table1[[#This Row],[Velocity]]^2)</f>
        <v>17.841013333333336</v>
      </c>
      <c r="N1074" s="24">
        <f>Table1[[#This Row],[Acceleration Force]]+Table1[[#This Row],[Rolling Resistance]]+Table1[[#This Row],[Aerodynamic Resistance]]</f>
        <v>418.15601333333348</v>
      </c>
      <c r="O1074" s="24">
        <f>(Table1[[#This Row],[Acceleration Force]]+Table1[[#This Row],[Rolling Resistance]]+Table1[[#This Row],[Aerodynamic Resistance]])*Table1[[#This Row],[Velocity]]</f>
        <v>2857.3994244444457</v>
      </c>
      <c r="P1074" s="24">
        <f>Table1[[#This Row],[Total]]*Table1[[#This Row],[Velocity]]</f>
        <v>2857.3994244444457</v>
      </c>
      <c r="Q1074" s="24">
        <f>IF(Table1[[#This Row],[Energy]]&gt;0,Table1[[#This Row],[Energy]],0)</f>
        <v>2857.3994244444457</v>
      </c>
      <c r="R1074" s="24">
        <f>(SUM($Q$6:Q1074))/1000000</f>
        <v>2.864980483392753</v>
      </c>
      <c r="S1074" s="24">
        <f>IF(Table1[[#This Row],[Energy]]&lt;0,ABS(Table1[[#This Row],[Energy]]),0)</f>
        <v>0</v>
      </c>
      <c r="T1074" s="24">
        <f>(SUM($S$6:S1074))/1000000</f>
        <v>1.3812616466172007</v>
      </c>
    </row>
    <row r="1075" spans="2:20" x14ac:dyDescent="0.3">
      <c r="B1075" s="10" t="s">
        <v>25</v>
      </c>
      <c r="C1075" s="21">
        <v>1069</v>
      </c>
      <c r="D1075" s="21">
        <v>47</v>
      </c>
      <c r="E1075" s="22">
        <v>25.2</v>
      </c>
      <c r="F1075" s="23">
        <f t="shared" si="99"/>
        <v>0.24999999999999961</v>
      </c>
      <c r="G1075" s="23">
        <f t="shared" si="100"/>
        <v>0.89999999999999858</v>
      </c>
      <c r="H1075" s="24">
        <f t="shared" si="96"/>
        <v>0</v>
      </c>
      <c r="I1075" s="24">
        <f t="shared" si="97"/>
        <v>25.2</v>
      </c>
      <c r="J1075" s="24">
        <f t="shared" si="98"/>
        <v>7</v>
      </c>
      <c r="K1075" s="24">
        <f>(1000*1.15)*Table1[[#This Row],[WLTC class 3, version 5, acceleration]]</f>
        <v>287.49999999999955</v>
      </c>
      <c r="L1075" s="24">
        <f t="shared" si="101"/>
        <v>112.815</v>
      </c>
      <c r="M1075" s="24">
        <f>0.5*1.2*0.32*1.99*(Table1[[#This Row],[Velocity]]^2)</f>
        <v>18.721920000000001</v>
      </c>
      <c r="N1075" s="24">
        <f>Table1[[#This Row],[Acceleration Force]]+Table1[[#This Row],[Rolling Resistance]]+Table1[[#This Row],[Aerodynamic Resistance]]</f>
        <v>419.03691999999955</v>
      </c>
      <c r="O1075" s="24">
        <f>(Table1[[#This Row],[Acceleration Force]]+Table1[[#This Row],[Rolling Resistance]]+Table1[[#This Row],[Aerodynamic Resistance]])*Table1[[#This Row],[Velocity]]</f>
        <v>2933.2584399999969</v>
      </c>
      <c r="P1075" s="24">
        <f>Table1[[#This Row],[Total]]*Table1[[#This Row],[Velocity]]</f>
        <v>2933.2584399999969</v>
      </c>
      <c r="Q1075" s="24">
        <f>IF(Table1[[#This Row],[Energy]]&gt;0,Table1[[#This Row],[Energy]],0)</f>
        <v>2933.2584399999969</v>
      </c>
      <c r="R1075" s="24">
        <f>(SUM($Q$6:Q1075))/1000000</f>
        <v>2.8679137418327532</v>
      </c>
      <c r="S1075" s="24">
        <f>IF(Table1[[#This Row],[Energy]]&lt;0,ABS(Table1[[#This Row],[Energy]]),0)</f>
        <v>0</v>
      </c>
      <c r="T1075" s="24">
        <f>(SUM($S$6:S1075))/1000000</f>
        <v>1.3812616466172007</v>
      </c>
    </row>
    <row r="1076" spans="2:20" x14ac:dyDescent="0.3">
      <c r="B1076" s="10" t="s">
        <v>25</v>
      </c>
      <c r="C1076" s="21">
        <v>1070</v>
      </c>
      <c r="D1076" s="21">
        <v>48</v>
      </c>
      <c r="E1076" s="22">
        <v>26.4</v>
      </c>
      <c r="F1076" s="23">
        <f t="shared" si="99"/>
        <v>0.50000000000000022</v>
      </c>
      <c r="G1076" s="23">
        <f t="shared" si="100"/>
        <v>1.8000000000000007</v>
      </c>
      <c r="H1076" s="24">
        <f t="shared" si="96"/>
        <v>0</v>
      </c>
      <c r="I1076" s="24">
        <f t="shared" si="97"/>
        <v>26.4</v>
      </c>
      <c r="J1076" s="24">
        <f t="shared" si="98"/>
        <v>7.333333333333333</v>
      </c>
      <c r="K1076" s="24">
        <f>(1000*1.15)*Table1[[#This Row],[WLTC class 3, version 5, acceleration]]</f>
        <v>575.00000000000023</v>
      </c>
      <c r="L1076" s="24">
        <f t="shared" si="101"/>
        <v>112.815</v>
      </c>
      <c r="M1076" s="24">
        <f>0.5*1.2*0.32*1.99*(Table1[[#This Row],[Velocity]]^2)</f>
        <v>20.547413333333331</v>
      </c>
      <c r="N1076" s="24">
        <f>Table1[[#This Row],[Acceleration Force]]+Table1[[#This Row],[Rolling Resistance]]+Table1[[#This Row],[Aerodynamic Resistance]]</f>
        <v>708.36241333333362</v>
      </c>
      <c r="O1076" s="24">
        <f>(Table1[[#This Row],[Acceleration Force]]+Table1[[#This Row],[Rolling Resistance]]+Table1[[#This Row],[Aerodynamic Resistance]])*Table1[[#This Row],[Velocity]]</f>
        <v>5194.6576977777795</v>
      </c>
      <c r="P1076" s="24">
        <f>Table1[[#This Row],[Total]]*Table1[[#This Row],[Velocity]]</f>
        <v>5194.6576977777795</v>
      </c>
      <c r="Q1076" s="24">
        <f>IF(Table1[[#This Row],[Energy]]&gt;0,Table1[[#This Row],[Energy]],0)</f>
        <v>5194.6576977777795</v>
      </c>
      <c r="R1076" s="24">
        <f>(SUM($Q$6:Q1076))/1000000</f>
        <v>2.8731083995305311</v>
      </c>
      <c r="S1076" s="24">
        <f>IF(Table1[[#This Row],[Energy]]&lt;0,ABS(Table1[[#This Row],[Energy]]),0)</f>
        <v>0</v>
      </c>
      <c r="T1076" s="24">
        <f>(SUM($S$6:S1076))/1000000</f>
        <v>1.3812616466172007</v>
      </c>
    </row>
    <row r="1077" spans="2:20" x14ac:dyDescent="0.3">
      <c r="B1077" s="10" t="s">
        <v>25</v>
      </c>
      <c r="C1077" s="21">
        <v>1071</v>
      </c>
      <c r="D1077" s="21">
        <v>49</v>
      </c>
      <c r="E1077" s="22">
        <v>28.8</v>
      </c>
      <c r="F1077" s="23">
        <f t="shared" si="99"/>
        <v>0.75000000000000022</v>
      </c>
      <c r="G1077" s="23">
        <f t="shared" si="100"/>
        <v>2.7000000000000011</v>
      </c>
      <c r="H1077" s="24">
        <f t="shared" si="96"/>
        <v>0</v>
      </c>
      <c r="I1077" s="24">
        <f t="shared" si="97"/>
        <v>28.8</v>
      </c>
      <c r="J1077" s="24">
        <f t="shared" si="98"/>
        <v>8</v>
      </c>
      <c r="K1077" s="24">
        <f>(1000*1.15)*Table1[[#This Row],[WLTC class 3, version 5, acceleration]]</f>
        <v>862.50000000000023</v>
      </c>
      <c r="L1077" s="24">
        <f t="shared" si="101"/>
        <v>112.815</v>
      </c>
      <c r="M1077" s="24">
        <f>0.5*1.2*0.32*1.99*(Table1[[#This Row],[Velocity]]^2)</f>
        <v>24.453120000000002</v>
      </c>
      <c r="N1077" s="24">
        <f>Table1[[#This Row],[Acceleration Force]]+Table1[[#This Row],[Rolling Resistance]]+Table1[[#This Row],[Aerodynamic Resistance]]</f>
        <v>999.76812000000029</v>
      </c>
      <c r="O1077" s="24">
        <f>(Table1[[#This Row],[Acceleration Force]]+Table1[[#This Row],[Rolling Resistance]]+Table1[[#This Row],[Aerodynamic Resistance]])*Table1[[#This Row],[Velocity]]</f>
        <v>7998.1449600000024</v>
      </c>
      <c r="P1077" s="24">
        <f>Table1[[#This Row],[Total]]*Table1[[#This Row],[Velocity]]</f>
        <v>7998.1449600000024</v>
      </c>
      <c r="Q1077" s="24">
        <f>IF(Table1[[#This Row],[Energy]]&gt;0,Table1[[#This Row],[Energy]],0)</f>
        <v>7998.1449600000024</v>
      </c>
      <c r="R1077" s="24">
        <f>(SUM($Q$6:Q1077))/1000000</f>
        <v>2.8811065444905313</v>
      </c>
      <c r="S1077" s="24">
        <f>IF(Table1[[#This Row],[Energy]]&lt;0,ABS(Table1[[#This Row],[Energy]]),0)</f>
        <v>0</v>
      </c>
      <c r="T1077" s="24">
        <f>(SUM($S$6:S1077))/1000000</f>
        <v>1.3812616466172007</v>
      </c>
    </row>
    <row r="1078" spans="2:20" x14ac:dyDescent="0.3">
      <c r="B1078" s="10" t="s">
        <v>25</v>
      </c>
      <c r="C1078" s="21">
        <v>1072</v>
      </c>
      <c r="D1078" s="21">
        <v>50</v>
      </c>
      <c r="E1078" s="22">
        <v>31.8</v>
      </c>
      <c r="F1078" s="23">
        <f t="shared" si="99"/>
        <v>0.90277777777777724</v>
      </c>
      <c r="G1078" s="23">
        <f t="shared" si="100"/>
        <v>3.2499999999999982</v>
      </c>
      <c r="H1078" s="24">
        <f t="shared" si="96"/>
        <v>0</v>
      </c>
      <c r="I1078" s="24">
        <f t="shared" si="97"/>
        <v>31.8</v>
      </c>
      <c r="J1078" s="24">
        <f t="shared" si="98"/>
        <v>8.8333333333333339</v>
      </c>
      <c r="K1078" s="24">
        <f>(1000*1.15)*Table1[[#This Row],[WLTC class 3, version 5, acceleration]]</f>
        <v>1038.1944444444439</v>
      </c>
      <c r="L1078" s="24">
        <f t="shared" si="101"/>
        <v>112.815</v>
      </c>
      <c r="M1078" s="24">
        <f>0.5*1.2*0.32*1.99*(Table1[[#This Row],[Velocity]]^2)</f>
        <v>29.81285333333334</v>
      </c>
      <c r="N1078" s="24">
        <f>Table1[[#This Row],[Acceleration Force]]+Table1[[#This Row],[Rolling Resistance]]+Table1[[#This Row],[Aerodynamic Resistance]]</f>
        <v>1180.8222977777773</v>
      </c>
      <c r="O1078" s="24">
        <f>(Table1[[#This Row],[Acceleration Force]]+Table1[[#This Row],[Rolling Resistance]]+Table1[[#This Row],[Aerodynamic Resistance]])*Table1[[#This Row],[Velocity]]</f>
        <v>10430.5969637037</v>
      </c>
      <c r="P1078" s="24">
        <f>Table1[[#This Row],[Total]]*Table1[[#This Row],[Velocity]]</f>
        <v>10430.5969637037</v>
      </c>
      <c r="Q1078" s="24">
        <f>IF(Table1[[#This Row],[Energy]]&gt;0,Table1[[#This Row],[Energy]],0)</f>
        <v>10430.5969637037</v>
      </c>
      <c r="R1078" s="24">
        <f>(SUM($Q$6:Q1078))/1000000</f>
        <v>2.8915371414542346</v>
      </c>
      <c r="S1078" s="24">
        <f>IF(Table1[[#This Row],[Energy]]&lt;0,ABS(Table1[[#This Row],[Energy]]),0)</f>
        <v>0</v>
      </c>
      <c r="T1078" s="24">
        <f>(SUM($S$6:S1078))/1000000</f>
        <v>1.3812616466172007</v>
      </c>
    </row>
    <row r="1079" spans="2:20" x14ac:dyDescent="0.3">
      <c r="B1079" s="10" t="s">
        <v>25</v>
      </c>
      <c r="C1079" s="21">
        <v>1073</v>
      </c>
      <c r="D1079" s="21">
        <v>51</v>
      </c>
      <c r="E1079" s="22">
        <v>35.299999999999997</v>
      </c>
      <c r="F1079" s="23">
        <f t="shared" si="99"/>
        <v>1.0694444444444444</v>
      </c>
      <c r="G1079" s="23">
        <f t="shared" si="100"/>
        <v>3.8499999999999996</v>
      </c>
      <c r="H1079" s="24">
        <f t="shared" si="96"/>
        <v>0</v>
      </c>
      <c r="I1079" s="24">
        <f t="shared" si="97"/>
        <v>35.299999999999997</v>
      </c>
      <c r="J1079" s="24">
        <f t="shared" si="98"/>
        <v>9.8055555555555554</v>
      </c>
      <c r="K1079" s="24">
        <f>(1000*1.15)*Table1[[#This Row],[WLTC class 3, version 5, acceleration]]</f>
        <v>1229.8611111111111</v>
      </c>
      <c r="L1079" s="24">
        <f t="shared" si="101"/>
        <v>112.815</v>
      </c>
      <c r="M1079" s="24">
        <f>0.5*1.2*0.32*1.99*(Table1[[#This Row],[Velocity]]^2)</f>
        <v>36.736579259259258</v>
      </c>
      <c r="N1079" s="24">
        <f>Table1[[#This Row],[Acceleration Force]]+Table1[[#This Row],[Rolling Resistance]]+Table1[[#This Row],[Aerodynamic Resistance]]</f>
        <v>1379.4126903703705</v>
      </c>
      <c r="O1079" s="24">
        <f>(Table1[[#This Row],[Acceleration Force]]+Table1[[#This Row],[Rolling Resistance]]+Table1[[#This Row],[Aerodynamic Resistance]])*Table1[[#This Row],[Velocity]]</f>
        <v>13525.90776946502</v>
      </c>
      <c r="P1079" s="24">
        <f>Table1[[#This Row],[Total]]*Table1[[#This Row],[Velocity]]</f>
        <v>13525.90776946502</v>
      </c>
      <c r="Q1079" s="24">
        <f>IF(Table1[[#This Row],[Energy]]&gt;0,Table1[[#This Row],[Energy]],0)</f>
        <v>13525.90776946502</v>
      </c>
      <c r="R1079" s="24">
        <f>(SUM($Q$6:Q1079))/1000000</f>
        <v>2.9050630492236995</v>
      </c>
      <c r="S1079" s="24">
        <f>IF(Table1[[#This Row],[Energy]]&lt;0,ABS(Table1[[#This Row],[Energy]]),0)</f>
        <v>0</v>
      </c>
      <c r="T1079" s="24">
        <f>(SUM($S$6:S1079))/1000000</f>
        <v>1.3812616466172007</v>
      </c>
    </row>
    <row r="1080" spans="2:20" x14ac:dyDescent="0.3">
      <c r="B1080" s="10" t="s">
        <v>25</v>
      </c>
      <c r="C1080" s="21">
        <v>1074</v>
      </c>
      <c r="D1080" s="21">
        <v>52</v>
      </c>
      <c r="E1080" s="22">
        <v>39.5</v>
      </c>
      <c r="F1080" s="23">
        <f t="shared" si="99"/>
        <v>1.2777777777777781</v>
      </c>
      <c r="G1080" s="23">
        <f t="shared" si="100"/>
        <v>4.6000000000000014</v>
      </c>
      <c r="H1080" s="24">
        <f t="shared" si="96"/>
        <v>0</v>
      </c>
      <c r="I1080" s="24">
        <f t="shared" si="97"/>
        <v>39.5</v>
      </c>
      <c r="J1080" s="24">
        <f t="shared" si="98"/>
        <v>10.972222222222221</v>
      </c>
      <c r="K1080" s="24">
        <f>(1000*1.15)*Table1[[#This Row],[WLTC class 3, version 5, acceleration]]</f>
        <v>1469.4444444444448</v>
      </c>
      <c r="L1080" s="24">
        <f t="shared" si="101"/>
        <v>112.815</v>
      </c>
      <c r="M1080" s="24">
        <f>0.5*1.2*0.32*1.99*(Table1[[#This Row],[Velocity]]^2)</f>
        <v>45.998481481481477</v>
      </c>
      <c r="N1080" s="24">
        <f>Table1[[#This Row],[Acceleration Force]]+Table1[[#This Row],[Rolling Resistance]]+Table1[[#This Row],[Aerodynamic Resistance]]</f>
        <v>1628.2579259259264</v>
      </c>
      <c r="O1080" s="24">
        <f>(Table1[[#This Row],[Acceleration Force]]+Table1[[#This Row],[Rolling Resistance]]+Table1[[#This Row],[Aerodynamic Resistance]])*Table1[[#This Row],[Velocity]]</f>
        <v>17865.607798353914</v>
      </c>
      <c r="P1080" s="24">
        <f>Table1[[#This Row],[Total]]*Table1[[#This Row],[Velocity]]</f>
        <v>17865.607798353914</v>
      </c>
      <c r="Q1080" s="24">
        <f>IF(Table1[[#This Row],[Energy]]&gt;0,Table1[[#This Row],[Energy]],0)</f>
        <v>17865.607798353914</v>
      </c>
      <c r="R1080" s="24">
        <f>(SUM($Q$6:Q1080))/1000000</f>
        <v>2.9229286570220534</v>
      </c>
      <c r="S1080" s="24">
        <f>IF(Table1[[#This Row],[Energy]]&lt;0,ABS(Table1[[#This Row],[Energy]]),0)</f>
        <v>0</v>
      </c>
      <c r="T1080" s="24">
        <f>(SUM($S$6:S1080))/1000000</f>
        <v>1.3812616466172007</v>
      </c>
    </row>
    <row r="1081" spans="2:20" x14ac:dyDescent="0.3">
      <c r="B1081" s="10" t="s">
        <v>25</v>
      </c>
      <c r="C1081" s="21">
        <v>1075</v>
      </c>
      <c r="D1081" s="21">
        <v>53</v>
      </c>
      <c r="E1081" s="22">
        <v>44.5</v>
      </c>
      <c r="F1081" s="23">
        <f t="shared" si="99"/>
        <v>1.3611111111111107</v>
      </c>
      <c r="G1081" s="23">
        <f t="shared" si="100"/>
        <v>4.8999999999999986</v>
      </c>
      <c r="H1081" s="24">
        <f t="shared" si="96"/>
        <v>0</v>
      </c>
      <c r="I1081" s="24">
        <f t="shared" si="97"/>
        <v>44.5</v>
      </c>
      <c r="J1081" s="24">
        <f t="shared" si="98"/>
        <v>12.361111111111111</v>
      </c>
      <c r="K1081" s="24">
        <f>(1000*1.15)*Table1[[#This Row],[WLTC class 3, version 5, acceleration]]</f>
        <v>1565.2777777777774</v>
      </c>
      <c r="L1081" s="24">
        <f t="shared" si="101"/>
        <v>112.815</v>
      </c>
      <c r="M1081" s="24">
        <f>0.5*1.2*0.32*1.99*(Table1[[#This Row],[Velocity]]^2)</f>
        <v>58.380703703703702</v>
      </c>
      <c r="N1081" s="24">
        <f>Table1[[#This Row],[Acceleration Force]]+Table1[[#This Row],[Rolling Resistance]]+Table1[[#This Row],[Aerodynamic Resistance]]</f>
        <v>1736.473481481481</v>
      </c>
      <c r="O1081" s="24">
        <f>(Table1[[#This Row],[Acceleration Force]]+Table1[[#This Row],[Rolling Resistance]]+Table1[[#This Row],[Aerodynamic Resistance]])*Table1[[#This Row],[Velocity]]</f>
        <v>21464.74164609053</v>
      </c>
      <c r="P1081" s="24">
        <f>Table1[[#This Row],[Total]]*Table1[[#This Row],[Velocity]]</f>
        <v>21464.74164609053</v>
      </c>
      <c r="Q1081" s="24">
        <f>IF(Table1[[#This Row],[Energy]]&gt;0,Table1[[#This Row],[Energy]],0)</f>
        <v>21464.74164609053</v>
      </c>
      <c r="R1081" s="24">
        <f>(SUM($Q$6:Q1081))/1000000</f>
        <v>2.9443933986681441</v>
      </c>
      <c r="S1081" s="24">
        <f>IF(Table1[[#This Row],[Energy]]&lt;0,ABS(Table1[[#This Row],[Energy]]),0)</f>
        <v>0</v>
      </c>
      <c r="T1081" s="24">
        <f>(SUM($S$6:S1081))/1000000</f>
        <v>1.3812616466172007</v>
      </c>
    </row>
    <row r="1082" spans="2:20" x14ac:dyDescent="0.3">
      <c r="B1082" s="10" t="s">
        <v>25</v>
      </c>
      <c r="C1082" s="21">
        <v>1076</v>
      </c>
      <c r="D1082" s="21">
        <v>54</v>
      </c>
      <c r="E1082" s="22">
        <v>49.3</v>
      </c>
      <c r="F1082" s="23">
        <f t="shared" si="99"/>
        <v>1.2222222222222219</v>
      </c>
      <c r="G1082" s="23">
        <f t="shared" si="100"/>
        <v>4.3999999999999986</v>
      </c>
      <c r="H1082" s="24">
        <f t="shared" si="96"/>
        <v>0</v>
      </c>
      <c r="I1082" s="24">
        <f t="shared" si="97"/>
        <v>49.3</v>
      </c>
      <c r="J1082" s="24">
        <f t="shared" si="98"/>
        <v>13.694444444444443</v>
      </c>
      <c r="K1082" s="24">
        <f>(1000*1.15)*Table1[[#This Row],[WLTC class 3, version 5, acceleration]]</f>
        <v>1405.5555555555552</v>
      </c>
      <c r="L1082" s="24">
        <f t="shared" si="101"/>
        <v>112.815</v>
      </c>
      <c r="M1082" s="24">
        <f>0.5*1.2*0.32*1.99*(Table1[[#This Row],[Velocity]]^2)</f>
        <v>71.654445925925913</v>
      </c>
      <c r="N1082" s="24">
        <f>Table1[[#This Row],[Acceleration Force]]+Table1[[#This Row],[Rolling Resistance]]+Table1[[#This Row],[Aerodynamic Resistance]]</f>
        <v>1590.0250014814812</v>
      </c>
      <c r="O1082" s="24">
        <f>(Table1[[#This Row],[Acceleration Force]]+Table1[[#This Row],[Rolling Resistance]]+Table1[[#This Row],[Aerodynamic Resistance]])*Table1[[#This Row],[Velocity]]</f>
        <v>21774.509048065836</v>
      </c>
      <c r="P1082" s="24">
        <f>Table1[[#This Row],[Total]]*Table1[[#This Row],[Velocity]]</f>
        <v>21774.509048065836</v>
      </c>
      <c r="Q1082" s="24">
        <f>IF(Table1[[#This Row],[Energy]]&gt;0,Table1[[#This Row],[Energy]],0)</f>
        <v>21774.509048065836</v>
      </c>
      <c r="R1082" s="24">
        <f>(SUM($Q$6:Q1082))/1000000</f>
        <v>2.9661679077162098</v>
      </c>
      <c r="S1082" s="24">
        <f>IF(Table1[[#This Row],[Energy]]&lt;0,ABS(Table1[[#This Row],[Energy]]),0)</f>
        <v>0</v>
      </c>
      <c r="T1082" s="24">
        <f>(SUM($S$6:S1082))/1000000</f>
        <v>1.3812616466172007</v>
      </c>
    </row>
    <row r="1083" spans="2:20" x14ac:dyDescent="0.3">
      <c r="B1083" s="10" t="s">
        <v>25</v>
      </c>
      <c r="C1083" s="21">
        <v>1077</v>
      </c>
      <c r="D1083" s="21">
        <v>55</v>
      </c>
      <c r="E1083" s="22">
        <v>53.3</v>
      </c>
      <c r="F1083" s="23">
        <f t="shared" si="99"/>
        <v>0.98611111111111127</v>
      </c>
      <c r="G1083" s="23">
        <f t="shared" si="100"/>
        <v>3.5500000000000007</v>
      </c>
      <c r="H1083" s="24">
        <f t="shared" si="96"/>
        <v>0</v>
      </c>
      <c r="I1083" s="24">
        <f t="shared" si="97"/>
        <v>53.3</v>
      </c>
      <c r="J1083" s="24">
        <f t="shared" si="98"/>
        <v>14.805555555555554</v>
      </c>
      <c r="K1083" s="24">
        <f>(1000*1.15)*Table1[[#This Row],[WLTC class 3, version 5, acceleration]]</f>
        <v>1134.0277777777781</v>
      </c>
      <c r="L1083" s="24">
        <f t="shared" si="101"/>
        <v>112.815</v>
      </c>
      <c r="M1083" s="24">
        <f>0.5*1.2*0.32*1.99*(Table1[[#This Row],[Velocity]]^2)</f>
        <v>83.753645925925909</v>
      </c>
      <c r="N1083" s="24">
        <f>Table1[[#This Row],[Acceleration Force]]+Table1[[#This Row],[Rolling Resistance]]+Table1[[#This Row],[Aerodynamic Resistance]]</f>
        <v>1330.596423703704</v>
      </c>
      <c r="O1083" s="24">
        <f>(Table1[[#This Row],[Acceleration Force]]+Table1[[#This Row],[Rolling Resistance]]+Table1[[#This Row],[Aerodynamic Resistance]])*Table1[[#This Row],[Velocity]]</f>
        <v>19700.219273168725</v>
      </c>
      <c r="P1083" s="24">
        <f>Table1[[#This Row],[Total]]*Table1[[#This Row],[Velocity]]</f>
        <v>19700.219273168725</v>
      </c>
      <c r="Q1083" s="24">
        <f>IF(Table1[[#This Row],[Energy]]&gt;0,Table1[[#This Row],[Energy]],0)</f>
        <v>19700.219273168725</v>
      </c>
      <c r="R1083" s="24">
        <f>(SUM($Q$6:Q1083))/1000000</f>
        <v>2.9858681269893781</v>
      </c>
      <c r="S1083" s="24">
        <f>IF(Table1[[#This Row],[Energy]]&lt;0,ABS(Table1[[#This Row],[Energy]]),0)</f>
        <v>0</v>
      </c>
      <c r="T1083" s="24">
        <f>(SUM($S$6:S1083))/1000000</f>
        <v>1.3812616466172007</v>
      </c>
    </row>
    <row r="1084" spans="2:20" x14ac:dyDescent="0.3">
      <c r="B1084" s="10" t="s">
        <v>25</v>
      </c>
      <c r="C1084" s="21">
        <v>1078</v>
      </c>
      <c r="D1084" s="21">
        <v>56</v>
      </c>
      <c r="E1084" s="22">
        <v>56.4</v>
      </c>
      <c r="F1084" s="23">
        <f t="shared" si="99"/>
        <v>0.7777777777777779</v>
      </c>
      <c r="G1084" s="23">
        <f t="shared" si="100"/>
        <v>2.8000000000000007</v>
      </c>
      <c r="H1084" s="24">
        <f t="shared" si="96"/>
        <v>0</v>
      </c>
      <c r="I1084" s="24">
        <f t="shared" si="97"/>
        <v>56.4</v>
      </c>
      <c r="J1084" s="24">
        <f t="shared" si="98"/>
        <v>15.666666666666666</v>
      </c>
      <c r="K1084" s="24">
        <f>(1000*1.15)*Table1[[#This Row],[WLTC class 3, version 5, acceleration]]</f>
        <v>894.44444444444457</v>
      </c>
      <c r="L1084" s="24">
        <f t="shared" si="101"/>
        <v>112.815</v>
      </c>
      <c r="M1084" s="24">
        <f>0.5*1.2*0.32*1.99*(Table1[[#This Row],[Velocity]]^2)</f>
        <v>93.779413333333338</v>
      </c>
      <c r="N1084" s="24">
        <f>Table1[[#This Row],[Acceleration Force]]+Table1[[#This Row],[Rolling Resistance]]+Table1[[#This Row],[Aerodynamic Resistance]]</f>
        <v>1101.038857777778</v>
      </c>
      <c r="O1084" s="24">
        <f>(Table1[[#This Row],[Acceleration Force]]+Table1[[#This Row],[Rolling Resistance]]+Table1[[#This Row],[Aerodynamic Resistance]])*Table1[[#This Row],[Velocity]]</f>
        <v>17249.608771851854</v>
      </c>
      <c r="P1084" s="24">
        <f>Table1[[#This Row],[Total]]*Table1[[#This Row],[Velocity]]</f>
        <v>17249.608771851854</v>
      </c>
      <c r="Q1084" s="24">
        <f>IF(Table1[[#This Row],[Energy]]&gt;0,Table1[[#This Row],[Energy]],0)</f>
        <v>17249.608771851854</v>
      </c>
      <c r="R1084" s="24">
        <f>(SUM($Q$6:Q1084))/1000000</f>
        <v>3.0031177357612298</v>
      </c>
      <c r="S1084" s="24">
        <f>IF(Table1[[#This Row],[Energy]]&lt;0,ABS(Table1[[#This Row],[Energy]]),0)</f>
        <v>0</v>
      </c>
      <c r="T1084" s="24">
        <f>(SUM($S$6:S1084))/1000000</f>
        <v>1.3812616466172007</v>
      </c>
    </row>
    <row r="1085" spans="2:20" x14ac:dyDescent="0.3">
      <c r="B1085" s="10" t="s">
        <v>25</v>
      </c>
      <c r="C1085" s="21">
        <v>1079</v>
      </c>
      <c r="D1085" s="21">
        <v>57</v>
      </c>
      <c r="E1085" s="22">
        <v>58.9</v>
      </c>
      <c r="F1085" s="23">
        <f t="shared" si="99"/>
        <v>0.6666666666666673</v>
      </c>
      <c r="G1085" s="23">
        <f t="shared" si="100"/>
        <v>2.4000000000000021</v>
      </c>
      <c r="H1085" s="24">
        <f t="shared" si="96"/>
        <v>0</v>
      </c>
      <c r="I1085" s="24">
        <f t="shared" si="97"/>
        <v>58.9</v>
      </c>
      <c r="J1085" s="24">
        <f t="shared" si="98"/>
        <v>16.361111111111111</v>
      </c>
      <c r="K1085" s="24">
        <f>(1000*1.15)*Table1[[#This Row],[WLTC class 3, version 5, acceleration]]</f>
        <v>766.66666666666742</v>
      </c>
      <c r="L1085" s="24">
        <f t="shared" si="101"/>
        <v>112.815</v>
      </c>
      <c r="M1085" s="24">
        <f>0.5*1.2*0.32*1.99*(Table1[[#This Row],[Velocity]]^2)</f>
        <v>102.27745037037037</v>
      </c>
      <c r="N1085" s="24">
        <f>Table1[[#This Row],[Acceleration Force]]+Table1[[#This Row],[Rolling Resistance]]+Table1[[#This Row],[Aerodynamic Resistance]]</f>
        <v>981.75911703703787</v>
      </c>
      <c r="O1085" s="24">
        <f>(Table1[[#This Row],[Acceleration Force]]+Table1[[#This Row],[Rolling Resistance]]+Table1[[#This Row],[Aerodynamic Resistance]])*Table1[[#This Row],[Velocity]]</f>
        <v>16062.669998189314</v>
      </c>
      <c r="P1085" s="24">
        <f>Table1[[#This Row],[Total]]*Table1[[#This Row],[Velocity]]</f>
        <v>16062.669998189314</v>
      </c>
      <c r="Q1085" s="24">
        <f>IF(Table1[[#This Row],[Energy]]&gt;0,Table1[[#This Row],[Energy]],0)</f>
        <v>16062.669998189314</v>
      </c>
      <c r="R1085" s="24">
        <f>(SUM($Q$6:Q1085))/1000000</f>
        <v>3.0191804057594194</v>
      </c>
      <c r="S1085" s="24">
        <f>IF(Table1[[#This Row],[Energy]]&lt;0,ABS(Table1[[#This Row],[Energy]]),0)</f>
        <v>0</v>
      </c>
      <c r="T1085" s="24">
        <f>(SUM($S$6:S1085))/1000000</f>
        <v>1.3812616466172007</v>
      </c>
    </row>
    <row r="1086" spans="2:20" x14ac:dyDescent="0.3">
      <c r="B1086" s="10" t="s">
        <v>25</v>
      </c>
      <c r="C1086" s="21">
        <v>1080</v>
      </c>
      <c r="D1086" s="21">
        <v>58</v>
      </c>
      <c r="E1086" s="22">
        <v>61.2</v>
      </c>
      <c r="F1086" s="23">
        <f t="shared" si="99"/>
        <v>0.51388888888888928</v>
      </c>
      <c r="G1086" s="23">
        <f t="shared" si="100"/>
        <v>1.8500000000000014</v>
      </c>
      <c r="H1086" s="24">
        <f t="shared" si="96"/>
        <v>0</v>
      </c>
      <c r="I1086" s="24">
        <f t="shared" si="97"/>
        <v>61.2</v>
      </c>
      <c r="J1086" s="24">
        <f t="shared" si="98"/>
        <v>17</v>
      </c>
      <c r="K1086" s="24">
        <f>(1000*1.15)*Table1[[#This Row],[WLTC class 3, version 5, acceleration]]</f>
        <v>590.97222222222263</v>
      </c>
      <c r="L1086" s="24">
        <f t="shared" si="101"/>
        <v>112.815</v>
      </c>
      <c r="M1086" s="24">
        <f>0.5*1.2*0.32*1.99*(Table1[[#This Row],[Velocity]]^2)</f>
        <v>110.42112</v>
      </c>
      <c r="N1086" s="24">
        <f>Table1[[#This Row],[Acceleration Force]]+Table1[[#This Row],[Rolling Resistance]]+Table1[[#This Row],[Aerodynamic Resistance]]</f>
        <v>814.20834222222265</v>
      </c>
      <c r="O1086" s="24">
        <f>(Table1[[#This Row],[Acceleration Force]]+Table1[[#This Row],[Rolling Resistance]]+Table1[[#This Row],[Aerodynamic Resistance]])*Table1[[#This Row],[Velocity]]</f>
        <v>13841.541817777785</v>
      </c>
      <c r="P1086" s="24">
        <f>Table1[[#This Row],[Total]]*Table1[[#This Row],[Velocity]]</f>
        <v>13841.541817777785</v>
      </c>
      <c r="Q1086" s="24">
        <f>IF(Table1[[#This Row],[Energy]]&gt;0,Table1[[#This Row],[Energy]],0)</f>
        <v>13841.541817777785</v>
      </c>
      <c r="R1086" s="24">
        <f>(SUM($Q$6:Q1086))/1000000</f>
        <v>3.0330219475771969</v>
      </c>
      <c r="S1086" s="24">
        <f>IF(Table1[[#This Row],[Energy]]&lt;0,ABS(Table1[[#This Row],[Energy]]),0)</f>
        <v>0</v>
      </c>
      <c r="T1086" s="24">
        <f>(SUM($S$6:S1086))/1000000</f>
        <v>1.3812616466172007</v>
      </c>
    </row>
    <row r="1087" spans="2:20" x14ac:dyDescent="0.3">
      <c r="B1087" s="10" t="s">
        <v>25</v>
      </c>
      <c r="C1087" s="21">
        <v>1081</v>
      </c>
      <c r="D1087" s="21">
        <v>59</v>
      </c>
      <c r="E1087" s="22">
        <v>62.6</v>
      </c>
      <c r="F1087" s="23">
        <f t="shared" si="99"/>
        <v>0.24999999999999961</v>
      </c>
      <c r="G1087" s="23">
        <f t="shared" si="100"/>
        <v>0.89999999999999858</v>
      </c>
      <c r="H1087" s="24">
        <f t="shared" si="96"/>
        <v>0</v>
      </c>
      <c r="I1087" s="24">
        <f t="shared" si="97"/>
        <v>62.6</v>
      </c>
      <c r="J1087" s="24">
        <f t="shared" si="98"/>
        <v>17.388888888888889</v>
      </c>
      <c r="K1087" s="24">
        <f>(1000*1.15)*Table1[[#This Row],[WLTC class 3, version 5, acceleration]]</f>
        <v>287.49999999999955</v>
      </c>
      <c r="L1087" s="24">
        <f t="shared" si="101"/>
        <v>112.815</v>
      </c>
      <c r="M1087" s="24">
        <f>0.5*1.2*0.32*1.99*(Table1[[#This Row],[Velocity]]^2)</f>
        <v>115.5308503703704</v>
      </c>
      <c r="N1087" s="24">
        <f>Table1[[#This Row],[Acceleration Force]]+Table1[[#This Row],[Rolling Resistance]]+Table1[[#This Row],[Aerodynamic Resistance]]</f>
        <v>515.84585037036993</v>
      </c>
      <c r="O1087" s="24">
        <f>(Table1[[#This Row],[Acceleration Force]]+Table1[[#This Row],[Rolling Resistance]]+Table1[[#This Row],[Aerodynamic Resistance]])*Table1[[#This Row],[Velocity]]</f>
        <v>8969.9861758847655</v>
      </c>
      <c r="P1087" s="24">
        <f>Table1[[#This Row],[Total]]*Table1[[#This Row],[Velocity]]</f>
        <v>8969.9861758847655</v>
      </c>
      <c r="Q1087" s="24">
        <f>IF(Table1[[#This Row],[Energy]]&gt;0,Table1[[#This Row],[Energy]],0)</f>
        <v>8969.9861758847655</v>
      </c>
      <c r="R1087" s="24">
        <f>(SUM($Q$6:Q1087))/1000000</f>
        <v>3.0419919337530819</v>
      </c>
      <c r="S1087" s="24">
        <f>IF(Table1[[#This Row],[Energy]]&lt;0,ABS(Table1[[#This Row],[Energy]]),0)</f>
        <v>0</v>
      </c>
      <c r="T1087" s="24">
        <f>(SUM($S$6:S1087))/1000000</f>
        <v>1.3812616466172007</v>
      </c>
    </row>
    <row r="1088" spans="2:20" x14ac:dyDescent="0.3">
      <c r="B1088" s="10" t="s">
        <v>25</v>
      </c>
      <c r="C1088" s="21">
        <v>1082</v>
      </c>
      <c r="D1088" s="21">
        <v>60</v>
      </c>
      <c r="E1088" s="22">
        <v>63</v>
      </c>
      <c r="F1088" s="23">
        <f t="shared" si="99"/>
        <v>-1.3888888888889086E-2</v>
      </c>
      <c r="G1088" s="23">
        <f t="shared" si="100"/>
        <v>-5.0000000000000711E-2</v>
      </c>
      <c r="H1088" s="24">
        <f t="shared" si="96"/>
        <v>0</v>
      </c>
      <c r="I1088" s="24">
        <f t="shared" si="97"/>
        <v>63</v>
      </c>
      <c r="J1088" s="24">
        <f t="shared" si="98"/>
        <v>17.5</v>
      </c>
      <c r="K1088" s="24">
        <f>(1000*1.15)*Table1[[#This Row],[WLTC class 3, version 5, acceleration]]</f>
        <v>-15.972222222222449</v>
      </c>
      <c r="L1088" s="24">
        <f t="shared" si="101"/>
        <v>112.815</v>
      </c>
      <c r="M1088" s="24">
        <f>0.5*1.2*0.32*1.99*(Table1[[#This Row],[Velocity]]^2)</f>
        <v>117.01200000000001</v>
      </c>
      <c r="N1088" s="24">
        <f>Table1[[#This Row],[Acceleration Force]]+Table1[[#This Row],[Rolling Resistance]]+Table1[[#This Row],[Aerodynamic Resistance]]</f>
        <v>213.85477777777754</v>
      </c>
      <c r="O1088" s="24">
        <f>(Table1[[#This Row],[Acceleration Force]]+Table1[[#This Row],[Rolling Resistance]]+Table1[[#This Row],[Aerodynamic Resistance]])*Table1[[#This Row],[Velocity]]</f>
        <v>3742.4586111111071</v>
      </c>
      <c r="P1088" s="24">
        <f>Table1[[#This Row],[Total]]*Table1[[#This Row],[Velocity]]</f>
        <v>3742.4586111111071</v>
      </c>
      <c r="Q1088" s="24">
        <f>IF(Table1[[#This Row],[Energy]]&gt;0,Table1[[#This Row],[Energy]],0)</f>
        <v>3742.4586111111071</v>
      </c>
      <c r="R1088" s="24">
        <f>(SUM($Q$6:Q1088))/1000000</f>
        <v>3.0457343923641931</v>
      </c>
      <c r="S1088" s="24">
        <f>IF(Table1[[#This Row],[Energy]]&lt;0,ABS(Table1[[#This Row],[Energy]]),0)</f>
        <v>0</v>
      </c>
      <c r="T1088" s="24">
        <f>(SUM($S$6:S1088))/1000000</f>
        <v>1.3812616466172007</v>
      </c>
    </row>
    <row r="1089" spans="2:20" x14ac:dyDescent="0.3">
      <c r="B1089" s="10" t="s">
        <v>25</v>
      </c>
      <c r="C1089" s="21">
        <v>1083</v>
      </c>
      <c r="D1089" s="21">
        <v>61</v>
      </c>
      <c r="E1089" s="22">
        <v>62.5</v>
      </c>
      <c r="F1089" s="23">
        <f t="shared" si="99"/>
        <v>-0.29166666666666685</v>
      </c>
      <c r="G1089" s="23">
        <f t="shared" si="100"/>
        <v>-1.0500000000000007</v>
      </c>
      <c r="H1089" s="24">
        <f t="shared" si="96"/>
        <v>0</v>
      </c>
      <c r="I1089" s="24">
        <f t="shared" si="97"/>
        <v>62.5</v>
      </c>
      <c r="J1089" s="24">
        <f t="shared" si="98"/>
        <v>17.361111111111111</v>
      </c>
      <c r="K1089" s="24">
        <f>(1000*1.15)*Table1[[#This Row],[WLTC class 3, version 5, acceleration]]</f>
        <v>-335.41666666666686</v>
      </c>
      <c r="L1089" s="24">
        <f t="shared" si="101"/>
        <v>112.815</v>
      </c>
      <c r="M1089" s="24">
        <f>0.5*1.2*0.32*1.99*(Table1[[#This Row],[Velocity]]^2)</f>
        <v>115.16203703703704</v>
      </c>
      <c r="N1089" s="24">
        <f>Table1[[#This Row],[Acceleration Force]]+Table1[[#This Row],[Rolling Resistance]]+Table1[[#This Row],[Aerodynamic Resistance]]</f>
        <v>-107.43962962962982</v>
      </c>
      <c r="O1089" s="24">
        <f>(Table1[[#This Row],[Acceleration Force]]+Table1[[#This Row],[Rolling Resistance]]+Table1[[#This Row],[Aerodynamic Resistance]])*Table1[[#This Row],[Velocity]]</f>
        <v>-1865.2713477366287</v>
      </c>
      <c r="P1089" s="24">
        <f>Table1[[#This Row],[Total]]*Table1[[#This Row],[Velocity]]</f>
        <v>-1865.2713477366287</v>
      </c>
      <c r="Q1089" s="24">
        <f>IF(Table1[[#This Row],[Energy]]&gt;0,Table1[[#This Row],[Energy]],0)</f>
        <v>0</v>
      </c>
      <c r="R1089" s="24">
        <f>(SUM($Q$6:Q1089))/1000000</f>
        <v>3.0457343923641931</v>
      </c>
      <c r="S1089" s="24">
        <f>IF(Table1[[#This Row],[Energy]]&lt;0,ABS(Table1[[#This Row],[Energy]]),0)</f>
        <v>1865.2713477366287</v>
      </c>
      <c r="T1089" s="24">
        <f>(SUM($S$6:S1089))/1000000</f>
        <v>1.3831269179649375</v>
      </c>
    </row>
    <row r="1090" spans="2:20" x14ac:dyDescent="0.3">
      <c r="B1090" s="10" t="s">
        <v>25</v>
      </c>
      <c r="C1090" s="21">
        <v>1084</v>
      </c>
      <c r="D1090" s="21">
        <v>62</v>
      </c>
      <c r="E1090" s="22">
        <v>60.9</v>
      </c>
      <c r="F1090" s="23">
        <f t="shared" si="99"/>
        <v>-0.44444444444444481</v>
      </c>
      <c r="G1090" s="23">
        <f t="shared" si="100"/>
        <v>-1.6000000000000014</v>
      </c>
      <c r="H1090" s="24">
        <f t="shared" si="96"/>
        <v>0</v>
      </c>
      <c r="I1090" s="24">
        <f t="shared" si="97"/>
        <v>60.9</v>
      </c>
      <c r="J1090" s="24">
        <f t="shared" si="98"/>
        <v>16.916666666666664</v>
      </c>
      <c r="K1090" s="24">
        <f>(1000*1.15)*Table1[[#This Row],[WLTC class 3, version 5, acceleration]]</f>
        <v>-511.11111111111154</v>
      </c>
      <c r="L1090" s="24">
        <f t="shared" si="101"/>
        <v>112.815</v>
      </c>
      <c r="M1090" s="24">
        <f>0.5*1.2*0.32*1.99*(Table1[[#This Row],[Velocity]]^2)</f>
        <v>109.34121333333331</v>
      </c>
      <c r="N1090" s="24">
        <f>Table1[[#This Row],[Acceleration Force]]+Table1[[#This Row],[Rolling Resistance]]+Table1[[#This Row],[Aerodynamic Resistance]]</f>
        <v>-288.95489777777823</v>
      </c>
      <c r="O1090" s="24">
        <f>(Table1[[#This Row],[Acceleration Force]]+Table1[[#This Row],[Rolling Resistance]]+Table1[[#This Row],[Aerodynamic Resistance]])*Table1[[#This Row],[Velocity]]</f>
        <v>-4888.1536874074145</v>
      </c>
      <c r="P1090" s="24">
        <f>Table1[[#This Row],[Total]]*Table1[[#This Row],[Velocity]]</f>
        <v>-4888.1536874074145</v>
      </c>
      <c r="Q1090" s="24">
        <f>IF(Table1[[#This Row],[Energy]]&gt;0,Table1[[#This Row],[Energy]],0)</f>
        <v>0</v>
      </c>
      <c r="R1090" s="24">
        <f>(SUM($Q$6:Q1090))/1000000</f>
        <v>3.0457343923641931</v>
      </c>
      <c r="S1090" s="24">
        <f>IF(Table1[[#This Row],[Energy]]&lt;0,ABS(Table1[[#This Row],[Energy]]),0)</f>
        <v>4888.1536874074145</v>
      </c>
      <c r="T1090" s="24">
        <f>(SUM($S$6:S1090))/1000000</f>
        <v>1.3880150716523449</v>
      </c>
    </row>
    <row r="1091" spans="2:20" x14ac:dyDescent="0.3">
      <c r="B1091" s="10" t="s">
        <v>25</v>
      </c>
      <c r="C1091" s="21">
        <v>1085</v>
      </c>
      <c r="D1091" s="21">
        <v>63</v>
      </c>
      <c r="E1091" s="22">
        <v>59.3</v>
      </c>
      <c r="F1091" s="23">
        <f t="shared" si="99"/>
        <v>-0.31944444444444403</v>
      </c>
      <c r="G1091" s="23">
        <f t="shared" si="100"/>
        <v>-1.1499999999999986</v>
      </c>
      <c r="H1091" s="24">
        <f t="shared" si="96"/>
        <v>0</v>
      </c>
      <c r="I1091" s="24">
        <f t="shared" si="97"/>
        <v>59.3</v>
      </c>
      <c r="J1091" s="24">
        <f t="shared" si="98"/>
        <v>16.472222222222221</v>
      </c>
      <c r="K1091" s="24">
        <f>(1000*1.15)*Table1[[#This Row],[WLTC class 3, version 5, acceleration]]</f>
        <v>-367.36111111111063</v>
      </c>
      <c r="L1091" s="24">
        <f t="shared" si="101"/>
        <v>112.815</v>
      </c>
      <c r="M1091" s="24">
        <f>0.5*1.2*0.32*1.99*(Table1[[#This Row],[Velocity]]^2)</f>
        <v>103.67133481481481</v>
      </c>
      <c r="N1091" s="24">
        <f>Table1[[#This Row],[Acceleration Force]]+Table1[[#This Row],[Rolling Resistance]]+Table1[[#This Row],[Aerodynamic Resistance]]</f>
        <v>-150.87477629629581</v>
      </c>
      <c r="O1091" s="24">
        <f>(Table1[[#This Row],[Acceleration Force]]+Table1[[#This Row],[Rolling Resistance]]+Table1[[#This Row],[Aerodynamic Resistance]])*Table1[[#This Row],[Velocity]]</f>
        <v>-2485.2428428806502</v>
      </c>
      <c r="P1091" s="24">
        <f>Table1[[#This Row],[Total]]*Table1[[#This Row],[Velocity]]</f>
        <v>-2485.2428428806502</v>
      </c>
      <c r="Q1091" s="24">
        <f>IF(Table1[[#This Row],[Energy]]&gt;0,Table1[[#This Row],[Energy]],0)</f>
        <v>0</v>
      </c>
      <c r="R1091" s="24">
        <f>(SUM($Q$6:Q1091))/1000000</f>
        <v>3.0457343923641931</v>
      </c>
      <c r="S1091" s="24">
        <f>IF(Table1[[#This Row],[Energy]]&lt;0,ABS(Table1[[#This Row],[Energy]]),0)</f>
        <v>2485.2428428806502</v>
      </c>
      <c r="T1091" s="24">
        <f>(SUM($S$6:S1091))/1000000</f>
        <v>1.3905003144952255</v>
      </c>
    </row>
    <row r="1092" spans="2:20" x14ac:dyDescent="0.3">
      <c r="B1092" s="10" t="s">
        <v>25</v>
      </c>
      <c r="C1092" s="21">
        <v>1086</v>
      </c>
      <c r="D1092" s="21">
        <v>64</v>
      </c>
      <c r="E1092" s="22">
        <v>58.6</v>
      </c>
      <c r="F1092" s="23">
        <f t="shared" si="99"/>
        <v>-9.7222222222221627E-2</v>
      </c>
      <c r="G1092" s="23">
        <f t="shared" si="100"/>
        <v>-0.34999999999999787</v>
      </c>
      <c r="H1092" s="24">
        <f t="shared" si="96"/>
        <v>0</v>
      </c>
      <c r="I1092" s="24">
        <f t="shared" si="97"/>
        <v>58.6</v>
      </c>
      <c r="J1092" s="24">
        <f t="shared" si="98"/>
        <v>16.277777777777779</v>
      </c>
      <c r="K1092" s="24">
        <f>(1000*1.15)*Table1[[#This Row],[WLTC class 3, version 5, acceleration]]</f>
        <v>-111.80555555555488</v>
      </c>
      <c r="L1092" s="24">
        <f t="shared" si="101"/>
        <v>112.815</v>
      </c>
      <c r="M1092" s="24">
        <f>0.5*1.2*0.32*1.99*(Table1[[#This Row],[Velocity]]^2)</f>
        <v>101.23822814814815</v>
      </c>
      <c r="N1092" s="24">
        <f>Table1[[#This Row],[Acceleration Force]]+Table1[[#This Row],[Rolling Resistance]]+Table1[[#This Row],[Aerodynamic Resistance]]</f>
        <v>102.24767259259328</v>
      </c>
      <c r="O1092" s="24">
        <f>(Table1[[#This Row],[Acceleration Force]]+Table1[[#This Row],[Rolling Resistance]]+Table1[[#This Row],[Aerodynamic Resistance]])*Table1[[#This Row],[Velocity]]</f>
        <v>1664.3648927572128</v>
      </c>
      <c r="P1092" s="24">
        <f>Table1[[#This Row],[Total]]*Table1[[#This Row],[Velocity]]</f>
        <v>1664.3648927572128</v>
      </c>
      <c r="Q1092" s="24">
        <f>IF(Table1[[#This Row],[Energy]]&gt;0,Table1[[#This Row],[Energy]],0)</f>
        <v>1664.3648927572128</v>
      </c>
      <c r="R1092" s="24">
        <f>(SUM($Q$6:Q1092))/1000000</f>
        <v>3.0473987572569503</v>
      </c>
      <c r="S1092" s="24">
        <f>IF(Table1[[#This Row],[Energy]]&lt;0,ABS(Table1[[#This Row],[Energy]]),0)</f>
        <v>0</v>
      </c>
      <c r="T1092" s="24">
        <f>(SUM($S$6:S1092))/1000000</f>
        <v>1.3905003144952255</v>
      </c>
    </row>
    <row r="1093" spans="2:20" x14ac:dyDescent="0.3">
      <c r="B1093" s="10" t="s">
        <v>25</v>
      </c>
      <c r="C1093" s="21">
        <v>1087</v>
      </c>
      <c r="D1093" s="21">
        <v>65</v>
      </c>
      <c r="E1093" s="22">
        <v>58.6</v>
      </c>
      <c r="F1093" s="23">
        <f t="shared" si="99"/>
        <v>1.3888888888889086E-2</v>
      </c>
      <c r="G1093" s="23">
        <f t="shared" si="100"/>
        <v>5.0000000000000711E-2</v>
      </c>
      <c r="H1093" s="24">
        <f t="shared" si="96"/>
        <v>0</v>
      </c>
      <c r="I1093" s="24">
        <f t="shared" si="97"/>
        <v>58.6</v>
      </c>
      <c r="J1093" s="24">
        <f t="shared" si="98"/>
        <v>16.277777777777779</v>
      </c>
      <c r="K1093" s="24">
        <f>(1000*1.15)*Table1[[#This Row],[WLTC class 3, version 5, acceleration]]</f>
        <v>15.972222222222449</v>
      </c>
      <c r="L1093" s="24">
        <f t="shared" si="101"/>
        <v>112.815</v>
      </c>
      <c r="M1093" s="24">
        <f>0.5*1.2*0.32*1.99*(Table1[[#This Row],[Velocity]]^2)</f>
        <v>101.23822814814815</v>
      </c>
      <c r="N1093" s="24">
        <f>Table1[[#This Row],[Acceleration Force]]+Table1[[#This Row],[Rolling Resistance]]+Table1[[#This Row],[Aerodynamic Resistance]]</f>
        <v>230.02545037037061</v>
      </c>
      <c r="O1093" s="24">
        <f>(Table1[[#This Row],[Acceleration Force]]+Table1[[#This Row],[Rolling Resistance]]+Table1[[#This Row],[Aerodynamic Resistance]])*Table1[[#This Row],[Velocity]]</f>
        <v>3744.3031643621439</v>
      </c>
      <c r="P1093" s="24">
        <f>Table1[[#This Row],[Total]]*Table1[[#This Row],[Velocity]]</f>
        <v>3744.3031643621439</v>
      </c>
      <c r="Q1093" s="24">
        <f>IF(Table1[[#This Row],[Energy]]&gt;0,Table1[[#This Row],[Energy]],0)</f>
        <v>3744.3031643621439</v>
      </c>
      <c r="R1093" s="24">
        <f>(SUM($Q$6:Q1093))/1000000</f>
        <v>3.0511430604213121</v>
      </c>
      <c r="S1093" s="24">
        <f>IF(Table1[[#This Row],[Energy]]&lt;0,ABS(Table1[[#This Row],[Energy]]),0)</f>
        <v>0</v>
      </c>
      <c r="T1093" s="24">
        <f>(SUM($S$6:S1093))/1000000</f>
        <v>1.3905003144952255</v>
      </c>
    </row>
    <row r="1094" spans="2:20" x14ac:dyDescent="0.3">
      <c r="B1094" s="10" t="s">
        <v>25</v>
      </c>
      <c r="C1094" s="21">
        <v>1088</v>
      </c>
      <c r="D1094" s="21">
        <v>66</v>
      </c>
      <c r="E1094" s="22">
        <v>58.7</v>
      </c>
      <c r="F1094" s="23">
        <f t="shared" si="99"/>
        <v>2.7777777777777186E-2</v>
      </c>
      <c r="G1094" s="23">
        <f t="shared" si="100"/>
        <v>9.9999999999997868E-2</v>
      </c>
      <c r="H1094" s="24">
        <f t="shared" ref="H1094:H1157" si="102">IF(E1094&lt;1,1,0)</f>
        <v>0</v>
      </c>
      <c r="I1094" s="24">
        <f t="shared" ref="I1094:I1157" si="103">IF(H1094=1,"",E1094)</f>
        <v>58.7</v>
      </c>
      <c r="J1094" s="24">
        <f t="shared" ref="J1094:J1157" si="104">E1094/3.6</f>
        <v>16.305555555555557</v>
      </c>
      <c r="K1094" s="24">
        <f>(1000*1.15)*Table1[[#This Row],[WLTC class 3, version 5, acceleration]]</f>
        <v>31.944444444443764</v>
      </c>
      <c r="L1094" s="24">
        <f t="shared" si="101"/>
        <v>112.815</v>
      </c>
      <c r="M1094" s="24">
        <f>0.5*1.2*0.32*1.99*(Table1[[#This Row],[Velocity]]^2)</f>
        <v>101.58404592592596</v>
      </c>
      <c r="N1094" s="24">
        <f>Table1[[#This Row],[Acceleration Force]]+Table1[[#This Row],[Rolling Resistance]]+Table1[[#This Row],[Aerodynamic Resistance]]</f>
        <v>246.34349037036975</v>
      </c>
      <c r="O1094" s="24">
        <f>(Table1[[#This Row],[Acceleration Force]]+Table1[[#This Row],[Rolling Resistance]]+Table1[[#This Row],[Aerodynamic Resistance]])*Table1[[#This Row],[Velocity]]</f>
        <v>4016.7674679835295</v>
      </c>
      <c r="P1094" s="24">
        <f>Table1[[#This Row],[Total]]*Table1[[#This Row],[Velocity]]</f>
        <v>4016.7674679835295</v>
      </c>
      <c r="Q1094" s="24">
        <f>IF(Table1[[#This Row],[Energy]]&gt;0,Table1[[#This Row],[Energy]],0)</f>
        <v>4016.7674679835295</v>
      </c>
      <c r="R1094" s="24">
        <f>(SUM($Q$6:Q1094))/1000000</f>
        <v>3.055159827889296</v>
      </c>
      <c r="S1094" s="24">
        <f>IF(Table1[[#This Row],[Energy]]&lt;0,ABS(Table1[[#This Row],[Energy]]),0)</f>
        <v>0</v>
      </c>
      <c r="T1094" s="24">
        <f>(SUM($S$6:S1094))/1000000</f>
        <v>1.3905003144952255</v>
      </c>
    </row>
    <row r="1095" spans="2:20" x14ac:dyDescent="0.3">
      <c r="B1095" s="10" t="s">
        <v>25</v>
      </c>
      <c r="C1095" s="21">
        <v>1089</v>
      </c>
      <c r="D1095" s="21">
        <v>67</v>
      </c>
      <c r="E1095" s="22">
        <v>58.8</v>
      </c>
      <c r="F1095" s="23">
        <f t="shared" ref="F1095:F1158" si="105">($E1096-$E1094)/2/3.6</f>
        <v>1.3888888888888099E-2</v>
      </c>
      <c r="G1095" s="23">
        <f t="shared" ref="G1095:G1158" si="106">($E1096-$E1094)/2</f>
        <v>4.9999999999997158E-2</v>
      </c>
      <c r="H1095" s="24">
        <f t="shared" si="102"/>
        <v>0</v>
      </c>
      <c r="I1095" s="24">
        <f t="shared" si="103"/>
        <v>58.8</v>
      </c>
      <c r="J1095" s="24">
        <f t="shared" si="104"/>
        <v>16.333333333333332</v>
      </c>
      <c r="K1095" s="24">
        <f>(1000*1.15)*Table1[[#This Row],[WLTC class 3, version 5, acceleration]]</f>
        <v>15.972222222221314</v>
      </c>
      <c r="L1095" s="24">
        <f t="shared" ref="L1095:L1158" si="107">1150*9.81*0.01</f>
        <v>112.815</v>
      </c>
      <c r="M1095" s="24">
        <f>0.5*1.2*0.32*1.99*(Table1[[#This Row],[Velocity]]^2)</f>
        <v>101.93045333333332</v>
      </c>
      <c r="N1095" s="24">
        <f>Table1[[#This Row],[Acceleration Force]]+Table1[[#This Row],[Rolling Resistance]]+Table1[[#This Row],[Aerodynamic Resistance]]</f>
        <v>230.71767555555465</v>
      </c>
      <c r="O1095" s="24">
        <f>(Table1[[#This Row],[Acceleration Force]]+Table1[[#This Row],[Rolling Resistance]]+Table1[[#This Row],[Aerodynamic Resistance]])*Table1[[#This Row],[Velocity]]</f>
        <v>3768.3887007407257</v>
      </c>
      <c r="P1095" s="24">
        <f>Table1[[#This Row],[Total]]*Table1[[#This Row],[Velocity]]</f>
        <v>3768.3887007407257</v>
      </c>
      <c r="Q1095" s="24">
        <f>IF(Table1[[#This Row],[Energy]]&gt;0,Table1[[#This Row],[Energy]],0)</f>
        <v>3768.3887007407257</v>
      </c>
      <c r="R1095" s="24">
        <f>(SUM($Q$6:Q1095))/1000000</f>
        <v>3.0589282165900364</v>
      </c>
      <c r="S1095" s="24">
        <f>IF(Table1[[#This Row],[Energy]]&lt;0,ABS(Table1[[#This Row],[Energy]]),0)</f>
        <v>0</v>
      </c>
      <c r="T1095" s="24">
        <f>(SUM($S$6:S1095))/1000000</f>
        <v>1.3905003144952255</v>
      </c>
    </row>
    <row r="1096" spans="2:20" x14ac:dyDescent="0.3">
      <c r="B1096" s="10" t="s">
        <v>25</v>
      </c>
      <c r="C1096" s="21">
        <v>1090</v>
      </c>
      <c r="D1096" s="21">
        <v>68</v>
      </c>
      <c r="E1096" s="22">
        <v>58.8</v>
      </c>
      <c r="F1096" s="23">
        <f t="shared" si="105"/>
        <v>0</v>
      </c>
      <c r="G1096" s="23">
        <f t="shared" si="106"/>
        <v>0</v>
      </c>
      <c r="H1096" s="24">
        <f t="shared" si="102"/>
        <v>0</v>
      </c>
      <c r="I1096" s="24">
        <f t="shared" si="103"/>
        <v>58.8</v>
      </c>
      <c r="J1096" s="24">
        <f t="shared" si="104"/>
        <v>16.333333333333332</v>
      </c>
      <c r="K1096" s="24">
        <f>(1000*1.15)*Table1[[#This Row],[WLTC class 3, version 5, acceleration]]</f>
        <v>0</v>
      </c>
      <c r="L1096" s="24">
        <f t="shared" si="107"/>
        <v>112.815</v>
      </c>
      <c r="M1096" s="24">
        <f>0.5*1.2*0.32*1.99*(Table1[[#This Row],[Velocity]]^2)</f>
        <v>101.93045333333332</v>
      </c>
      <c r="N1096" s="24">
        <f>Table1[[#This Row],[Acceleration Force]]+Table1[[#This Row],[Rolling Resistance]]+Table1[[#This Row],[Aerodynamic Resistance]]</f>
        <v>214.74545333333333</v>
      </c>
      <c r="O1096" s="24">
        <f>(Table1[[#This Row],[Acceleration Force]]+Table1[[#This Row],[Rolling Resistance]]+Table1[[#This Row],[Aerodynamic Resistance]])*Table1[[#This Row],[Velocity]]</f>
        <v>3507.5090711111106</v>
      </c>
      <c r="P1096" s="24">
        <f>Table1[[#This Row],[Total]]*Table1[[#This Row],[Velocity]]</f>
        <v>3507.5090711111106</v>
      </c>
      <c r="Q1096" s="24">
        <f>IF(Table1[[#This Row],[Energy]]&gt;0,Table1[[#This Row],[Energy]],0)</f>
        <v>3507.5090711111106</v>
      </c>
      <c r="R1096" s="24">
        <f>(SUM($Q$6:Q1096))/1000000</f>
        <v>3.0624357256611479</v>
      </c>
      <c r="S1096" s="24">
        <f>IF(Table1[[#This Row],[Energy]]&lt;0,ABS(Table1[[#This Row],[Energy]]),0)</f>
        <v>0</v>
      </c>
      <c r="T1096" s="24">
        <f>(SUM($S$6:S1096))/1000000</f>
        <v>1.3905003144952255</v>
      </c>
    </row>
    <row r="1097" spans="2:20" x14ac:dyDescent="0.3">
      <c r="B1097" s="10" t="s">
        <v>25</v>
      </c>
      <c r="C1097" s="21">
        <v>1091</v>
      </c>
      <c r="D1097" s="21">
        <v>69</v>
      </c>
      <c r="E1097" s="22">
        <v>58.8</v>
      </c>
      <c r="F1097" s="23">
        <f t="shared" si="105"/>
        <v>4.1666666666667261E-2</v>
      </c>
      <c r="G1097" s="23">
        <f t="shared" si="106"/>
        <v>0.15000000000000213</v>
      </c>
      <c r="H1097" s="24">
        <f t="shared" si="102"/>
        <v>0</v>
      </c>
      <c r="I1097" s="24">
        <f t="shared" si="103"/>
        <v>58.8</v>
      </c>
      <c r="J1097" s="24">
        <f t="shared" si="104"/>
        <v>16.333333333333332</v>
      </c>
      <c r="K1097" s="24">
        <f>(1000*1.15)*Table1[[#This Row],[WLTC class 3, version 5, acceleration]]</f>
        <v>47.916666666667354</v>
      </c>
      <c r="L1097" s="24">
        <f t="shared" si="107"/>
        <v>112.815</v>
      </c>
      <c r="M1097" s="24">
        <f>0.5*1.2*0.32*1.99*(Table1[[#This Row],[Velocity]]^2)</f>
        <v>101.93045333333332</v>
      </c>
      <c r="N1097" s="24">
        <f>Table1[[#This Row],[Acceleration Force]]+Table1[[#This Row],[Rolling Resistance]]+Table1[[#This Row],[Aerodynamic Resistance]]</f>
        <v>262.6621200000007</v>
      </c>
      <c r="O1097" s="24">
        <f>(Table1[[#This Row],[Acceleration Force]]+Table1[[#This Row],[Rolling Resistance]]+Table1[[#This Row],[Aerodynamic Resistance]])*Table1[[#This Row],[Velocity]]</f>
        <v>4290.1479600000112</v>
      </c>
      <c r="P1097" s="24">
        <f>Table1[[#This Row],[Total]]*Table1[[#This Row],[Velocity]]</f>
        <v>4290.1479600000112</v>
      </c>
      <c r="Q1097" s="24">
        <f>IF(Table1[[#This Row],[Energy]]&gt;0,Table1[[#This Row],[Energy]],0)</f>
        <v>4290.1479600000112</v>
      </c>
      <c r="R1097" s="24">
        <f>(SUM($Q$6:Q1097))/1000000</f>
        <v>3.0667258736211482</v>
      </c>
      <c r="S1097" s="24">
        <f>IF(Table1[[#This Row],[Energy]]&lt;0,ABS(Table1[[#This Row],[Energy]]),0)</f>
        <v>0</v>
      </c>
      <c r="T1097" s="24">
        <f>(SUM($S$6:S1097))/1000000</f>
        <v>1.3905003144952255</v>
      </c>
    </row>
    <row r="1098" spans="2:20" x14ac:dyDescent="0.3">
      <c r="B1098" s="10" t="s">
        <v>25</v>
      </c>
      <c r="C1098" s="21">
        <v>1092</v>
      </c>
      <c r="D1098" s="21">
        <v>70</v>
      </c>
      <c r="E1098" s="22">
        <v>59.1</v>
      </c>
      <c r="F1098" s="23">
        <f t="shared" si="105"/>
        <v>0.18055555555555614</v>
      </c>
      <c r="G1098" s="23">
        <f t="shared" si="106"/>
        <v>0.65000000000000213</v>
      </c>
      <c r="H1098" s="24">
        <f t="shared" si="102"/>
        <v>0</v>
      </c>
      <c r="I1098" s="24">
        <f t="shared" si="103"/>
        <v>59.1</v>
      </c>
      <c r="J1098" s="24">
        <f t="shared" si="104"/>
        <v>16.416666666666668</v>
      </c>
      <c r="K1098" s="24">
        <f>(1000*1.15)*Table1[[#This Row],[WLTC class 3, version 5, acceleration]]</f>
        <v>207.63888888888957</v>
      </c>
      <c r="L1098" s="24">
        <f t="shared" si="107"/>
        <v>112.815</v>
      </c>
      <c r="M1098" s="24">
        <f>0.5*1.2*0.32*1.99*(Table1[[#This Row],[Velocity]]^2)</f>
        <v>102.97321333333335</v>
      </c>
      <c r="N1098" s="24">
        <f>Table1[[#This Row],[Acceleration Force]]+Table1[[#This Row],[Rolling Resistance]]+Table1[[#This Row],[Aerodynamic Resistance]]</f>
        <v>423.42710222222286</v>
      </c>
      <c r="O1098" s="24">
        <f>(Table1[[#This Row],[Acceleration Force]]+Table1[[#This Row],[Rolling Resistance]]+Table1[[#This Row],[Aerodynamic Resistance]])*Table1[[#This Row],[Velocity]]</f>
        <v>6951.2615948148259</v>
      </c>
      <c r="P1098" s="24">
        <f>Table1[[#This Row],[Total]]*Table1[[#This Row],[Velocity]]</f>
        <v>6951.2615948148259</v>
      </c>
      <c r="Q1098" s="24">
        <f>IF(Table1[[#This Row],[Energy]]&gt;0,Table1[[#This Row],[Energy]],0)</f>
        <v>6951.2615948148259</v>
      </c>
      <c r="R1098" s="24">
        <f>(SUM($Q$6:Q1098))/1000000</f>
        <v>3.0736771352159629</v>
      </c>
      <c r="S1098" s="24">
        <f>IF(Table1[[#This Row],[Energy]]&lt;0,ABS(Table1[[#This Row],[Energy]]),0)</f>
        <v>0</v>
      </c>
      <c r="T1098" s="24">
        <f>(SUM($S$6:S1098))/1000000</f>
        <v>1.3905003144952255</v>
      </c>
    </row>
    <row r="1099" spans="2:20" x14ac:dyDescent="0.3">
      <c r="B1099" s="10" t="s">
        <v>25</v>
      </c>
      <c r="C1099" s="21">
        <v>1093</v>
      </c>
      <c r="D1099" s="21">
        <v>71</v>
      </c>
      <c r="E1099" s="22">
        <v>60.1</v>
      </c>
      <c r="F1099" s="23">
        <f t="shared" si="105"/>
        <v>0.36111111111111133</v>
      </c>
      <c r="G1099" s="23">
        <f t="shared" si="106"/>
        <v>1.3000000000000007</v>
      </c>
      <c r="H1099" s="24">
        <f t="shared" si="102"/>
        <v>0</v>
      </c>
      <c r="I1099" s="24">
        <f t="shared" si="103"/>
        <v>60.1</v>
      </c>
      <c r="J1099" s="24">
        <f t="shared" si="104"/>
        <v>16.694444444444443</v>
      </c>
      <c r="K1099" s="24">
        <f>(1000*1.15)*Table1[[#This Row],[WLTC class 3, version 5, acceleration]]</f>
        <v>415.277777777778</v>
      </c>
      <c r="L1099" s="24">
        <f t="shared" si="107"/>
        <v>112.815</v>
      </c>
      <c r="M1099" s="24">
        <f>0.5*1.2*0.32*1.99*(Table1[[#This Row],[Velocity]]^2)</f>
        <v>106.48740592592591</v>
      </c>
      <c r="N1099" s="24">
        <f>Table1[[#This Row],[Acceleration Force]]+Table1[[#This Row],[Rolling Resistance]]+Table1[[#This Row],[Aerodynamic Resistance]]</f>
        <v>634.58018370370394</v>
      </c>
      <c r="O1099" s="24">
        <f>(Table1[[#This Row],[Acceleration Force]]+Table1[[#This Row],[Rolling Resistance]]+Table1[[#This Row],[Aerodynamic Resistance]])*Table1[[#This Row],[Velocity]]</f>
        <v>10593.963622386835</v>
      </c>
      <c r="P1099" s="24">
        <f>Table1[[#This Row],[Total]]*Table1[[#This Row],[Velocity]]</f>
        <v>10593.963622386835</v>
      </c>
      <c r="Q1099" s="24">
        <f>IF(Table1[[#This Row],[Energy]]&gt;0,Table1[[#This Row],[Energy]],0)</f>
        <v>10593.963622386835</v>
      </c>
      <c r="R1099" s="24">
        <f>(SUM($Q$6:Q1099))/1000000</f>
        <v>3.0842710988383497</v>
      </c>
      <c r="S1099" s="24">
        <f>IF(Table1[[#This Row],[Energy]]&lt;0,ABS(Table1[[#This Row],[Energy]]),0)</f>
        <v>0</v>
      </c>
      <c r="T1099" s="24">
        <f>(SUM($S$6:S1099))/1000000</f>
        <v>1.3905003144952255</v>
      </c>
    </row>
    <row r="1100" spans="2:20" x14ac:dyDescent="0.3">
      <c r="B1100" s="10" t="s">
        <v>25</v>
      </c>
      <c r="C1100" s="21">
        <v>1094</v>
      </c>
      <c r="D1100" s="21">
        <v>72</v>
      </c>
      <c r="E1100" s="22">
        <v>61.7</v>
      </c>
      <c r="F1100" s="23">
        <f t="shared" si="105"/>
        <v>0.40277777777777757</v>
      </c>
      <c r="G1100" s="23">
        <f t="shared" si="106"/>
        <v>1.4499999999999993</v>
      </c>
      <c r="H1100" s="24">
        <f t="shared" si="102"/>
        <v>0</v>
      </c>
      <c r="I1100" s="24">
        <f t="shared" si="103"/>
        <v>61.7</v>
      </c>
      <c r="J1100" s="24">
        <f t="shared" si="104"/>
        <v>17.138888888888889</v>
      </c>
      <c r="K1100" s="24">
        <f>(1000*1.15)*Table1[[#This Row],[WLTC class 3, version 5, acceleration]]</f>
        <v>463.19444444444423</v>
      </c>
      <c r="L1100" s="24">
        <f t="shared" si="107"/>
        <v>112.815</v>
      </c>
      <c r="M1100" s="24">
        <f>0.5*1.2*0.32*1.99*(Table1[[#This Row],[Velocity]]^2)</f>
        <v>112.23275703703706</v>
      </c>
      <c r="N1100" s="24">
        <f>Table1[[#This Row],[Acceleration Force]]+Table1[[#This Row],[Rolling Resistance]]+Table1[[#This Row],[Aerodynamic Resistance]]</f>
        <v>688.24220148148129</v>
      </c>
      <c r="O1100" s="24">
        <f>(Table1[[#This Row],[Acceleration Force]]+Table1[[#This Row],[Rolling Resistance]]+Table1[[#This Row],[Aerodynamic Resistance]])*Table1[[#This Row],[Velocity]]</f>
        <v>11795.706619835388</v>
      </c>
      <c r="P1100" s="24">
        <f>Table1[[#This Row],[Total]]*Table1[[#This Row],[Velocity]]</f>
        <v>11795.706619835388</v>
      </c>
      <c r="Q1100" s="24">
        <f>IF(Table1[[#This Row],[Energy]]&gt;0,Table1[[#This Row],[Energy]],0)</f>
        <v>11795.706619835388</v>
      </c>
      <c r="R1100" s="24">
        <f>(SUM($Q$6:Q1100))/1000000</f>
        <v>3.0960668054581855</v>
      </c>
      <c r="S1100" s="24">
        <f>IF(Table1[[#This Row],[Energy]]&lt;0,ABS(Table1[[#This Row],[Energy]]),0)</f>
        <v>0</v>
      </c>
      <c r="T1100" s="24">
        <f>(SUM($S$6:S1100))/1000000</f>
        <v>1.3905003144952255</v>
      </c>
    </row>
    <row r="1101" spans="2:20" x14ac:dyDescent="0.3">
      <c r="B1101" s="10" t="s">
        <v>25</v>
      </c>
      <c r="C1101" s="21">
        <v>1095</v>
      </c>
      <c r="D1101" s="21">
        <v>73</v>
      </c>
      <c r="E1101" s="22">
        <v>63</v>
      </c>
      <c r="F1101" s="23">
        <f t="shared" si="105"/>
        <v>0.27777777777777779</v>
      </c>
      <c r="G1101" s="23">
        <f t="shared" si="106"/>
        <v>1</v>
      </c>
      <c r="H1101" s="24">
        <f t="shared" si="102"/>
        <v>0</v>
      </c>
      <c r="I1101" s="24">
        <f t="shared" si="103"/>
        <v>63</v>
      </c>
      <c r="J1101" s="24">
        <f t="shared" si="104"/>
        <v>17.5</v>
      </c>
      <c r="K1101" s="24">
        <f>(1000*1.15)*Table1[[#This Row],[WLTC class 3, version 5, acceleration]]</f>
        <v>319.44444444444446</v>
      </c>
      <c r="L1101" s="24">
        <f t="shared" si="107"/>
        <v>112.815</v>
      </c>
      <c r="M1101" s="24">
        <f>0.5*1.2*0.32*1.99*(Table1[[#This Row],[Velocity]]^2)</f>
        <v>117.01200000000001</v>
      </c>
      <c r="N1101" s="24">
        <f>Table1[[#This Row],[Acceleration Force]]+Table1[[#This Row],[Rolling Resistance]]+Table1[[#This Row],[Aerodynamic Resistance]]</f>
        <v>549.27144444444446</v>
      </c>
      <c r="O1101" s="24">
        <f>(Table1[[#This Row],[Acceleration Force]]+Table1[[#This Row],[Rolling Resistance]]+Table1[[#This Row],[Aerodynamic Resistance]])*Table1[[#This Row],[Velocity]]</f>
        <v>9612.2502777777772</v>
      </c>
      <c r="P1101" s="24">
        <f>Table1[[#This Row],[Total]]*Table1[[#This Row],[Velocity]]</f>
        <v>9612.2502777777772</v>
      </c>
      <c r="Q1101" s="24">
        <f>IF(Table1[[#This Row],[Energy]]&gt;0,Table1[[#This Row],[Energy]],0)</f>
        <v>9612.2502777777772</v>
      </c>
      <c r="R1101" s="24">
        <f>(SUM($Q$6:Q1101))/1000000</f>
        <v>3.1056790557359628</v>
      </c>
      <c r="S1101" s="24">
        <f>IF(Table1[[#This Row],[Energy]]&lt;0,ABS(Table1[[#This Row],[Energy]]),0)</f>
        <v>0</v>
      </c>
      <c r="T1101" s="24">
        <f>(SUM($S$6:S1101))/1000000</f>
        <v>1.3905003144952255</v>
      </c>
    </row>
    <row r="1102" spans="2:20" x14ac:dyDescent="0.3">
      <c r="B1102" s="10" t="s">
        <v>25</v>
      </c>
      <c r="C1102" s="21">
        <v>1096</v>
      </c>
      <c r="D1102" s="21">
        <v>74</v>
      </c>
      <c r="E1102" s="22">
        <v>63.7</v>
      </c>
      <c r="F1102" s="23">
        <f t="shared" si="105"/>
        <v>0.12499999999999981</v>
      </c>
      <c r="G1102" s="23">
        <f t="shared" si="106"/>
        <v>0.44999999999999929</v>
      </c>
      <c r="H1102" s="24">
        <f t="shared" si="102"/>
        <v>0</v>
      </c>
      <c r="I1102" s="24">
        <f t="shared" si="103"/>
        <v>63.7</v>
      </c>
      <c r="J1102" s="24">
        <f t="shared" si="104"/>
        <v>17.694444444444446</v>
      </c>
      <c r="K1102" s="24">
        <f>(1000*1.15)*Table1[[#This Row],[WLTC class 3, version 5, acceleration]]</f>
        <v>143.74999999999977</v>
      </c>
      <c r="L1102" s="24">
        <f t="shared" si="107"/>
        <v>112.815</v>
      </c>
      <c r="M1102" s="24">
        <f>0.5*1.2*0.32*1.99*(Table1[[#This Row],[Velocity]]^2)</f>
        <v>119.62671259259264</v>
      </c>
      <c r="N1102" s="24">
        <f>Table1[[#This Row],[Acceleration Force]]+Table1[[#This Row],[Rolling Resistance]]+Table1[[#This Row],[Aerodynamic Resistance]]</f>
        <v>376.19171259259241</v>
      </c>
      <c r="O1102" s="24">
        <f>(Table1[[#This Row],[Acceleration Force]]+Table1[[#This Row],[Rolling Resistance]]+Table1[[#This Row],[Aerodynamic Resistance]])*Table1[[#This Row],[Velocity]]</f>
        <v>6656.5033589300383</v>
      </c>
      <c r="P1102" s="24">
        <f>Table1[[#This Row],[Total]]*Table1[[#This Row],[Velocity]]</f>
        <v>6656.5033589300383</v>
      </c>
      <c r="Q1102" s="24">
        <f>IF(Table1[[#This Row],[Energy]]&gt;0,Table1[[#This Row],[Energy]],0)</f>
        <v>6656.5033589300383</v>
      </c>
      <c r="R1102" s="24">
        <f>(SUM($Q$6:Q1102))/1000000</f>
        <v>3.1123355590948929</v>
      </c>
      <c r="S1102" s="24">
        <f>IF(Table1[[#This Row],[Energy]]&lt;0,ABS(Table1[[#This Row],[Energy]]),0)</f>
        <v>0</v>
      </c>
      <c r="T1102" s="24">
        <f>(SUM($S$6:S1102))/1000000</f>
        <v>1.3905003144952255</v>
      </c>
    </row>
    <row r="1103" spans="2:20" x14ac:dyDescent="0.3">
      <c r="B1103" s="10" t="s">
        <v>25</v>
      </c>
      <c r="C1103" s="21">
        <v>1097</v>
      </c>
      <c r="D1103" s="21">
        <v>75</v>
      </c>
      <c r="E1103" s="22">
        <v>63.9</v>
      </c>
      <c r="F1103" s="23">
        <f t="shared" si="105"/>
        <v>-2.7777777777778172E-2</v>
      </c>
      <c r="G1103" s="23">
        <f t="shared" si="106"/>
        <v>-0.10000000000000142</v>
      </c>
      <c r="H1103" s="24">
        <f t="shared" si="102"/>
        <v>0</v>
      </c>
      <c r="I1103" s="24">
        <f t="shared" si="103"/>
        <v>63.9</v>
      </c>
      <c r="J1103" s="24">
        <f t="shared" si="104"/>
        <v>17.75</v>
      </c>
      <c r="K1103" s="24">
        <f>(1000*1.15)*Table1[[#This Row],[WLTC class 3, version 5, acceleration]]</f>
        <v>-31.944444444444898</v>
      </c>
      <c r="L1103" s="24">
        <f t="shared" si="107"/>
        <v>112.815</v>
      </c>
      <c r="M1103" s="24">
        <f>0.5*1.2*0.32*1.99*(Table1[[#This Row],[Velocity]]^2)</f>
        <v>120.37908000000002</v>
      </c>
      <c r="N1103" s="24">
        <f>Table1[[#This Row],[Acceleration Force]]+Table1[[#This Row],[Rolling Resistance]]+Table1[[#This Row],[Aerodynamic Resistance]]</f>
        <v>201.24963555555513</v>
      </c>
      <c r="O1103" s="24">
        <f>(Table1[[#This Row],[Acceleration Force]]+Table1[[#This Row],[Rolling Resistance]]+Table1[[#This Row],[Aerodynamic Resistance]])*Table1[[#This Row],[Velocity]]</f>
        <v>3572.1810311111035</v>
      </c>
      <c r="P1103" s="24">
        <f>Table1[[#This Row],[Total]]*Table1[[#This Row],[Velocity]]</f>
        <v>3572.1810311111035</v>
      </c>
      <c r="Q1103" s="24">
        <f>IF(Table1[[#This Row],[Energy]]&gt;0,Table1[[#This Row],[Energy]],0)</f>
        <v>3572.1810311111035</v>
      </c>
      <c r="R1103" s="24">
        <f>(SUM($Q$6:Q1103))/1000000</f>
        <v>3.115907740126004</v>
      </c>
      <c r="S1103" s="24">
        <f>IF(Table1[[#This Row],[Energy]]&lt;0,ABS(Table1[[#This Row],[Energy]]),0)</f>
        <v>0</v>
      </c>
      <c r="T1103" s="24">
        <f>(SUM($S$6:S1103))/1000000</f>
        <v>1.3905003144952255</v>
      </c>
    </row>
    <row r="1104" spans="2:20" x14ac:dyDescent="0.3">
      <c r="B1104" s="10" t="s">
        <v>25</v>
      </c>
      <c r="C1104" s="21">
        <v>1098</v>
      </c>
      <c r="D1104" s="21">
        <v>76</v>
      </c>
      <c r="E1104" s="22">
        <v>63.5</v>
      </c>
      <c r="F1104" s="23">
        <f t="shared" si="105"/>
        <v>-0.2222222222222224</v>
      </c>
      <c r="G1104" s="23">
        <f t="shared" si="106"/>
        <v>-0.80000000000000071</v>
      </c>
      <c r="H1104" s="24">
        <f t="shared" si="102"/>
        <v>0</v>
      </c>
      <c r="I1104" s="24">
        <f t="shared" si="103"/>
        <v>63.5</v>
      </c>
      <c r="J1104" s="24">
        <f t="shared" si="104"/>
        <v>17.638888888888889</v>
      </c>
      <c r="K1104" s="24">
        <f>(1000*1.15)*Table1[[#This Row],[WLTC class 3, version 5, acceleration]]</f>
        <v>-255.55555555555577</v>
      </c>
      <c r="L1104" s="24">
        <f t="shared" si="107"/>
        <v>112.815</v>
      </c>
      <c r="M1104" s="24">
        <f>0.5*1.2*0.32*1.99*(Table1[[#This Row],[Velocity]]^2)</f>
        <v>118.87670370370371</v>
      </c>
      <c r="N1104" s="24">
        <f>Table1[[#This Row],[Acceleration Force]]+Table1[[#This Row],[Rolling Resistance]]+Table1[[#This Row],[Aerodynamic Resistance]]</f>
        <v>-23.863851851852061</v>
      </c>
      <c r="O1104" s="24">
        <f>(Table1[[#This Row],[Acceleration Force]]+Table1[[#This Row],[Rolling Resistance]]+Table1[[#This Row],[Aerodynamic Resistance]])*Table1[[#This Row],[Velocity]]</f>
        <v>-420.93183127572388</v>
      </c>
      <c r="P1104" s="24">
        <f>Table1[[#This Row],[Total]]*Table1[[#This Row],[Velocity]]</f>
        <v>-420.93183127572388</v>
      </c>
      <c r="Q1104" s="24">
        <f>IF(Table1[[#This Row],[Energy]]&gt;0,Table1[[#This Row],[Energy]],0)</f>
        <v>0</v>
      </c>
      <c r="R1104" s="24">
        <f>(SUM($Q$6:Q1104))/1000000</f>
        <v>3.115907740126004</v>
      </c>
      <c r="S1104" s="24">
        <f>IF(Table1[[#This Row],[Energy]]&lt;0,ABS(Table1[[#This Row],[Energy]]),0)</f>
        <v>420.93183127572388</v>
      </c>
      <c r="T1104" s="24">
        <f>(SUM($S$6:S1104))/1000000</f>
        <v>1.3909212463265013</v>
      </c>
    </row>
    <row r="1105" spans="2:20" x14ac:dyDescent="0.3">
      <c r="B1105" s="10" t="s">
        <v>25</v>
      </c>
      <c r="C1105" s="21">
        <v>1099</v>
      </c>
      <c r="D1105" s="21">
        <v>77</v>
      </c>
      <c r="E1105" s="22">
        <v>62.3</v>
      </c>
      <c r="F1105" s="23">
        <f t="shared" si="105"/>
        <v>-0.44444444444444481</v>
      </c>
      <c r="G1105" s="23">
        <f t="shared" si="106"/>
        <v>-1.6000000000000014</v>
      </c>
      <c r="H1105" s="24">
        <f t="shared" si="102"/>
        <v>0</v>
      </c>
      <c r="I1105" s="24">
        <f t="shared" si="103"/>
        <v>62.3</v>
      </c>
      <c r="J1105" s="24">
        <f t="shared" si="104"/>
        <v>17.305555555555554</v>
      </c>
      <c r="K1105" s="24">
        <f>(1000*1.15)*Table1[[#This Row],[WLTC class 3, version 5, acceleration]]</f>
        <v>-511.11111111111154</v>
      </c>
      <c r="L1105" s="24">
        <f t="shared" si="107"/>
        <v>112.815</v>
      </c>
      <c r="M1105" s="24">
        <f>0.5*1.2*0.32*1.99*(Table1[[#This Row],[Velocity]]^2)</f>
        <v>114.42617925925924</v>
      </c>
      <c r="N1105" s="24">
        <f>Table1[[#This Row],[Acceleration Force]]+Table1[[#This Row],[Rolling Resistance]]+Table1[[#This Row],[Aerodynamic Resistance]]</f>
        <v>-283.8699318518523</v>
      </c>
      <c r="O1105" s="24">
        <f>(Table1[[#This Row],[Acceleration Force]]+Table1[[#This Row],[Rolling Resistance]]+Table1[[#This Row],[Aerodynamic Resistance]])*Table1[[#This Row],[Velocity]]</f>
        <v>-4912.5268762139985</v>
      </c>
      <c r="P1105" s="24">
        <f>Table1[[#This Row],[Total]]*Table1[[#This Row],[Velocity]]</f>
        <v>-4912.5268762139985</v>
      </c>
      <c r="Q1105" s="24">
        <f>IF(Table1[[#This Row],[Energy]]&gt;0,Table1[[#This Row],[Energy]],0)</f>
        <v>0</v>
      </c>
      <c r="R1105" s="24">
        <f>(SUM($Q$6:Q1105))/1000000</f>
        <v>3.115907740126004</v>
      </c>
      <c r="S1105" s="24">
        <f>IF(Table1[[#This Row],[Energy]]&lt;0,ABS(Table1[[#This Row],[Energy]]),0)</f>
        <v>4912.5268762139985</v>
      </c>
      <c r="T1105" s="24">
        <f>(SUM($S$6:S1105))/1000000</f>
        <v>1.3958337732027153</v>
      </c>
    </row>
    <row r="1106" spans="2:20" x14ac:dyDescent="0.3">
      <c r="B1106" s="10" t="s">
        <v>25</v>
      </c>
      <c r="C1106" s="21">
        <v>1100</v>
      </c>
      <c r="D1106" s="21">
        <v>78</v>
      </c>
      <c r="E1106" s="22">
        <v>60.3</v>
      </c>
      <c r="F1106" s="23">
        <f t="shared" si="105"/>
        <v>-0.47222222222222199</v>
      </c>
      <c r="G1106" s="23">
        <f t="shared" si="106"/>
        <v>-1.6999999999999993</v>
      </c>
      <c r="H1106" s="24">
        <f t="shared" si="102"/>
        <v>0</v>
      </c>
      <c r="I1106" s="24">
        <f t="shared" si="103"/>
        <v>60.3</v>
      </c>
      <c r="J1106" s="24">
        <f t="shared" si="104"/>
        <v>16.75</v>
      </c>
      <c r="K1106" s="24">
        <f>(1000*1.15)*Table1[[#This Row],[WLTC class 3, version 5, acceleration]]</f>
        <v>-543.05555555555532</v>
      </c>
      <c r="L1106" s="24">
        <f t="shared" si="107"/>
        <v>112.815</v>
      </c>
      <c r="M1106" s="24">
        <f>0.5*1.2*0.32*1.99*(Table1[[#This Row],[Velocity]]^2)</f>
        <v>107.19732</v>
      </c>
      <c r="N1106" s="24">
        <f>Table1[[#This Row],[Acceleration Force]]+Table1[[#This Row],[Rolling Resistance]]+Table1[[#This Row],[Aerodynamic Resistance]]</f>
        <v>-323.04323555555533</v>
      </c>
      <c r="O1106" s="24">
        <f>(Table1[[#This Row],[Acceleration Force]]+Table1[[#This Row],[Rolling Resistance]]+Table1[[#This Row],[Aerodynamic Resistance]])*Table1[[#This Row],[Velocity]]</f>
        <v>-5410.9741955555519</v>
      </c>
      <c r="P1106" s="24">
        <f>Table1[[#This Row],[Total]]*Table1[[#This Row],[Velocity]]</f>
        <v>-5410.9741955555519</v>
      </c>
      <c r="Q1106" s="24">
        <f>IF(Table1[[#This Row],[Energy]]&gt;0,Table1[[#This Row],[Energy]],0)</f>
        <v>0</v>
      </c>
      <c r="R1106" s="24">
        <f>(SUM($Q$6:Q1106))/1000000</f>
        <v>3.115907740126004</v>
      </c>
      <c r="S1106" s="24">
        <f>IF(Table1[[#This Row],[Energy]]&lt;0,ABS(Table1[[#This Row],[Energy]]),0)</f>
        <v>5410.9741955555519</v>
      </c>
      <c r="T1106" s="24">
        <f>(SUM($S$6:S1106))/1000000</f>
        <v>1.4012447473982708</v>
      </c>
    </row>
    <row r="1107" spans="2:20" x14ac:dyDescent="0.3">
      <c r="B1107" s="10" t="s">
        <v>25</v>
      </c>
      <c r="C1107" s="21">
        <v>1101</v>
      </c>
      <c r="D1107" s="21">
        <v>79</v>
      </c>
      <c r="E1107" s="22">
        <v>58.9</v>
      </c>
      <c r="F1107" s="23">
        <f t="shared" si="105"/>
        <v>-0.26388888888888867</v>
      </c>
      <c r="G1107" s="23">
        <f t="shared" si="106"/>
        <v>-0.94999999999999929</v>
      </c>
      <c r="H1107" s="24">
        <f t="shared" si="102"/>
        <v>0</v>
      </c>
      <c r="I1107" s="24">
        <f t="shared" si="103"/>
        <v>58.9</v>
      </c>
      <c r="J1107" s="24">
        <f t="shared" si="104"/>
        <v>16.361111111111111</v>
      </c>
      <c r="K1107" s="24">
        <f>(1000*1.15)*Table1[[#This Row],[WLTC class 3, version 5, acceleration]]</f>
        <v>-303.472222222222</v>
      </c>
      <c r="L1107" s="24">
        <f t="shared" si="107"/>
        <v>112.815</v>
      </c>
      <c r="M1107" s="24">
        <f>0.5*1.2*0.32*1.99*(Table1[[#This Row],[Velocity]]^2)</f>
        <v>102.27745037037037</v>
      </c>
      <c r="N1107" s="24">
        <f>Table1[[#This Row],[Acceleration Force]]+Table1[[#This Row],[Rolling Resistance]]+Table1[[#This Row],[Aerodynamic Resistance]]</f>
        <v>-88.379771851851629</v>
      </c>
      <c r="O1107" s="24">
        <f>(Table1[[#This Row],[Acceleration Force]]+Table1[[#This Row],[Rolling Resistance]]+Table1[[#This Row],[Aerodynamic Resistance]])*Table1[[#This Row],[Velocity]]</f>
        <v>-1445.9912672427947</v>
      </c>
      <c r="P1107" s="24">
        <f>Table1[[#This Row],[Total]]*Table1[[#This Row],[Velocity]]</f>
        <v>-1445.9912672427947</v>
      </c>
      <c r="Q1107" s="24">
        <f>IF(Table1[[#This Row],[Energy]]&gt;0,Table1[[#This Row],[Energy]],0)</f>
        <v>0</v>
      </c>
      <c r="R1107" s="24">
        <f>(SUM($Q$6:Q1107))/1000000</f>
        <v>3.115907740126004</v>
      </c>
      <c r="S1107" s="24">
        <f>IF(Table1[[#This Row],[Energy]]&lt;0,ABS(Table1[[#This Row],[Energy]]),0)</f>
        <v>1445.9912672427947</v>
      </c>
      <c r="T1107" s="24">
        <f>(SUM($S$6:S1107))/1000000</f>
        <v>1.4026907386655134</v>
      </c>
    </row>
    <row r="1108" spans="2:20" x14ac:dyDescent="0.3">
      <c r="B1108" s="10" t="s">
        <v>25</v>
      </c>
      <c r="C1108" s="21">
        <v>1102</v>
      </c>
      <c r="D1108" s="21">
        <v>80</v>
      </c>
      <c r="E1108" s="22">
        <v>58.4</v>
      </c>
      <c r="F1108" s="23">
        <f t="shared" si="105"/>
        <v>-1.3888888888889086E-2</v>
      </c>
      <c r="G1108" s="23">
        <f t="shared" si="106"/>
        <v>-5.0000000000000711E-2</v>
      </c>
      <c r="H1108" s="24">
        <f t="shared" si="102"/>
        <v>0</v>
      </c>
      <c r="I1108" s="24">
        <f t="shared" si="103"/>
        <v>58.4</v>
      </c>
      <c r="J1108" s="24">
        <f t="shared" si="104"/>
        <v>16.222222222222221</v>
      </c>
      <c r="K1108" s="24">
        <f>(1000*1.15)*Table1[[#This Row],[WLTC class 3, version 5, acceleration]]</f>
        <v>-15.972222222222449</v>
      </c>
      <c r="L1108" s="24">
        <f t="shared" si="107"/>
        <v>112.815</v>
      </c>
      <c r="M1108" s="24">
        <f>0.5*1.2*0.32*1.99*(Table1[[#This Row],[Velocity]]^2)</f>
        <v>100.54836148148148</v>
      </c>
      <c r="N1108" s="24">
        <f>Table1[[#This Row],[Acceleration Force]]+Table1[[#This Row],[Rolling Resistance]]+Table1[[#This Row],[Aerodynamic Resistance]]</f>
        <v>197.39113925925903</v>
      </c>
      <c r="O1108" s="24">
        <f>(Table1[[#This Row],[Acceleration Force]]+Table1[[#This Row],[Rolling Resistance]]+Table1[[#This Row],[Aerodynamic Resistance]])*Table1[[#This Row],[Velocity]]</f>
        <v>3202.1229257613131</v>
      </c>
      <c r="P1108" s="24">
        <f>Table1[[#This Row],[Total]]*Table1[[#This Row],[Velocity]]</f>
        <v>3202.1229257613131</v>
      </c>
      <c r="Q1108" s="24">
        <f>IF(Table1[[#This Row],[Energy]]&gt;0,Table1[[#This Row],[Energy]],0)</f>
        <v>3202.1229257613131</v>
      </c>
      <c r="R1108" s="24">
        <f>(SUM($Q$6:Q1108))/1000000</f>
        <v>3.1191098630517651</v>
      </c>
      <c r="S1108" s="24">
        <f>IF(Table1[[#This Row],[Energy]]&lt;0,ABS(Table1[[#This Row],[Energy]]),0)</f>
        <v>0</v>
      </c>
      <c r="T1108" s="24">
        <f>(SUM($S$6:S1108))/1000000</f>
        <v>1.4026907386655134</v>
      </c>
    </row>
    <row r="1109" spans="2:20" x14ac:dyDescent="0.3">
      <c r="B1109" s="10" t="s">
        <v>25</v>
      </c>
      <c r="C1109" s="21">
        <v>1103</v>
      </c>
      <c r="D1109" s="21">
        <v>81</v>
      </c>
      <c r="E1109" s="22">
        <v>58.8</v>
      </c>
      <c r="F1109" s="23">
        <f t="shared" si="105"/>
        <v>0.25000000000000061</v>
      </c>
      <c r="G1109" s="23">
        <f t="shared" si="106"/>
        <v>0.90000000000000213</v>
      </c>
      <c r="H1109" s="24">
        <f t="shared" si="102"/>
        <v>0</v>
      </c>
      <c r="I1109" s="24">
        <f t="shared" si="103"/>
        <v>58.8</v>
      </c>
      <c r="J1109" s="24">
        <f t="shared" si="104"/>
        <v>16.333333333333332</v>
      </c>
      <c r="K1109" s="24">
        <f>(1000*1.15)*Table1[[#This Row],[WLTC class 3, version 5, acceleration]]</f>
        <v>287.50000000000068</v>
      </c>
      <c r="L1109" s="24">
        <f t="shared" si="107"/>
        <v>112.815</v>
      </c>
      <c r="M1109" s="24">
        <f>0.5*1.2*0.32*1.99*(Table1[[#This Row],[Velocity]]^2)</f>
        <v>101.93045333333332</v>
      </c>
      <c r="N1109" s="24">
        <f>Table1[[#This Row],[Acceleration Force]]+Table1[[#This Row],[Rolling Resistance]]+Table1[[#This Row],[Aerodynamic Resistance]]</f>
        <v>502.24545333333401</v>
      </c>
      <c r="O1109" s="24">
        <f>(Table1[[#This Row],[Acceleration Force]]+Table1[[#This Row],[Rolling Resistance]]+Table1[[#This Row],[Aerodynamic Resistance]])*Table1[[#This Row],[Velocity]]</f>
        <v>8203.3424044444546</v>
      </c>
      <c r="P1109" s="24">
        <f>Table1[[#This Row],[Total]]*Table1[[#This Row],[Velocity]]</f>
        <v>8203.3424044444546</v>
      </c>
      <c r="Q1109" s="24">
        <f>IF(Table1[[#This Row],[Energy]]&gt;0,Table1[[#This Row],[Energy]],0)</f>
        <v>8203.3424044444546</v>
      </c>
      <c r="R1109" s="24">
        <f>(SUM($Q$6:Q1109))/1000000</f>
        <v>3.1273132054562094</v>
      </c>
      <c r="S1109" s="24">
        <f>IF(Table1[[#This Row],[Energy]]&lt;0,ABS(Table1[[#This Row],[Energy]]),0)</f>
        <v>0</v>
      </c>
      <c r="T1109" s="24">
        <f>(SUM($S$6:S1109))/1000000</f>
        <v>1.4026907386655134</v>
      </c>
    </row>
    <row r="1110" spans="2:20" x14ac:dyDescent="0.3">
      <c r="B1110" s="10" t="s">
        <v>25</v>
      </c>
      <c r="C1110" s="21">
        <v>1104</v>
      </c>
      <c r="D1110" s="21">
        <v>82</v>
      </c>
      <c r="E1110" s="22">
        <v>60.2</v>
      </c>
      <c r="F1110" s="23">
        <f t="shared" si="105"/>
        <v>0.4861111111111111</v>
      </c>
      <c r="G1110" s="23">
        <f t="shared" si="106"/>
        <v>1.75</v>
      </c>
      <c r="H1110" s="24">
        <f t="shared" si="102"/>
        <v>0</v>
      </c>
      <c r="I1110" s="24">
        <f t="shared" si="103"/>
        <v>60.2</v>
      </c>
      <c r="J1110" s="24">
        <f t="shared" si="104"/>
        <v>16.722222222222221</v>
      </c>
      <c r="K1110" s="24">
        <f>(1000*1.15)*Table1[[#This Row],[WLTC class 3, version 5, acceleration]]</f>
        <v>559.02777777777771</v>
      </c>
      <c r="L1110" s="24">
        <f t="shared" si="107"/>
        <v>112.815</v>
      </c>
      <c r="M1110" s="24">
        <f>0.5*1.2*0.32*1.99*(Table1[[#This Row],[Velocity]]^2)</f>
        <v>106.84206814814814</v>
      </c>
      <c r="N1110" s="24">
        <f>Table1[[#This Row],[Acceleration Force]]+Table1[[#This Row],[Rolling Resistance]]+Table1[[#This Row],[Aerodynamic Resistance]]</f>
        <v>778.68484592592586</v>
      </c>
      <c r="O1110" s="24">
        <f>(Table1[[#This Row],[Acceleration Force]]+Table1[[#This Row],[Rolling Resistance]]+Table1[[#This Row],[Aerodynamic Resistance]])*Table1[[#This Row],[Velocity]]</f>
        <v>13021.341034650204</v>
      </c>
      <c r="P1110" s="24">
        <f>Table1[[#This Row],[Total]]*Table1[[#This Row],[Velocity]]</f>
        <v>13021.341034650204</v>
      </c>
      <c r="Q1110" s="24">
        <f>IF(Table1[[#This Row],[Energy]]&gt;0,Table1[[#This Row],[Energy]],0)</f>
        <v>13021.341034650204</v>
      </c>
      <c r="R1110" s="24">
        <f>(SUM($Q$6:Q1110))/1000000</f>
        <v>3.1403345464908599</v>
      </c>
      <c r="S1110" s="24">
        <f>IF(Table1[[#This Row],[Energy]]&lt;0,ABS(Table1[[#This Row],[Energy]]),0)</f>
        <v>0</v>
      </c>
      <c r="T1110" s="24">
        <f>(SUM($S$6:S1110))/1000000</f>
        <v>1.4026907386655134</v>
      </c>
    </row>
    <row r="1111" spans="2:20" x14ac:dyDescent="0.3">
      <c r="B1111" s="10" t="s">
        <v>25</v>
      </c>
      <c r="C1111" s="21">
        <v>1105</v>
      </c>
      <c r="D1111" s="21">
        <v>83</v>
      </c>
      <c r="E1111" s="22">
        <v>62.3</v>
      </c>
      <c r="F1111" s="23">
        <f t="shared" si="105"/>
        <v>0.51388888888888828</v>
      </c>
      <c r="G1111" s="23">
        <f t="shared" si="106"/>
        <v>1.8499999999999979</v>
      </c>
      <c r="H1111" s="24">
        <f t="shared" si="102"/>
        <v>0</v>
      </c>
      <c r="I1111" s="24">
        <f t="shared" si="103"/>
        <v>62.3</v>
      </c>
      <c r="J1111" s="24">
        <f t="shared" si="104"/>
        <v>17.305555555555554</v>
      </c>
      <c r="K1111" s="24">
        <f>(1000*1.15)*Table1[[#This Row],[WLTC class 3, version 5, acceleration]]</f>
        <v>590.97222222222149</v>
      </c>
      <c r="L1111" s="24">
        <f t="shared" si="107"/>
        <v>112.815</v>
      </c>
      <c r="M1111" s="24">
        <f>0.5*1.2*0.32*1.99*(Table1[[#This Row],[Velocity]]^2)</f>
        <v>114.42617925925924</v>
      </c>
      <c r="N1111" s="24">
        <f>Table1[[#This Row],[Acceleration Force]]+Table1[[#This Row],[Rolling Resistance]]+Table1[[#This Row],[Aerodynamic Resistance]]</f>
        <v>818.21340148148079</v>
      </c>
      <c r="O1111" s="24">
        <f>(Table1[[#This Row],[Acceleration Force]]+Table1[[#This Row],[Rolling Resistance]]+Table1[[#This Row],[Aerodynamic Resistance]])*Table1[[#This Row],[Velocity]]</f>
        <v>14159.637475637846</v>
      </c>
      <c r="P1111" s="24">
        <f>Table1[[#This Row],[Total]]*Table1[[#This Row],[Velocity]]</f>
        <v>14159.637475637846</v>
      </c>
      <c r="Q1111" s="24">
        <f>IF(Table1[[#This Row],[Energy]]&gt;0,Table1[[#This Row],[Energy]],0)</f>
        <v>14159.637475637846</v>
      </c>
      <c r="R1111" s="24">
        <f>(SUM($Q$6:Q1111))/1000000</f>
        <v>3.1544941839664973</v>
      </c>
      <c r="S1111" s="24">
        <f>IF(Table1[[#This Row],[Energy]]&lt;0,ABS(Table1[[#This Row],[Energy]]),0)</f>
        <v>0</v>
      </c>
      <c r="T1111" s="24">
        <f>(SUM($S$6:S1111))/1000000</f>
        <v>1.4026907386655134</v>
      </c>
    </row>
    <row r="1112" spans="2:20" x14ac:dyDescent="0.3">
      <c r="B1112" s="10" t="s">
        <v>25</v>
      </c>
      <c r="C1112" s="21">
        <v>1106</v>
      </c>
      <c r="D1112" s="21">
        <v>84</v>
      </c>
      <c r="E1112" s="22">
        <v>63.9</v>
      </c>
      <c r="F1112" s="23">
        <f t="shared" si="105"/>
        <v>0.30555555555555597</v>
      </c>
      <c r="G1112" s="23">
        <f t="shared" si="106"/>
        <v>1.1000000000000014</v>
      </c>
      <c r="H1112" s="24">
        <f t="shared" si="102"/>
        <v>0</v>
      </c>
      <c r="I1112" s="24">
        <f t="shared" si="103"/>
        <v>63.9</v>
      </c>
      <c r="J1112" s="24">
        <f t="shared" si="104"/>
        <v>17.75</v>
      </c>
      <c r="K1112" s="24">
        <f>(1000*1.15)*Table1[[#This Row],[WLTC class 3, version 5, acceleration]]</f>
        <v>351.38888888888937</v>
      </c>
      <c r="L1112" s="24">
        <f t="shared" si="107"/>
        <v>112.815</v>
      </c>
      <c r="M1112" s="24">
        <f>0.5*1.2*0.32*1.99*(Table1[[#This Row],[Velocity]]^2)</f>
        <v>120.37908000000002</v>
      </c>
      <c r="N1112" s="24">
        <f>Table1[[#This Row],[Acceleration Force]]+Table1[[#This Row],[Rolling Resistance]]+Table1[[#This Row],[Aerodynamic Resistance]]</f>
        <v>584.58296888888935</v>
      </c>
      <c r="O1112" s="24">
        <f>(Table1[[#This Row],[Acceleration Force]]+Table1[[#This Row],[Rolling Resistance]]+Table1[[#This Row],[Aerodynamic Resistance]])*Table1[[#This Row],[Velocity]]</f>
        <v>10376.347697777786</v>
      </c>
      <c r="P1112" s="24">
        <f>Table1[[#This Row],[Total]]*Table1[[#This Row],[Velocity]]</f>
        <v>10376.347697777786</v>
      </c>
      <c r="Q1112" s="24">
        <f>IF(Table1[[#This Row],[Energy]]&gt;0,Table1[[#This Row],[Energy]],0)</f>
        <v>10376.347697777786</v>
      </c>
      <c r="R1112" s="24">
        <f>(SUM($Q$6:Q1112))/1000000</f>
        <v>3.1648705316642749</v>
      </c>
      <c r="S1112" s="24">
        <f>IF(Table1[[#This Row],[Energy]]&lt;0,ABS(Table1[[#This Row],[Energy]]),0)</f>
        <v>0</v>
      </c>
      <c r="T1112" s="24">
        <f>(SUM($S$6:S1112))/1000000</f>
        <v>1.4026907386655134</v>
      </c>
    </row>
    <row r="1113" spans="2:20" x14ac:dyDescent="0.3">
      <c r="B1113" s="10" t="s">
        <v>25</v>
      </c>
      <c r="C1113" s="21">
        <v>1107</v>
      </c>
      <c r="D1113" s="21">
        <v>85</v>
      </c>
      <c r="E1113" s="22">
        <v>64.5</v>
      </c>
      <c r="F1113" s="23">
        <f t="shared" si="105"/>
        <v>6.9444444444445433E-2</v>
      </c>
      <c r="G1113" s="23">
        <f t="shared" si="106"/>
        <v>0.25000000000000355</v>
      </c>
      <c r="H1113" s="24">
        <f t="shared" si="102"/>
        <v>0</v>
      </c>
      <c r="I1113" s="24">
        <f t="shared" si="103"/>
        <v>64.5</v>
      </c>
      <c r="J1113" s="24">
        <f t="shared" si="104"/>
        <v>17.916666666666668</v>
      </c>
      <c r="K1113" s="24">
        <f>(1000*1.15)*Table1[[#This Row],[WLTC class 3, version 5, acceleration]]</f>
        <v>79.861111111112251</v>
      </c>
      <c r="L1113" s="24">
        <f t="shared" si="107"/>
        <v>112.815</v>
      </c>
      <c r="M1113" s="24">
        <f>0.5*1.2*0.32*1.99*(Table1[[#This Row],[Velocity]]^2)</f>
        <v>122.65033333333336</v>
      </c>
      <c r="N1113" s="24">
        <f>Table1[[#This Row],[Acceleration Force]]+Table1[[#This Row],[Rolling Resistance]]+Table1[[#This Row],[Aerodynamic Resistance]]</f>
        <v>315.3264444444456</v>
      </c>
      <c r="O1113" s="24">
        <f>(Table1[[#This Row],[Acceleration Force]]+Table1[[#This Row],[Rolling Resistance]]+Table1[[#This Row],[Aerodynamic Resistance]])*Table1[[#This Row],[Velocity]]</f>
        <v>5649.5987962963172</v>
      </c>
      <c r="P1113" s="24">
        <f>Table1[[#This Row],[Total]]*Table1[[#This Row],[Velocity]]</f>
        <v>5649.5987962963172</v>
      </c>
      <c r="Q1113" s="24">
        <f>IF(Table1[[#This Row],[Energy]]&gt;0,Table1[[#This Row],[Energy]],0)</f>
        <v>5649.5987962963172</v>
      </c>
      <c r="R1113" s="24">
        <f>(SUM($Q$6:Q1113))/1000000</f>
        <v>3.1705201304605715</v>
      </c>
      <c r="S1113" s="24">
        <f>IF(Table1[[#This Row],[Energy]]&lt;0,ABS(Table1[[#This Row],[Energy]]),0)</f>
        <v>0</v>
      </c>
      <c r="T1113" s="24">
        <f>(SUM($S$6:S1113))/1000000</f>
        <v>1.4026907386655134</v>
      </c>
    </row>
    <row r="1114" spans="2:20" x14ac:dyDescent="0.3">
      <c r="B1114" s="10" t="s">
        <v>25</v>
      </c>
      <c r="C1114" s="21">
        <v>1108</v>
      </c>
      <c r="D1114" s="21">
        <v>86</v>
      </c>
      <c r="E1114" s="22">
        <v>64.400000000000006</v>
      </c>
      <c r="F1114" s="23">
        <f t="shared" si="105"/>
        <v>-0.1388888888888889</v>
      </c>
      <c r="G1114" s="23">
        <f t="shared" si="106"/>
        <v>-0.5</v>
      </c>
      <c r="H1114" s="24">
        <f t="shared" si="102"/>
        <v>0</v>
      </c>
      <c r="I1114" s="24">
        <f t="shared" si="103"/>
        <v>64.400000000000006</v>
      </c>
      <c r="J1114" s="24">
        <f t="shared" si="104"/>
        <v>17.888888888888889</v>
      </c>
      <c r="K1114" s="24">
        <f>(1000*1.15)*Table1[[#This Row],[WLTC class 3, version 5, acceleration]]</f>
        <v>-159.72222222222223</v>
      </c>
      <c r="L1114" s="24">
        <f t="shared" si="107"/>
        <v>112.815</v>
      </c>
      <c r="M1114" s="24">
        <f>0.5*1.2*0.32*1.99*(Table1[[#This Row],[Velocity]]^2)</f>
        <v>122.27031703703705</v>
      </c>
      <c r="N1114" s="24">
        <f>Table1[[#This Row],[Acceleration Force]]+Table1[[#This Row],[Rolling Resistance]]+Table1[[#This Row],[Aerodynamic Resistance]]</f>
        <v>75.363094814814815</v>
      </c>
      <c r="O1114" s="24">
        <f>(Table1[[#This Row],[Acceleration Force]]+Table1[[#This Row],[Rolling Resistance]]+Table1[[#This Row],[Aerodynamic Resistance]])*Table1[[#This Row],[Velocity]]</f>
        <v>1348.1620294650206</v>
      </c>
      <c r="P1114" s="24">
        <f>Table1[[#This Row],[Total]]*Table1[[#This Row],[Velocity]]</f>
        <v>1348.1620294650206</v>
      </c>
      <c r="Q1114" s="24">
        <f>IF(Table1[[#This Row],[Energy]]&gt;0,Table1[[#This Row],[Energy]],0)</f>
        <v>1348.1620294650206</v>
      </c>
      <c r="R1114" s="24">
        <f>(SUM($Q$6:Q1114))/1000000</f>
        <v>3.1718682924900365</v>
      </c>
      <c r="S1114" s="24">
        <f>IF(Table1[[#This Row],[Energy]]&lt;0,ABS(Table1[[#This Row],[Energy]]),0)</f>
        <v>0</v>
      </c>
      <c r="T1114" s="24">
        <f>(SUM($S$6:S1114))/1000000</f>
        <v>1.4026907386655134</v>
      </c>
    </row>
    <row r="1115" spans="2:20" x14ac:dyDescent="0.3">
      <c r="B1115" s="10" t="s">
        <v>25</v>
      </c>
      <c r="C1115" s="21">
        <v>1109</v>
      </c>
      <c r="D1115" s="21">
        <v>87</v>
      </c>
      <c r="E1115" s="22">
        <v>63.5</v>
      </c>
      <c r="F1115" s="23">
        <f t="shared" si="105"/>
        <v>-0.33333333333333409</v>
      </c>
      <c r="G1115" s="23">
        <f t="shared" si="106"/>
        <v>-1.2000000000000028</v>
      </c>
      <c r="H1115" s="24">
        <f t="shared" si="102"/>
        <v>0</v>
      </c>
      <c r="I1115" s="24">
        <f t="shared" si="103"/>
        <v>63.5</v>
      </c>
      <c r="J1115" s="24">
        <f t="shared" si="104"/>
        <v>17.638888888888889</v>
      </c>
      <c r="K1115" s="24">
        <f>(1000*1.15)*Table1[[#This Row],[WLTC class 3, version 5, acceleration]]</f>
        <v>-383.33333333333422</v>
      </c>
      <c r="L1115" s="24">
        <f t="shared" si="107"/>
        <v>112.815</v>
      </c>
      <c r="M1115" s="24">
        <f>0.5*1.2*0.32*1.99*(Table1[[#This Row],[Velocity]]^2)</f>
        <v>118.87670370370371</v>
      </c>
      <c r="N1115" s="24">
        <f>Table1[[#This Row],[Acceleration Force]]+Table1[[#This Row],[Rolling Resistance]]+Table1[[#This Row],[Aerodynamic Resistance]]</f>
        <v>-151.64162962963053</v>
      </c>
      <c r="O1115" s="24">
        <f>(Table1[[#This Row],[Acceleration Force]]+Table1[[#This Row],[Rolling Resistance]]+Table1[[#This Row],[Aerodynamic Resistance]])*Table1[[#This Row],[Velocity]]</f>
        <v>-2674.7898559670939</v>
      </c>
      <c r="P1115" s="24">
        <f>Table1[[#This Row],[Total]]*Table1[[#This Row],[Velocity]]</f>
        <v>-2674.7898559670939</v>
      </c>
      <c r="Q1115" s="24">
        <f>IF(Table1[[#This Row],[Energy]]&gt;0,Table1[[#This Row],[Energy]],0)</f>
        <v>0</v>
      </c>
      <c r="R1115" s="24">
        <f>(SUM($Q$6:Q1115))/1000000</f>
        <v>3.1718682924900365</v>
      </c>
      <c r="S1115" s="24">
        <f>IF(Table1[[#This Row],[Energy]]&lt;0,ABS(Table1[[#This Row],[Energy]]),0)</f>
        <v>2674.7898559670939</v>
      </c>
      <c r="T1115" s="24">
        <f>(SUM($S$6:S1115))/1000000</f>
        <v>1.4053655285214806</v>
      </c>
    </row>
    <row r="1116" spans="2:20" x14ac:dyDescent="0.3">
      <c r="B1116" s="10" t="s">
        <v>25</v>
      </c>
      <c r="C1116" s="21">
        <v>1110</v>
      </c>
      <c r="D1116" s="21">
        <v>88</v>
      </c>
      <c r="E1116" s="22">
        <v>62</v>
      </c>
      <c r="F1116" s="23">
        <f t="shared" si="105"/>
        <v>-0.31944444444444403</v>
      </c>
      <c r="G1116" s="23">
        <f t="shared" si="106"/>
        <v>-1.1499999999999986</v>
      </c>
      <c r="H1116" s="24">
        <f t="shared" si="102"/>
        <v>0</v>
      </c>
      <c r="I1116" s="24">
        <f t="shared" si="103"/>
        <v>62</v>
      </c>
      <c r="J1116" s="24">
        <f t="shared" si="104"/>
        <v>17.222222222222221</v>
      </c>
      <c r="K1116" s="24">
        <f>(1000*1.15)*Table1[[#This Row],[WLTC class 3, version 5, acceleration]]</f>
        <v>-367.36111111111063</v>
      </c>
      <c r="L1116" s="24">
        <f t="shared" si="107"/>
        <v>112.815</v>
      </c>
      <c r="M1116" s="24">
        <f>0.5*1.2*0.32*1.99*(Table1[[#This Row],[Velocity]]^2)</f>
        <v>113.32681481481481</v>
      </c>
      <c r="N1116" s="24">
        <f>Table1[[#This Row],[Acceleration Force]]+Table1[[#This Row],[Rolling Resistance]]+Table1[[#This Row],[Aerodynamic Resistance]]</f>
        <v>-141.21929629629582</v>
      </c>
      <c r="O1116" s="24">
        <f>(Table1[[#This Row],[Acceleration Force]]+Table1[[#This Row],[Rolling Resistance]]+Table1[[#This Row],[Aerodynamic Resistance]])*Table1[[#This Row],[Velocity]]</f>
        <v>-2432.1101028806502</v>
      </c>
      <c r="P1116" s="24">
        <f>Table1[[#This Row],[Total]]*Table1[[#This Row],[Velocity]]</f>
        <v>-2432.1101028806502</v>
      </c>
      <c r="Q1116" s="24">
        <f>IF(Table1[[#This Row],[Energy]]&gt;0,Table1[[#This Row],[Energy]],0)</f>
        <v>0</v>
      </c>
      <c r="R1116" s="24">
        <f>(SUM($Q$6:Q1116))/1000000</f>
        <v>3.1718682924900365</v>
      </c>
      <c r="S1116" s="24">
        <f>IF(Table1[[#This Row],[Energy]]&lt;0,ABS(Table1[[#This Row],[Energy]]),0)</f>
        <v>2432.1101028806502</v>
      </c>
      <c r="T1116" s="24">
        <f>(SUM($S$6:S1116))/1000000</f>
        <v>1.4077976386243614</v>
      </c>
    </row>
    <row r="1117" spans="2:20" x14ac:dyDescent="0.3">
      <c r="B1117" s="10" t="s">
        <v>25</v>
      </c>
      <c r="C1117" s="21">
        <v>1111</v>
      </c>
      <c r="D1117" s="21">
        <v>89</v>
      </c>
      <c r="E1117" s="22">
        <v>61.2</v>
      </c>
      <c r="F1117" s="23">
        <f t="shared" si="105"/>
        <v>-9.7222222222222612E-2</v>
      </c>
      <c r="G1117" s="23">
        <f t="shared" si="106"/>
        <v>-0.35000000000000142</v>
      </c>
      <c r="H1117" s="24">
        <f t="shared" si="102"/>
        <v>0</v>
      </c>
      <c r="I1117" s="24">
        <f t="shared" si="103"/>
        <v>61.2</v>
      </c>
      <c r="J1117" s="24">
        <f t="shared" si="104"/>
        <v>17</v>
      </c>
      <c r="K1117" s="24">
        <f>(1000*1.15)*Table1[[#This Row],[WLTC class 3, version 5, acceleration]]</f>
        <v>-111.805555555556</v>
      </c>
      <c r="L1117" s="24">
        <f t="shared" si="107"/>
        <v>112.815</v>
      </c>
      <c r="M1117" s="24">
        <f>0.5*1.2*0.32*1.99*(Table1[[#This Row],[Velocity]]^2)</f>
        <v>110.42112</v>
      </c>
      <c r="N1117" s="24">
        <f>Table1[[#This Row],[Acceleration Force]]+Table1[[#This Row],[Rolling Resistance]]+Table1[[#This Row],[Aerodynamic Resistance]]</f>
        <v>111.430564444444</v>
      </c>
      <c r="O1117" s="24">
        <f>(Table1[[#This Row],[Acceleration Force]]+Table1[[#This Row],[Rolling Resistance]]+Table1[[#This Row],[Aerodynamic Resistance]])*Table1[[#This Row],[Velocity]]</f>
        <v>1894.3195955555479</v>
      </c>
      <c r="P1117" s="24">
        <f>Table1[[#This Row],[Total]]*Table1[[#This Row],[Velocity]]</f>
        <v>1894.3195955555479</v>
      </c>
      <c r="Q1117" s="24">
        <f>IF(Table1[[#This Row],[Energy]]&gt;0,Table1[[#This Row],[Energy]],0)</f>
        <v>1894.3195955555479</v>
      </c>
      <c r="R1117" s="24">
        <f>(SUM($Q$6:Q1117))/1000000</f>
        <v>3.1737626120855924</v>
      </c>
      <c r="S1117" s="24">
        <f>IF(Table1[[#This Row],[Energy]]&lt;0,ABS(Table1[[#This Row],[Energy]]),0)</f>
        <v>0</v>
      </c>
      <c r="T1117" s="24">
        <f>(SUM($S$6:S1117))/1000000</f>
        <v>1.4077976386243614</v>
      </c>
    </row>
    <row r="1118" spans="2:20" x14ac:dyDescent="0.3">
      <c r="B1118" s="10" t="s">
        <v>25</v>
      </c>
      <c r="C1118" s="21">
        <v>1112</v>
      </c>
      <c r="D1118" s="21">
        <v>90</v>
      </c>
      <c r="E1118" s="22">
        <v>61.3</v>
      </c>
      <c r="F1118" s="23">
        <f t="shared" si="105"/>
        <v>0.19444444444444425</v>
      </c>
      <c r="G1118" s="23">
        <f t="shared" si="106"/>
        <v>0.69999999999999929</v>
      </c>
      <c r="H1118" s="24">
        <f t="shared" si="102"/>
        <v>0</v>
      </c>
      <c r="I1118" s="24">
        <f t="shared" si="103"/>
        <v>61.3</v>
      </c>
      <c r="J1118" s="24">
        <f t="shared" si="104"/>
        <v>17.027777777777775</v>
      </c>
      <c r="K1118" s="24">
        <f>(1000*1.15)*Table1[[#This Row],[WLTC class 3, version 5, acceleration]]</f>
        <v>223.61111111111089</v>
      </c>
      <c r="L1118" s="24">
        <f t="shared" si="107"/>
        <v>112.815</v>
      </c>
      <c r="M1118" s="24">
        <f>0.5*1.2*0.32*1.99*(Table1[[#This Row],[Velocity]]^2)</f>
        <v>110.78226814814812</v>
      </c>
      <c r="N1118" s="24">
        <f>Table1[[#This Row],[Acceleration Force]]+Table1[[#This Row],[Rolling Resistance]]+Table1[[#This Row],[Aerodynamic Resistance]]</f>
        <v>447.208379259259</v>
      </c>
      <c r="O1118" s="24">
        <f>(Table1[[#This Row],[Acceleration Force]]+Table1[[#This Row],[Rolling Resistance]]+Table1[[#This Row],[Aerodynamic Resistance]])*Table1[[#This Row],[Velocity]]</f>
        <v>7614.964902386826</v>
      </c>
      <c r="P1118" s="24">
        <f>Table1[[#This Row],[Total]]*Table1[[#This Row],[Velocity]]</f>
        <v>7614.964902386826</v>
      </c>
      <c r="Q1118" s="24">
        <f>IF(Table1[[#This Row],[Energy]]&gt;0,Table1[[#This Row],[Energy]],0)</f>
        <v>7614.964902386826</v>
      </c>
      <c r="R1118" s="24">
        <f>(SUM($Q$6:Q1118))/1000000</f>
        <v>3.1813775769879795</v>
      </c>
      <c r="S1118" s="24">
        <f>IF(Table1[[#This Row],[Energy]]&lt;0,ABS(Table1[[#This Row],[Energy]]),0)</f>
        <v>0</v>
      </c>
      <c r="T1118" s="24">
        <f>(SUM($S$6:S1118))/1000000</f>
        <v>1.4077976386243614</v>
      </c>
    </row>
    <row r="1119" spans="2:20" x14ac:dyDescent="0.3">
      <c r="B1119" s="10" t="s">
        <v>25</v>
      </c>
      <c r="C1119" s="21">
        <v>1113</v>
      </c>
      <c r="D1119" s="21">
        <v>91</v>
      </c>
      <c r="E1119" s="22">
        <v>62.6</v>
      </c>
      <c r="F1119" s="23">
        <f t="shared" si="105"/>
        <v>0.55555555555555558</v>
      </c>
      <c r="G1119" s="23">
        <f t="shared" si="106"/>
        <v>2</v>
      </c>
      <c r="H1119" s="24">
        <f t="shared" si="102"/>
        <v>0</v>
      </c>
      <c r="I1119" s="24">
        <f t="shared" si="103"/>
        <v>62.6</v>
      </c>
      <c r="J1119" s="24">
        <f t="shared" si="104"/>
        <v>17.388888888888889</v>
      </c>
      <c r="K1119" s="24">
        <f>(1000*1.15)*Table1[[#This Row],[WLTC class 3, version 5, acceleration]]</f>
        <v>638.88888888888891</v>
      </c>
      <c r="L1119" s="24">
        <f t="shared" si="107"/>
        <v>112.815</v>
      </c>
      <c r="M1119" s="24">
        <f>0.5*1.2*0.32*1.99*(Table1[[#This Row],[Velocity]]^2)</f>
        <v>115.5308503703704</v>
      </c>
      <c r="N1119" s="24">
        <f>Table1[[#This Row],[Acceleration Force]]+Table1[[#This Row],[Rolling Resistance]]+Table1[[#This Row],[Aerodynamic Resistance]]</f>
        <v>867.23473925925941</v>
      </c>
      <c r="O1119" s="24">
        <f>(Table1[[#This Row],[Acceleration Force]]+Table1[[#This Row],[Rolling Resistance]]+Table1[[#This Row],[Aerodynamic Resistance]])*Table1[[#This Row],[Velocity]]</f>
        <v>15080.24852156379</v>
      </c>
      <c r="P1119" s="24">
        <f>Table1[[#This Row],[Total]]*Table1[[#This Row],[Velocity]]</f>
        <v>15080.24852156379</v>
      </c>
      <c r="Q1119" s="24">
        <f>IF(Table1[[#This Row],[Energy]]&gt;0,Table1[[#This Row],[Energy]],0)</f>
        <v>15080.24852156379</v>
      </c>
      <c r="R1119" s="24">
        <f>(SUM($Q$6:Q1119))/1000000</f>
        <v>3.196457825509543</v>
      </c>
      <c r="S1119" s="24">
        <f>IF(Table1[[#This Row],[Energy]]&lt;0,ABS(Table1[[#This Row],[Energy]]),0)</f>
        <v>0</v>
      </c>
      <c r="T1119" s="24">
        <f>(SUM($S$6:S1119))/1000000</f>
        <v>1.4077976386243614</v>
      </c>
    </row>
    <row r="1120" spans="2:20" x14ac:dyDescent="0.3">
      <c r="B1120" s="10" t="s">
        <v>25</v>
      </c>
      <c r="C1120" s="21">
        <v>1114</v>
      </c>
      <c r="D1120" s="21">
        <v>92</v>
      </c>
      <c r="E1120" s="22">
        <v>65.3</v>
      </c>
      <c r="F1120" s="23">
        <f t="shared" si="105"/>
        <v>0.74999999999999978</v>
      </c>
      <c r="G1120" s="23">
        <f t="shared" si="106"/>
        <v>2.6999999999999993</v>
      </c>
      <c r="H1120" s="24">
        <f t="shared" si="102"/>
        <v>0</v>
      </c>
      <c r="I1120" s="24">
        <f t="shared" si="103"/>
        <v>65.3</v>
      </c>
      <c r="J1120" s="24">
        <f t="shared" si="104"/>
        <v>18.138888888888889</v>
      </c>
      <c r="K1120" s="24">
        <f>(1000*1.15)*Table1[[#This Row],[WLTC class 3, version 5, acceleration]]</f>
        <v>862.49999999999977</v>
      </c>
      <c r="L1120" s="24">
        <f t="shared" si="107"/>
        <v>112.815</v>
      </c>
      <c r="M1120" s="24">
        <f>0.5*1.2*0.32*1.99*(Table1[[#This Row],[Velocity]]^2)</f>
        <v>125.71169037037039</v>
      </c>
      <c r="N1120" s="24">
        <f>Table1[[#This Row],[Acceleration Force]]+Table1[[#This Row],[Rolling Resistance]]+Table1[[#This Row],[Aerodynamic Resistance]]</f>
        <v>1101.0266903703703</v>
      </c>
      <c r="O1120" s="24">
        <f>(Table1[[#This Row],[Acceleration Force]]+Table1[[#This Row],[Rolling Resistance]]+Table1[[#This Row],[Aerodynamic Resistance]])*Table1[[#This Row],[Velocity]]</f>
        <v>19971.400800329218</v>
      </c>
      <c r="P1120" s="24">
        <f>Table1[[#This Row],[Total]]*Table1[[#This Row],[Velocity]]</f>
        <v>19971.400800329218</v>
      </c>
      <c r="Q1120" s="24">
        <f>IF(Table1[[#This Row],[Energy]]&gt;0,Table1[[#This Row],[Energy]],0)</f>
        <v>19971.400800329218</v>
      </c>
      <c r="R1120" s="24">
        <f>(SUM($Q$6:Q1120))/1000000</f>
        <v>3.2164292263098724</v>
      </c>
      <c r="S1120" s="24">
        <f>IF(Table1[[#This Row],[Energy]]&lt;0,ABS(Table1[[#This Row],[Energy]]),0)</f>
        <v>0</v>
      </c>
      <c r="T1120" s="24">
        <f>(SUM($S$6:S1120))/1000000</f>
        <v>1.4077976386243614</v>
      </c>
    </row>
    <row r="1121" spans="2:20" x14ac:dyDescent="0.3">
      <c r="B1121" s="10" t="s">
        <v>25</v>
      </c>
      <c r="C1121" s="21">
        <v>1115</v>
      </c>
      <c r="D1121" s="21">
        <v>93</v>
      </c>
      <c r="E1121" s="22">
        <v>68</v>
      </c>
      <c r="F1121" s="23">
        <f t="shared" si="105"/>
        <v>0.56944444444444564</v>
      </c>
      <c r="G1121" s="23">
        <f t="shared" si="106"/>
        <v>2.0500000000000043</v>
      </c>
      <c r="H1121" s="24">
        <f t="shared" si="102"/>
        <v>0</v>
      </c>
      <c r="I1121" s="24">
        <f t="shared" si="103"/>
        <v>68</v>
      </c>
      <c r="J1121" s="24">
        <f t="shared" si="104"/>
        <v>18.888888888888889</v>
      </c>
      <c r="K1121" s="24">
        <f>(1000*1.15)*Table1[[#This Row],[WLTC class 3, version 5, acceleration]]</f>
        <v>654.86111111111245</v>
      </c>
      <c r="L1121" s="24">
        <f t="shared" si="107"/>
        <v>112.815</v>
      </c>
      <c r="M1121" s="24">
        <f>0.5*1.2*0.32*1.99*(Table1[[#This Row],[Velocity]]^2)</f>
        <v>136.32237037037038</v>
      </c>
      <c r="N1121" s="24">
        <f>Table1[[#This Row],[Acceleration Force]]+Table1[[#This Row],[Rolling Resistance]]+Table1[[#This Row],[Aerodynamic Resistance]]</f>
        <v>903.99848148148294</v>
      </c>
      <c r="O1121" s="24">
        <f>(Table1[[#This Row],[Acceleration Force]]+Table1[[#This Row],[Rolling Resistance]]+Table1[[#This Row],[Aerodynamic Resistance]])*Table1[[#This Row],[Velocity]]</f>
        <v>17075.52687242801</v>
      </c>
      <c r="P1121" s="24">
        <f>Table1[[#This Row],[Total]]*Table1[[#This Row],[Velocity]]</f>
        <v>17075.52687242801</v>
      </c>
      <c r="Q1121" s="24">
        <f>IF(Table1[[#This Row],[Energy]]&gt;0,Table1[[#This Row],[Energy]],0)</f>
        <v>17075.52687242801</v>
      </c>
      <c r="R1121" s="24">
        <f>(SUM($Q$6:Q1121))/1000000</f>
        <v>3.2335047531823005</v>
      </c>
      <c r="S1121" s="24">
        <f>IF(Table1[[#This Row],[Energy]]&lt;0,ABS(Table1[[#This Row],[Energy]]),0)</f>
        <v>0</v>
      </c>
      <c r="T1121" s="24">
        <f>(SUM($S$6:S1121))/1000000</f>
        <v>1.4077976386243614</v>
      </c>
    </row>
    <row r="1122" spans="2:20" x14ac:dyDescent="0.3">
      <c r="B1122" s="10" t="s">
        <v>25</v>
      </c>
      <c r="C1122" s="21">
        <v>1116</v>
      </c>
      <c r="D1122" s="21">
        <v>94</v>
      </c>
      <c r="E1122" s="22">
        <v>69.400000000000006</v>
      </c>
      <c r="F1122" s="23">
        <f t="shared" si="105"/>
        <v>0.23611111111111149</v>
      </c>
      <c r="G1122" s="23">
        <f t="shared" si="106"/>
        <v>0.85000000000000142</v>
      </c>
      <c r="H1122" s="24">
        <f t="shared" si="102"/>
        <v>0</v>
      </c>
      <c r="I1122" s="24">
        <f t="shared" si="103"/>
        <v>69.400000000000006</v>
      </c>
      <c r="J1122" s="24">
        <f t="shared" si="104"/>
        <v>19.277777777777779</v>
      </c>
      <c r="K1122" s="24">
        <f>(1000*1.15)*Table1[[#This Row],[WLTC class 3, version 5, acceleration]]</f>
        <v>271.52777777777823</v>
      </c>
      <c r="L1122" s="24">
        <f t="shared" si="107"/>
        <v>112.815</v>
      </c>
      <c r="M1122" s="24">
        <f>0.5*1.2*0.32*1.99*(Table1[[#This Row],[Velocity]]^2)</f>
        <v>141.99342814814815</v>
      </c>
      <c r="N1122" s="24">
        <f>Table1[[#This Row],[Acceleration Force]]+Table1[[#This Row],[Rolling Resistance]]+Table1[[#This Row],[Aerodynamic Resistance]]</f>
        <v>526.33620592592638</v>
      </c>
      <c r="O1122" s="24">
        <f>(Table1[[#This Row],[Acceleration Force]]+Table1[[#This Row],[Rolling Resistance]]+Table1[[#This Row],[Aerodynamic Resistance]])*Table1[[#This Row],[Velocity]]</f>
        <v>10146.592414238692</v>
      </c>
      <c r="P1122" s="24">
        <f>Table1[[#This Row],[Total]]*Table1[[#This Row],[Velocity]]</f>
        <v>10146.592414238692</v>
      </c>
      <c r="Q1122" s="24">
        <f>IF(Table1[[#This Row],[Energy]]&gt;0,Table1[[#This Row],[Energy]],0)</f>
        <v>10146.592414238692</v>
      </c>
      <c r="R1122" s="24">
        <f>(SUM($Q$6:Q1122))/1000000</f>
        <v>3.2436513455965388</v>
      </c>
      <c r="S1122" s="24">
        <f>IF(Table1[[#This Row],[Energy]]&lt;0,ABS(Table1[[#This Row],[Energy]]),0)</f>
        <v>0</v>
      </c>
      <c r="T1122" s="24">
        <f>(SUM($S$6:S1122))/1000000</f>
        <v>1.4077976386243614</v>
      </c>
    </row>
    <row r="1123" spans="2:20" x14ac:dyDescent="0.3">
      <c r="B1123" s="10" t="s">
        <v>25</v>
      </c>
      <c r="C1123" s="21">
        <v>1117</v>
      </c>
      <c r="D1123" s="21">
        <v>95</v>
      </c>
      <c r="E1123" s="22">
        <v>69.7</v>
      </c>
      <c r="F1123" s="23">
        <f t="shared" si="105"/>
        <v>-1.3888888888890073E-2</v>
      </c>
      <c r="G1123" s="23">
        <f t="shared" si="106"/>
        <v>-5.0000000000004263E-2</v>
      </c>
      <c r="H1123" s="24">
        <f t="shared" si="102"/>
        <v>0</v>
      </c>
      <c r="I1123" s="24">
        <f t="shared" si="103"/>
        <v>69.7</v>
      </c>
      <c r="J1123" s="24">
        <f t="shared" si="104"/>
        <v>19.361111111111111</v>
      </c>
      <c r="K1123" s="24">
        <f>(1000*1.15)*Table1[[#This Row],[WLTC class 3, version 5, acceleration]]</f>
        <v>-15.972222222223584</v>
      </c>
      <c r="L1123" s="24">
        <f t="shared" si="107"/>
        <v>112.815</v>
      </c>
      <c r="M1123" s="24">
        <f>0.5*1.2*0.32*1.99*(Table1[[#This Row],[Velocity]]^2)</f>
        <v>143.22369037037038</v>
      </c>
      <c r="N1123" s="24">
        <f>Table1[[#This Row],[Acceleration Force]]+Table1[[#This Row],[Rolling Resistance]]+Table1[[#This Row],[Aerodynamic Resistance]]</f>
        <v>240.06646814814678</v>
      </c>
      <c r="O1123" s="24">
        <f>(Table1[[#This Row],[Acceleration Force]]+Table1[[#This Row],[Rolling Resistance]]+Table1[[#This Row],[Aerodynamic Resistance]])*Table1[[#This Row],[Velocity]]</f>
        <v>4647.9535638682864</v>
      </c>
      <c r="P1123" s="24">
        <f>Table1[[#This Row],[Total]]*Table1[[#This Row],[Velocity]]</f>
        <v>4647.9535638682864</v>
      </c>
      <c r="Q1123" s="24">
        <f>IF(Table1[[#This Row],[Energy]]&gt;0,Table1[[#This Row],[Energy]],0)</f>
        <v>4647.9535638682864</v>
      </c>
      <c r="R1123" s="24">
        <f>(SUM($Q$6:Q1123))/1000000</f>
        <v>3.2482992991604069</v>
      </c>
      <c r="S1123" s="24">
        <f>IF(Table1[[#This Row],[Energy]]&lt;0,ABS(Table1[[#This Row],[Energy]]),0)</f>
        <v>0</v>
      </c>
      <c r="T1123" s="24">
        <f>(SUM($S$6:S1123))/1000000</f>
        <v>1.4077976386243614</v>
      </c>
    </row>
    <row r="1124" spans="2:20" x14ac:dyDescent="0.3">
      <c r="B1124" s="10" t="s">
        <v>25</v>
      </c>
      <c r="C1124" s="21">
        <v>1118</v>
      </c>
      <c r="D1124" s="21">
        <v>96</v>
      </c>
      <c r="E1124" s="22">
        <v>69.3</v>
      </c>
      <c r="F1124" s="23">
        <f t="shared" si="105"/>
        <v>-0.2222222222222234</v>
      </c>
      <c r="G1124" s="23">
        <f t="shared" si="106"/>
        <v>-0.80000000000000426</v>
      </c>
      <c r="H1124" s="24">
        <f t="shared" si="102"/>
        <v>0</v>
      </c>
      <c r="I1124" s="24">
        <f t="shared" si="103"/>
        <v>69.3</v>
      </c>
      <c r="J1124" s="24">
        <f t="shared" si="104"/>
        <v>19.25</v>
      </c>
      <c r="K1124" s="24">
        <f>(1000*1.15)*Table1[[#This Row],[WLTC class 3, version 5, acceleration]]</f>
        <v>-255.55555555555691</v>
      </c>
      <c r="L1124" s="24">
        <f t="shared" si="107"/>
        <v>112.815</v>
      </c>
      <c r="M1124" s="24">
        <f>0.5*1.2*0.32*1.99*(Table1[[#This Row],[Velocity]]^2)</f>
        <v>141.58452</v>
      </c>
      <c r="N1124" s="24">
        <f>Table1[[#This Row],[Acceleration Force]]+Table1[[#This Row],[Rolling Resistance]]+Table1[[#This Row],[Aerodynamic Resistance]]</f>
        <v>-1.1560355555569117</v>
      </c>
      <c r="O1124" s="24">
        <f>(Table1[[#This Row],[Acceleration Force]]+Table1[[#This Row],[Rolling Resistance]]+Table1[[#This Row],[Aerodynamic Resistance]])*Table1[[#This Row],[Velocity]]</f>
        <v>-22.253684444470551</v>
      </c>
      <c r="P1124" s="24">
        <f>Table1[[#This Row],[Total]]*Table1[[#This Row],[Velocity]]</f>
        <v>-22.253684444470551</v>
      </c>
      <c r="Q1124" s="24">
        <f>IF(Table1[[#This Row],[Energy]]&gt;0,Table1[[#This Row],[Energy]],0)</f>
        <v>0</v>
      </c>
      <c r="R1124" s="24">
        <f>(SUM($Q$6:Q1124))/1000000</f>
        <v>3.2482992991604069</v>
      </c>
      <c r="S1124" s="24">
        <f>IF(Table1[[#This Row],[Energy]]&lt;0,ABS(Table1[[#This Row],[Energy]]),0)</f>
        <v>22.253684444470551</v>
      </c>
      <c r="T1124" s="24">
        <f>(SUM($S$6:S1124))/1000000</f>
        <v>1.4078198923088059</v>
      </c>
    </row>
    <row r="1125" spans="2:20" x14ac:dyDescent="0.3">
      <c r="B1125" s="10" t="s">
        <v>25</v>
      </c>
      <c r="C1125" s="21">
        <v>1119</v>
      </c>
      <c r="D1125" s="21">
        <v>97</v>
      </c>
      <c r="E1125" s="22">
        <v>68.099999999999994</v>
      </c>
      <c r="F1125" s="23">
        <f t="shared" si="105"/>
        <v>-0.33333333333333215</v>
      </c>
      <c r="G1125" s="23">
        <f t="shared" si="106"/>
        <v>-1.1999999999999957</v>
      </c>
      <c r="H1125" s="24">
        <f t="shared" si="102"/>
        <v>0</v>
      </c>
      <c r="I1125" s="24">
        <f t="shared" si="103"/>
        <v>68.099999999999994</v>
      </c>
      <c r="J1125" s="24">
        <f t="shared" si="104"/>
        <v>18.916666666666664</v>
      </c>
      <c r="K1125" s="24">
        <f>(1000*1.15)*Table1[[#This Row],[WLTC class 3, version 5, acceleration]]</f>
        <v>-383.33333333333195</v>
      </c>
      <c r="L1125" s="24">
        <f t="shared" si="107"/>
        <v>112.815</v>
      </c>
      <c r="M1125" s="24">
        <f>0.5*1.2*0.32*1.99*(Table1[[#This Row],[Velocity]]^2)</f>
        <v>136.72361333333333</v>
      </c>
      <c r="N1125" s="24">
        <f>Table1[[#This Row],[Acceleration Force]]+Table1[[#This Row],[Rolling Resistance]]+Table1[[#This Row],[Aerodynamic Resistance]]</f>
        <v>-133.79471999999862</v>
      </c>
      <c r="O1125" s="24">
        <f>(Table1[[#This Row],[Acceleration Force]]+Table1[[#This Row],[Rolling Resistance]]+Table1[[#This Row],[Aerodynamic Resistance]])*Table1[[#This Row],[Velocity]]</f>
        <v>-2530.9501199999736</v>
      </c>
      <c r="P1125" s="24">
        <f>Table1[[#This Row],[Total]]*Table1[[#This Row],[Velocity]]</f>
        <v>-2530.9501199999736</v>
      </c>
      <c r="Q1125" s="24">
        <f>IF(Table1[[#This Row],[Energy]]&gt;0,Table1[[#This Row],[Energy]],0)</f>
        <v>0</v>
      </c>
      <c r="R1125" s="24">
        <f>(SUM($Q$6:Q1125))/1000000</f>
        <v>3.2482992991604069</v>
      </c>
      <c r="S1125" s="24">
        <f>IF(Table1[[#This Row],[Energy]]&lt;0,ABS(Table1[[#This Row],[Energy]]),0)</f>
        <v>2530.9501199999736</v>
      </c>
      <c r="T1125" s="24">
        <f>(SUM($S$6:S1125))/1000000</f>
        <v>1.4103508424288058</v>
      </c>
    </row>
    <row r="1126" spans="2:20" x14ac:dyDescent="0.3">
      <c r="B1126" s="10" t="s">
        <v>25</v>
      </c>
      <c r="C1126" s="21">
        <v>1120</v>
      </c>
      <c r="D1126" s="21">
        <v>98</v>
      </c>
      <c r="E1126" s="22">
        <v>66.900000000000006</v>
      </c>
      <c r="F1126" s="23">
        <f t="shared" si="105"/>
        <v>-0.26388888888888767</v>
      </c>
      <c r="G1126" s="23">
        <f t="shared" si="106"/>
        <v>-0.94999999999999574</v>
      </c>
      <c r="H1126" s="24">
        <f t="shared" si="102"/>
        <v>0</v>
      </c>
      <c r="I1126" s="24">
        <f t="shared" si="103"/>
        <v>66.900000000000006</v>
      </c>
      <c r="J1126" s="24">
        <f t="shared" si="104"/>
        <v>18.583333333333336</v>
      </c>
      <c r="K1126" s="24">
        <f>(1000*1.15)*Table1[[#This Row],[WLTC class 3, version 5, acceleration]]</f>
        <v>-303.47222222222081</v>
      </c>
      <c r="L1126" s="24">
        <f t="shared" si="107"/>
        <v>112.815</v>
      </c>
      <c r="M1126" s="24">
        <f>0.5*1.2*0.32*1.99*(Table1[[#This Row],[Velocity]]^2)</f>
        <v>131.94761333333338</v>
      </c>
      <c r="N1126" s="24">
        <f>Table1[[#This Row],[Acceleration Force]]+Table1[[#This Row],[Rolling Resistance]]+Table1[[#This Row],[Aerodynamic Resistance]]</f>
        <v>-58.709608888887431</v>
      </c>
      <c r="O1126" s="24">
        <f>(Table1[[#This Row],[Acceleration Force]]+Table1[[#This Row],[Rolling Resistance]]+Table1[[#This Row],[Aerodynamic Resistance]])*Table1[[#This Row],[Velocity]]</f>
        <v>-1091.020231851825</v>
      </c>
      <c r="P1126" s="24">
        <f>Table1[[#This Row],[Total]]*Table1[[#This Row],[Velocity]]</f>
        <v>-1091.020231851825</v>
      </c>
      <c r="Q1126" s="24">
        <f>IF(Table1[[#This Row],[Energy]]&gt;0,Table1[[#This Row],[Energy]],0)</f>
        <v>0</v>
      </c>
      <c r="R1126" s="24">
        <f>(SUM($Q$6:Q1126))/1000000</f>
        <v>3.2482992991604069</v>
      </c>
      <c r="S1126" s="24">
        <f>IF(Table1[[#This Row],[Energy]]&lt;0,ABS(Table1[[#This Row],[Energy]]),0)</f>
        <v>1091.020231851825</v>
      </c>
      <c r="T1126" s="24">
        <f>(SUM($S$6:S1126))/1000000</f>
        <v>1.4114418626606575</v>
      </c>
    </row>
    <row r="1127" spans="2:20" x14ac:dyDescent="0.3">
      <c r="B1127" s="10" t="s">
        <v>25</v>
      </c>
      <c r="C1127" s="21">
        <v>1121</v>
      </c>
      <c r="D1127" s="21">
        <v>99</v>
      </c>
      <c r="E1127" s="22">
        <v>66.2</v>
      </c>
      <c r="F1127" s="23">
        <f t="shared" si="105"/>
        <v>-0.16666666666666705</v>
      </c>
      <c r="G1127" s="23">
        <f t="shared" si="106"/>
        <v>-0.60000000000000142</v>
      </c>
      <c r="H1127" s="24">
        <f t="shared" si="102"/>
        <v>0</v>
      </c>
      <c r="I1127" s="24">
        <f t="shared" si="103"/>
        <v>66.2</v>
      </c>
      <c r="J1127" s="24">
        <f t="shared" si="104"/>
        <v>18.388888888888889</v>
      </c>
      <c r="K1127" s="24">
        <f>(1000*1.15)*Table1[[#This Row],[WLTC class 3, version 5, acceleration]]</f>
        <v>-191.66666666666711</v>
      </c>
      <c r="L1127" s="24">
        <f t="shared" si="107"/>
        <v>112.815</v>
      </c>
      <c r="M1127" s="24">
        <f>0.5*1.2*0.32*1.99*(Table1[[#This Row],[Velocity]]^2)</f>
        <v>129.20082370370372</v>
      </c>
      <c r="N1127" s="24">
        <f>Table1[[#This Row],[Acceleration Force]]+Table1[[#This Row],[Rolling Resistance]]+Table1[[#This Row],[Aerodynamic Resistance]]</f>
        <v>50.349157037036605</v>
      </c>
      <c r="O1127" s="24">
        <f>(Table1[[#This Row],[Acceleration Force]]+Table1[[#This Row],[Rolling Resistance]]+Table1[[#This Row],[Aerodynamic Resistance]])*Table1[[#This Row],[Velocity]]</f>
        <v>925.86505440328426</v>
      </c>
      <c r="P1127" s="24">
        <f>Table1[[#This Row],[Total]]*Table1[[#This Row],[Velocity]]</f>
        <v>925.86505440328426</v>
      </c>
      <c r="Q1127" s="24">
        <f>IF(Table1[[#This Row],[Energy]]&gt;0,Table1[[#This Row],[Energy]],0)</f>
        <v>925.86505440328426</v>
      </c>
      <c r="R1127" s="24">
        <f>(SUM($Q$6:Q1127))/1000000</f>
        <v>3.2492251642148102</v>
      </c>
      <c r="S1127" s="24">
        <f>IF(Table1[[#This Row],[Energy]]&lt;0,ABS(Table1[[#This Row],[Energy]]),0)</f>
        <v>0</v>
      </c>
      <c r="T1127" s="24">
        <f>(SUM($S$6:S1127))/1000000</f>
        <v>1.4114418626606575</v>
      </c>
    </row>
    <row r="1128" spans="2:20" x14ac:dyDescent="0.3">
      <c r="B1128" s="10" t="s">
        <v>25</v>
      </c>
      <c r="C1128" s="21">
        <v>1122</v>
      </c>
      <c r="D1128" s="21">
        <v>100</v>
      </c>
      <c r="E1128" s="22">
        <v>65.7</v>
      </c>
      <c r="F1128" s="23">
        <f t="shared" si="105"/>
        <v>-0.18055555555555516</v>
      </c>
      <c r="G1128" s="23">
        <f t="shared" si="106"/>
        <v>-0.64999999999999858</v>
      </c>
      <c r="H1128" s="24">
        <f t="shared" si="102"/>
        <v>0</v>
      </c>
      <c r="I1128" s="24">
        <f t="shared" si="103"/>
        <v>65.7</v>
      </c>
      <c r="J1128" s="24">
        <f t="shared" si="104"/>
        <v>18.25</v>
      </c>
      <c r="K1128" s="24">
        <f>(1000*1.15)*Table1[[#This Row],[WLTC class 3, version 5, acceleration]]</f>
        <v>-207.63888888888843</v>
      </c>
      <c r="L1128" s="24">
        <f t="shared" si="107"/>
        <v>112.815</v>
      </c>
      <c r="M1128" s="24">
        <f>0.5*1.2*0.32*1.99*(Table1[[#This Row],[Velocity]]^2)</f>
        <v>127.25652000000001</v>
      </c>
      <c r="N1128" s="24">
        <f>Table1[[#This Row],[Acceleration Force]]+Table1[[#This Row],[Rolling Resistance]]+Table1[[#This Row],[Aerodynamic Resistance]]</f>
        <v>32.432631111111576</v>
      </c>
      <c r="O1128" s="24">
        <f>(Table1[[#This Row],[Acceleration Force]]+Table1[[#This Row],[Rolling Resistance]]+Table1[[#This Row],[Aerodynamic Resistance]])*Table1[[#This Row],[Velocity]]</f>
        <v>591.89551777778627</v>
      </c>
      <c r="P1128" s="24">
        <f>Table1[[#This Row],[Total]]*Table1[[#This Row],[Velocity]]</f>
        <v>591.89551777778627</v>
      </c>
      <c r="Q1128" s="24">
        <f>IF(Table1[[#This Row],[Energy]]&gt;0,Table1[[#This Row],[Energy]],0)</f>
        <v>591.89551777778627</v>
      </c>
      <c r="R1128" s="24">
        <f>(SUM($Q$6:Q1128))/1000000</f>
        <v>3.2498170597325879</v>
      </c>
      <c r="S1128" s="24">
        <f>IF(Table1[[#This Row],[Energy]]&lt;0,ABS(Table1[[#This Row],[Energy]]),0)</f>
        <v>0</v>
      </c>
      <c r="T1128" s="24">
        <f>(SUM($S$6:S1128))/1000000</f>
        <v>1.4114418626606575</v>
      </c>
    </row>
    <row r="1129" spans="2:20" x14ac:dyDescent="0.3">
      <c r="B1129" s="10" t="s">
        <v>25</v>
      </c>
      <c r="C1129" s="21">
        <v>1123</v>
      </c>
      <c r="D1129" s="21">
        <v>101</v>
      </c>
      <c r="E1129" s="22">
        <v>64.900000000000006</v>
      </c>
      <c r="F1129" s="23">
        <f t="shared" si="105"/>
        <v>-0.34722222222222221</v>
      </c>
      <c r="G1129" s="23">
        <f t="shared" si="106"/>
        <v>-1.25</v>
      </c>
      <c r="H1129" s="24">
        <f t="shared" si="102"/>
        <v>0</v>
      </c>
      <c r="I1129" s="24">
        <f t="shared" si="103"/>
        <v>64.900000000000006</v>
      </c>
      <c r="J1129" s="24">
        <f t="shared" si="104"/>
        <v>18.027777777777779</v>
      </c>
      <c r="K1129" s="24">
        <f>(1000*1.15)*Table1[[#This Row],[WLTC class 3, version 5, acceleration]]</f>
        <v>-399.30555555555554</v>
      </c>
      <c r="L1129" s="24">
        <f t="shared" si="107"/>
        <v>112.815</v>
      </c>
      <c r="M1129" s="24">
        <f>0.5*1.2*0.32*1.99*(Table1[[#This Row],[Velocity]]^2)</f>
        <v>124.17629481481482</v>
      </c>
      <c r="N1129" s="24">
        <f>Table1[[#This Row],[Acceleration Force]]+Table1[[#This Row],[Rolling Resistance]]+Table1[[#This Row],[Aerodynamic Resistance]]</f>
        <v>-162.31426074074074</v>
      </c>
      <c r="O1129" s="24">
        <f>(Table1[[#This Row],[Acceleration Force]]+Table1[[#This Row],[Rolling Resistance]]+Table1[[#This Row],[Aerodynamic Resistance]])*Table1[[#This Row],[Velocity]]</f>
        <v>-2926.165422798354</v>
      </c>
      <c r="P1129" s="24">
        <f>Table1[[#This Row],[Total]]*Table1[[#This Row],[Velocity]]</f>
        <v>-2926.165422798354</v>
      </c>
      <c r="Q1129" s="24">
        <f>IF(Table1[[#This Row],[Energy]]&gt;0,Table1[[#This Row],[Energy]],0)</f>
        <v>0</v>
      </c>
      <c r="R1129" s="24">
        <f>(SUM($Q$6:Q1129))/1000000</f>
        <v>3.2498170597325879</v>
      </c>
      <c r="S1129" s="24">
        <f>IF(Table1[[#This Row],[Energy]]&lt;0,ABS(Table1[[#This Row],[Energy]]),0)</f>
        <v>2926.165422798354</v>
      </c>
      <c r="T1129" s="24">
        <f>(SUM($S$6:S1129))/1000000</f>
        <v>1.4143680280834561</v>
      </c>
    </row>
    <row r="1130" spans="2:20" x14ac:dyDescent="0.3">
      <c r="B1130" s="10" t="s">
        <v>25</v>
      </c>
      <c r="C1130" s="21">
        <v>1124</v>
      </c>
      <c r="D1130" s="21">
        <v>102</v>
      </c>
      <c r="E1130" s="22">
        <v>63.2</v>
      </c>
      <c r="F1130" s="23">
        <f t="shared" si="105"/>
        <v>-0.63888888888889006</v>
      </c>
      <c r="G1130" s="23">
        <f t="shared" si="106"/>
        <v>-2.3000000000000043</v>
      </c>
      <c r="H1130" s="24">
        <f t="shared" si="102"/>
        <v>0</v>
      </c>
      <c r="I1130" s="24">
        <f t="shared" si="103"/>
        <v>63.2</v>
      </c>
      <c r="J1130" s="24">
        <f t="shared" si="104"/>
        <v>17.555555555555557</v>
      </c>
      <c r="K1130" s="24">
        <f>(1000*1.15)*Table1[[#This Row],[WLTC class 3, version 5, acceleration]]</f>
        <v>-734.72222222222354</v>
      </c>
      <c r="L1130" s="24">
        <f t="shared" si="107"/>
        <v>112.815</v>
      </c>
      <c r="M1130" s="24">
        <f>0.5*1.2*0.32*1.99*(Table1[[#This Row],[Velocity]]^2)</f>
        <v>117.75611259259261</v>
      </c>
      <c r="N1130" s="24">
        <f>Table1[[#This Row],[Acceleration Force]]+Table1[[#This Row],[Rolling Resistance]]+Table1[[#This Row],[Aerodynamic Resistance]]</f>
        <v>-504.15110962963087</v>
      </c>
      <c r="O1130" s="24">
        <f>(Table1[[#This Row],[Acceleration Force]]+Table1[[#This Row],[Rolling Resistance]]+Table1[[#This Row],[Aerodynamic Resistance]])*Table1[[#This Row],[Velocity]]</f>
        <v>-8850.6528134979653</v>
      </c>
      <c r="P1130" s="24">
        <f>Table1[[#This Row],[Total]]*Table1[[#This Row],[Velocity]]</f>
        <v>-8850.6528134979653</v>
      </c>
      <c r="Q1130" s="24">
        <f>IF(Table1[[#This Row],[Energy]]&gt;0,Table1[[#This Row],[Energy]],0)</f>
        <v>0</v>
      </c>
      <c r="R1130" s="24">
        <f>(SUM($Q$6:Q1130))/1000000</f>
        <v>3.2498170597325879</v>
      </c>
      <c r="S1130" s="24">
        <f>IF(Table1[[#This Row],[Energy]]&lt;0,ABS(Table1[[#This Row],[Energy]]),0)</f>
        <v>8850.6528134979653</v>
      </c>
      <c r="T1130" s="24">
        <f>(SUM($S$6:S1130))/1000000</f>
        <v>1.4232186808969538</v>
      </c>
    </row>
    <row r="1131" spans="2:20" x14ac:dyDescent="0.3">
      <c r="B1131" s="10" t="s">
        <v>25</v>
      </c>
      <c r="C1131" s="21">
        <v>1125</v>
      </c>
      <c r="D1131" s="21">
        <v>103</v>
      </c>
      <c r="E1131" s="22">
        <v>60.3</v>
      </c>
      <c r="F1131" s="23">
        <f t="shared" si="105"/>
        <v>-1.0277777777777786</v>
      </c>
      <c r="G1131" s="23">
        <f t="shared" si="106"/>
        <v>-3.7000000000000028</v>
      </c>
      <c r="H1131" s="24">
        <f t="shared" si="102"/>
        <v>0</v>
      </c>
      <c r="I1131" s="24">
        <f t="shared" si="103"/>
        <v>60.3</v>
      </c>
      <c r="J1131" s="24">
        <f t="shared" si="104"/>
        <v>16.75</v>
      </c>
      <c r="K1131" s="24">
        <f>(1000*1.15)*Table1[[#This Row],[WLTC class 3, version 5, acceleration]]</f>
        <v>-1181.9444444444453</v>
      </c>
      <c r="L1131" s="24">
        <f t="shared" si="107"/>
        <v>112.815</v>
      </c>
      <c r="M1131" s="24">
        <f>0.5*1.2*0.32*1.99*(Table1[[#This Row],[Velocity]]^2)</f>
        <v>107.19732</v>
      </c>
      <c r="N1131" s="24">
        <f>Table1[[#This Row],[Acceleration Force]]+Table1[[#This Row],[Rolling Resistance]]+Table1[[#This Row],[Aerodynamic Resistance]]</f>
        <v>-961.93212444444521</v>
      </c>
      <c r="O1131" s="24">
        <f>(Table1[[#This Row],[Acceleration Force]]+Table1[[#This Row],[Rolling Resistance]]+Table1[[#This Row],[Aerodynamic Resistance]])*Table1[[#This Row],[Velocity]]</f>
        <v>-16112.363084444458</v>
      </c>
      <c r="P1131" s="24">
        <f>Table1[[#This Row],[Total]]*Table1[[#This Row],[Velocity]]</f>
        <v>-16112.363084444458</v>
      </c>
      <c r="Q1131" s="24">
        <f>IF(Table1[[#This Row],[Energy]]&gt;0,Table1[[#This Row],[Energy]],0)</f>
        <v>0</v>
      </c>
      <c r="R1131" s="24">
        <f>(SUM($Q$6:Q1131))/1000000</f>
        <v>3.2498170597325879</v>
      </c>
      <c r="S1131" s="24">
        <f>IF(Table1[[#This Row],[Energy]]&lt;0,ABS(Table1[[#This Row],[Energy]]),0)</f>
        <v>16112.363084444458</v>
      </c>
      <c r="T1131" s="24">
        <f>(SUM($S$6:S1131))/1000000</f>
        <v>1.4393310439813984</v>
      </c>
    </row>
    <row r="1132" spans="2:20" x14ac:dyDescent="0.3">
      <c r="B1132" s="10" t="s">
        <v>25</v>
      </c>
      <c r="C1132" s="21">
        <v>1126</v>
      </c>
      <c r="D1132" s="21">
        <v>104</v>
      </c>
      <c r="E1132" s="22">
        <v>55.8</v>
      </c>
      <c r="F1132" s="23">
        <f t="shared" si="105"/>
        <v>-1.3611111111111107</v>
      </c>
      <c r="G1132" s="23">
        <f t="shared" si="106"/>
        <v>-4.8999999999999986</v>
      </c>
      <c r="H1132" s="24">
        <f t="shared" si="102"/>
        <v>0</v>
      </c>
      <c r="I1132" s="24">
        <f t="shared" si="103"/>
        <v>55.8</v>
      </c>
      <c r="J1132" s="24">
        <f t="shared" si="104"/>
        <v>15.499999999999998</v>
      </c>
      <c r="K1132" s="24">
        <f>(1000*1.15)*Table1[[#This Row],[WLTC class 3, version 5, acceleration]]</f>
        <v>-1565.2777777777774</v>
      </c>
      <c r="L1132" s="24">
        <f t="shared" si="107"/>
        <v>112.815</v>
      </c>
      <c r="M1132" s="24">
        <f>0.5*1.2*0.32*1.99*(Table1[[#This Row],[Velocity]]^2)</f>
        <v>91.794719999999984</v>
      </c>
      <c r="N1132" s="24">
        <f>Table1[[#This Row],[Acceleration Force]]+Table1[[#This Row],[Rolling Resistance]]+Table1[[#This Row],[Aerodynamic Resistance]]</f>
        <v>-1360.6680577777774</v>
      </c>
      <c r="O1132" s="24">
        <f>(Table1[[#This Row],[Acceleration Force]]+Table1[[#This Row],[Rolling Resistance]]+Table1[[#This Row],[Aerodynamic Resistance]])*Table1[[#This Row],[Velocity]]</f>
        <v>-21090.354895555549</v>
      </c>
      <c r="P1132" s="24">
        <f>Table1[[#This Row],[Total]]*Table1[[#This Row],[Velocity]]</f>
        <v>-21090.354895555549</v>
      </c>
      <c r="Q1132" s="24">
        <f>IF(Table1[[#This Row],[Energy]]&gt;0,Table1[[#This Row],[Energy]],0)</f>
        <v>0</v>
      </c>
      <c r="R1132" s="24">
        <f>(SUM($Q$6:Q1132))/1000000</f>
        <v>3.2498170597325879</v>
      </c>
      <c r="S1132" s="24">
        <f>IF(Table1[[#This Row],[Energy]]&lt;0,ABS(Table1[[#This Row],[Energy]]),0)</f>
        <v>21090.354895555549</v>
      </c>
      <c r="T1132" s="24">
        <f>(SUM($S$6:S1132))/1000000</f>
        <v>1.4604213988769541</v>
      </c>
    </row>
    <row r="1133" spans="2:20" x14ac:dyDescent="0.3">
      <c r="B1133" s="10" t="s">
        <v>25</v>
      </c>
      <c r="C1133" s="21">
        <v>1127</v>
      </c>
      <c r="D1133" s="21">
        <v>105</v>
      </c>
      <c r="E1133" s="22">
        <v>50.5</v>
      </c>
      <c r="F1133" s="23">
        <f t="shared" si="105"/>
        <v>-1.4722222222222214</v>
      </c>
      <c r="G1133" s="23">
        <f t="shared" si="106"/>
        <v>-5.2999999999999972</v>
      </c>
      <c r="H1133" s="24">
        <f t="shared" si="102"/>
        <v>0</v>
      </c>
      <c r="I1133" s="24">
        <f t="shared" si="103"/>
        <v>50.5</v>
      </c>
      <c r="J1133" s="24">
        <f t="shared" si="104"/>
        <v>14.027777777777777</v>
      </c>
      <c r="K1133" s="24">
        <f>(1000*1.15)*Table1[[#This Row],[WLTC class 3, version 5, acceleration]]</f>
        <v>-1693.0555555555547</v>
      </c>
      <c r="L1133" s="24">
        <f t="shared" si="107"/>
        <v>112.815</v>
      </c>
      <c r="M1133" s="24">
        <f>0.5*1.2*0.32*1.99*(Table1[[#This Row],[Velocity]]^2)</f>
        <v>75.185148148148144</v>
      </c>
      <c r="N1133" s="24">
        <f>Table1[[#This Row],[Acceleration Force]]+Table1[[#This Row],[Rolling Resistance]]+Table1[[#This Row],[Aerodynamic Resistance]]</f>
        <v>-1505.0554074074066</v>
      </c>
      <c r="O1133" s="24">
        <f>(Table1[[#This Row],[Acceleration Force]]+Table1[[#This Row],[Rolling Resistance]]+Table1[[#This Row],[Aerodynamic Resistance]])*Table1[[#This Row],[Velocity]]</f>
        <v>-21112.582798353898</v>
      </c>
      <c r="P1133" s="24">
        <f>Table1[[#This Row],[Total]]*Table1[[#This Row],[Velocity]]</f>
        <v>-21112.582798353898</v>
      </c>
      <c r="Q1133" s="24">
        <f>IF(Table1[[#This Row],[Energy]]&gt;0,Table1[[#This Row],[Energy]],0)</f>
        <v>0</v>
      </c>
      <c r="R1133" s="24">
        <f>(SUM($Q$6:Q1133))/1000000</f>
        <v>3.2498170597325879</v>
      </c>
      <c r="S1133" s="24">
        <f>IF(Table1[[#This Row],[Energy]]&lt;0,ABS(Table1[[#This Row],[Energy]]),0)</f>
        <v>21112.582798353898</v>
      </c>
      <c r="T1133" s="24">
        <f>(SUM($S$6:S1133))/1000000</f>
        <v>1.4815339816753079</v>
      </c>
    </row>
    <row r="1134" spans="2:20" x14ac:dyDescent="0.3">
      <c r="B1134" s="10" t="s">
        <v>25</v>
      </c>
      <c r="C1134" s="21">
        <v>1128</v>
      </c>
      <c r="D1134" s="21">
        <v>106</v>
      </c>
      <c r="E1134" s="22">
        <v>45.2</v>
      </c>
      <c r="F1134" s="23">
        <f t="shared" si="105"/>
        <v>-1.4444444444444442</v>
      </c>
      <c r="G1134" s="23">
        <f t="shared" si="106"/>
        <v>-5.1999999999999993</v>
      </c>
      <c r="H1134" s="24">
        <f t="shared" si="102"/>
        <v>0</v>
      </c>
      <c r="I1134" s="24">
        <f t="shared" si="103"/>
        <v>45.2</v>
      </c>
      <c r="J1134" s="24">
        <f t="shared" si="104"/>
        <v>12.555555555555555</v>
      </c>
      <c r="K1134" s="24">
        <f>(1000*1.15)*Table1[[#This Row],[WLTC class 3, version 5, acceleration]]</f>
        <v>-1661.1111111111109</v>
      </c>
      <c r="L1134" s="24">
        <f t="shared" si="107"/>
        <v>112.815</v>
      </c>
      <c r="M1134" s="24">
        <f>0.5*1.2*0.32*1.99*(Table1[[#This Row],[Velocity]]^2)</f>
        <v>60.231845925925931</v>
      </c>
      <c r="N1134" s="24">
        <f>Table1[[#This Row],[Acceleration Force]]+Table1[[#This Row],[Rolling Resistance]]+Table1[[#This Row],[Aerodynamic Resistance]]</f>
        <v>-1488.0642651851849</v>
      </c>
      <c r="O1134" s="24">
        <f>(Table1[[#This Row],[Acceleration Force]]+Table1[[#This Row],[Rolling Resistance]]+Table1[[#This Row],[Aerodynamic Resistance]])*Table1[[#This Row],[Velocity]]</f>
        <v>-18683.473551769544</v>
      </c>
      <c r="P1134" s="24">
        <f>Table1[[#This Row],[Total]]*Table1[[#This Row],[Velocity]]</f>
        <v>-18683.473551769544</v>
      </c>
      <c r="Q1134" s="24">
        <f>IF(Table1[[#This Row],[Energy]]&gt;0,Table1[[#This Row],[Energy]],0)</f>
        <v>0</v>
      </c>
      <c r="R1134" s="24">
        <f>(SUM($Q$6:Q1134))/1000000</f>
        <v>3.2498170597325879</v>
      </c>
      <c r="S1134" s="24">
        <f>IF(Table1[[#This Row],[Energy]]&lt;0,ABS(Table1[[#This Row],[Energy]]),0)</f>
        <v>18683.473551769544</v>
      </c>
      <c r="T1134" s="24">
        <f>(SUM($S$6:S1134))/1000000</f>
        <v>1.5002174552270775</v>
      </c>
    </row>
    <row r="1135" spans="2:20" x14ac:dyDescent="0.3">
      <c r="B1135" s="10" t="s">
        <v>25</v>
      </c>
      <c r="C1135" s="21">
        <v>1129</v>
      </c>
      <c r="D1135" s="21">
        <v>107</v>
      </c>
      <c r="E1135" s="22">
        <v>40.1</v>
      </c>
      <c r="F1135" s="23">
        <f t="shared" si="105"/>
        <v>-1.25</v>
      </c>
      <c r="G1135" s="23">
        <f t="shared" si="106"/>
        <v>-4.5</v>
      </c>
      <c r="H1135" s="24">
        <f t="shared" si="102"/>
        <v>0</v>
      </c>
      <c r="I1135" s="24">
        <f t="shared" si="103"/>
        <v>40.1</v>
      </c>
      <c r="J1135" s="24">
        <f t="shared" si="104"/>
        <v>11.138888888888889</v>
      </c>
      <c r="K1135" s="24">
        <f>(1000*1.15)*Table1[[#This Row],[WLTC class 3, version 5, acceleration]]</f>
        <v>-1437.5</v>
      </c>
      <c r="L1135" s="24">
        <f t="shared" si="107"/>
        <v>112.815</v>
      </c>
      <c r="M1135" s="24">
        <f>0.5*1.2*0.32*1.99*(Table1[[#This Row],[Velocity]]^2)</f>
        <v>47.406517037037048</v>
      </c>
      <c r="N1135" s="24">
        <f>Table1[[#This Row],[Acceleration Force]]+Table1[[#This Row],[Rolling Resistance]]+Table1[[#This Row],[Aerodynamic Resistance]]</f>
        <v>-1277.2784829629629</v>
      </c>
      <c r="O1135" s="24">
        <f>(Table1[[#This Row],[Acceleration Force]]+Table1[[#This Row],[Rolling Resistance]]+Table1[[#This Row],[Aerodynamic Resistance]])*Table1[[#This Row],[Velocity]]</f>
        <v>-14227.463101893005</v>
      </c>
      <c r="P1135" s="24">
        <f>Table1[[#This Row],[Total]]*Table1[[#This Row],[Velocity]]</f>
        <v>-14227.463101893005</v>
      </c>
      <c r="Q1135" s="24">
        <f>IF(Table1[[#This Row],[Energy]]&gt;0,Table1[[#This Row],[Energy]],0)</f>
        <v>0</v>
      </c>
      <c r="R1135" s="24">
        <f>(SUM($Q$6:Q1135))/1000000</f>
        <v>3.2498170597325879</v>
      </c>
      <c r="S1135" s="24">
        <f>IF(Table1[[#This Row],[Energy]]&lt;0,ABS(Table1[[#This Row],[Energy]]),0)</f>
        <v>14227.463101893005</v>
      </c>
      <c r="T1135" s="24">
        <f>(SUM($S$6:S1135))/1000000</f>
        <v>1.5144449183289705</v>
      </c>
    </row>
    <row r="1136" spans="2:20" x14ac:dyDescent="0.3">
      <c r="B1136" s="10" t="s">
        <v>25</v>
      </c>
      <c r="C1136" s="21">
        <v>1130</v>
      </c>
      <c r="D1136" s="21">
        <v>108</v>
      </c>
      <c r="E1136" s="22">
        <v>36.200000000000003</v>
      </c>
      <c r="F1136" s="23">
        <f t="shared" si="105"/>
        <v>-1.0000000000000004</v>
      </c>
      <c r="G1136" s="23">
        <f t="shared" si="106"/>
        <v>-3.6000000000000014</v>
      </c>
      <c r="H1136" s="24">
        <f t="shared" si="102"/>
        <v>0</v>
      </c>
      <c r="I1136" s="24">
        <f t="shared" si="103"/>
        <v>36.200000000000003</v>
      </c>
      <c r="J1136" s="24">
        <f t="shared" si="104"/>
        <v>10.055555555555555</v>
      </c>
      <c r="K1136" s="24">
        <f>(1000*1.15)*Table1[[#This Row],[WLTC class 3, version 5, acceleration]]</f>
        <v>-1150.0000000000005</v>
      </c>
      <c r="L1136" s="24">
        <f t="shared" si="107"/>
        <v>112.815</v>
      </c>
      <c r="M1136" s="24">
        <f>0.5*1.2*0.32*1.99*(Table1[[#This Row],[Velocity]]^2)</f>
        <v>38.633712592592595</v>
      </c>
      <c r="N1136" s="24">
        <f>Table1[[#This Row],[Acceleration Force]]+Table1[[#This Row],[Rolling Resistance]]+Table1[[#This Row],[Aerodynamic Resistance]]</f>
        <v>-998.55128740740781</v>
      </c>
      <c r="O1136" s="24">
        <f>(Table1[[#This Row],[Acceleration Force]]+Table1[[#This Row],[Rolling Resistance]]+Table1[[#This Row],[Aerodynamic Resistance]])*Table1[[#This Row],[Velocity]]</f>
        <v>-10040.987945596711</v>
      </c>
      <c r="P1136" s="24">
        <f>Table1[[#This Row],[Total]]*Table1[[#This Row],[Velocity]]</f>
        <v>-10040.987945596711</v>
      </c>
      <c r="Q1136" s="24">
        <f>IF(Table1[[#This Row],[Energy]]&gt;0,Table1[[#This Row],[Energy]],0)</f>
        <v>0</v>
      </c>
      <c r="R1136" s="24">
        <f>(SUM($Q$6:Q1136))/1000000</f>
        <v>3.2498170597325879</v>
      </c>
      <c r="S1136" s="24">
        <f>IF(Table1[[#This Row],[Energy]]&lt;0,ABS(Table1[[#This Row],[Energy]]),0)</f>
        <v>10040.987945596711</v>
      </c>
      <c r="T1136" s="24">
        <f>(SUM($S$6:S1136))/1000000</f>
        <v>1.524485906274567</v>
      </c>
    </row>
    <row r="1137" spans="2:20" x14ac:dyDescent="0.3">
      <c r="B1137" s="10" t="s">
        <v>25</v>
      </c>
      <c r="C1137" s="21">
        <v>1131</v>
      </c>
      <c r="D1137" s="21">
        <v>109</v>
      </c>
      <c r="E1137" s="22">
        <v>32.9</v>
      </c>
      <c r="F1137" s="23">
        <f t="shared" si="105"/>
        <v>-0.88888888888888917</v>
      </c>
      <c r="G1137" s="23">
        <f t="shared" si="106"/>
        <v>-3.2000000000000011</v>
      </c>
      <c r="H1137" s="24">
        <f t="shared" si="102"/>
        <v>0</v>
      </c>
      <c r="I1137" s="24">
        <f t="shared" si="103"/>
        <v>32.9</v>
      </c>
      <c r="J1137" s="24">
        <f t="shared" si="104"/>
        <v>9.1388888888888875</v>
      </c>
      <c r="K1137" s="24">
        <f>(1000*1.15)*Table1[[#This Row],[WLTC class 3, version 5, acceleration]]</f>
        <v>-1022.2222222222225</v>
      </c>
      <c r="L1137" s="24">
        <f t="shared" si="107"/>
        <v>112.815</v>
      </c>
      <c r="M1137" s="24">
        <f>0.5*1.2*0.32*1.99*(Table1[[#This Row],[Velocity]]^2)</f>
        <v>31.911050370370365</v>
      </c>
      <c r="N1137" s="24">
        <f>Table1[[#This Row],[Acceleration Force]]+Table1[[#This Row],[Rolling Resistance]]+Table1[[#This Row],[Aerodynamic Resistance]]</f>
        <v>-877.49617185185218</v>
      </c>
      <c r="O1137" s="24">
        <f>(Table1[[#This Row],[Acceleration Force]]+Table1[[#This Row],[Rolling Resistance]]+Table1[[#This Row],[Aerodynamic Resistance]])*Table1[[#This Row],[Velocity]]</f>
        <v>-8019.3400149794261</v>
      </c>
      <c r="P1137" s="24">
        <f>Table1[[#This Row],[Total]]*Table1[[#This Row],[Velocity]]</f>
        <v>-8019.3400149794261</v>
      </c>
      <c r="Q1137" s="24">
        <f>IF(Table1[[#This Row],[Energy]]&gt;0,Table1[[#This Row],[Energy]],0)</f>
        <v>0</v>
      </c>
      <c r="R1137" s="24">
        <f>(SUM($Q$6:Q1137))/1000000</f>
        <v>3.2498170597325879</v>
      </c>
      <c r="S1137" s="24">
        <f>IF(Table1[[#This Row],[Energy]]&lt;0,ABS(Table1[[#This Row],[Energy]]),0)</f>
        <v>8019.3400149794261</v>
      </c>
      <c r="T1137" s="24">
        <f>(SUM($S$6:S1137))/1000000</f>
        <v>1.5325052462895465</v>
      </c>
    </row>
    <row r="1138" spans="2:20" x14ac:dyDescent="0.3">
      <c r="B1138" s="10" t="s">
        <v>25</v>
      </c>
      <c r="C1138" s="21">
        <v>1132</v>
      </c>
      <c r="D1138" s="21">
        <v>110</v>
      </c>
      <c r="E1138" s="22">
        <v>29.8</v>
      </c>
      <c r="F1138" s="23">
        <f t="shared" si="105"/>
        <v>-0.87499999999999956</v>
      </c>
      <c r="G1138" s="23">
        <f t="shared" si="106"/>
        <v>-3.1499999999999986</v>
      </c>
      <c r="H1138" s="24">
        <f t="shared" si="102"/>
        <v>0</v>
      </c>
      <c r="I1138" s="24">
        <f t="shared" si="103"/>
        <v>29.8</v>
      </c>
      <c r="J1138" s="24">
        <f t="shared" si="104"/>
        <v>8.2777777777777786</v>
      </c>
      <c r="K1138" s="24">
        <f>(1000*1.15)*Table1[[#This Row],[WLTC class 3, version 5, acceleration]]</f>
        <v>-1006.2499999999995</v>
      </c>
      <c r="L1138" s="24">
        <f t="shared" si="107"/>
        <v>112.815</v>
      </c>
      <c r="M1138" s="24">
        <f>0.5*1.2*0.32*1.99*(Table1[[#This Row],[Velocity]]^2)</f>
        <v>26.180734814814823</v>
      </c>
      <c r="N1138" s="24">
        <f>Table1[[#This Row],[Acceleration Force]]+Table1[[#This Row],[Rolling Resistance]]+Table1[[#This Row],[Aerodynamic Resistance]]</f>
        <v>-867.25426518518464</v>
      </c>
      <c r="O1138" s="24">
        <f>(Table1[[#This Row],[Acceleration Force]]+Table1[[#This Row],[Rolling Resistance]]+Table1[[#This Row],[Aerodynamic Resistance]])*Table1[[#This Row],[Velocity]]</f>
        <v>-7178.9380840329177</v>
      </c>
      <c r="P1138" s="24">
        <f>Table1[[#This Row],[Total]]*Table1[[#This Row],[Velocity]]</f>
        <v>-7178.9380840329177</v>
      </c>
      <c r="Q1138" s="24">
        <f>IF(Table1[[#This Row],[Energy]]&gt;0,Table1[[#This Row],[Energy]],0)</f>
        <v>0</v>
      </c>
      <c r="R1138" s="24">
        <f>(SUM($Q$6:Q1138))/1000000</f>
        <v>3.2498170597325879</v>
      </c>
      <c r="S1138" s="24">
        <f>IF(Table1[[#This Row],[Energy]]&lt;0,ABS(Table1[[#This Row],[Energy]]),0)</f>
        <v>7178.9380840329177</v>
      </c>
      <c r="T1138" s="24">
        <f>(SUM($S$6:S1138))/1000000</f>
        <v>1.5396841843735793</v>
      </c>
    </row>
    <row r="1139" spans="2:20" x14ac:dyDescent="0.3">
      <c r="B1139" s="10" t="s">
        <v>25</v>
      </c>
      <c r="C1139" s="21">
        <v>1133</v>
      </c>
      <c r="D1139" s="21">
        <v>111</v>
      </c>
      <c r="E1139" s="22">
        <v>26.6</v>
      </c>
      <c r="F1139" s="23">
        <f t="shared" si="105"/>
        <v>-0.94444444444444453</v>
      </c>
      <c r="G1139" s="23">
        <f t="shared" si="106"/>
        <v>-3.4000000000000004</v>
      </c>
      <c r="H1139" s="24">
        <f t="shared" si="102"/>
        <v>0</v>
      </c>
      <c r="I1139" s="24">
        <f t="shared" si="103"/>
        <v>26.6</v>
      </c>
      <c r="J1139" s="24">
        <f t="shared" si="104"/>
        <v>7.3888888888888893</v>
      </c>
      <c r="K1139" s="24">
        <f>(1000*1.15)*Table1[[#This Row],[WLTC class 3, version 5, acceleration]]</f>
        <v>-1086.1111111111113</v>
      </c>
      <c r="L1139" s="24">
        <f t="shared" si="107"/>
        <v>112.815</v>
      </c>
      <c r="M1139" s="24">
        <f>0.5*1.2*0.32*1.99*(Table1[[#This Row],[Velocity]]^2)</f>
        <v>20.859917037037039</v>
      </c>
      <c r="N1139" s="24">
        <f>Table1[[#This Row],[Acceleration Force]]+Table1[[#This Row],[Rolling Resistance]]+Table1[[#This Row],[Aerodynamic Resistance]]</f>
        <v>-952.43619407407425</v>
      </c>
      <c r="O1139" s="24">
        <f>(Table1[[#This Row],[Acceleration Force]]+Table1[[#This Row],[Rolling Resistance]]+Table1[[#This Row],[Aerodynamic Resistance]])*Table1[[#This Row],[Velocity]]</f>
        <v>-7037.4452117695491</v>
      </c>
      <c r="P1139" s="24">
        <f>Table1[[#This Row],[Total]]*Table1[[#This Row],[Velocity]]</f>
        <v>-7037.4452117695491</v>
      </c>
      <c r="Q1139" s="24">
        <f>IF(Table1[[#This Row],[Energy]]&gt;0,Table1[[#This Row],[Energy]],0)</f>
        <v>0</v>
      </c>
      <c r="R1139" s="24">
        <f>(SUM($Q$6:Q1139))/1000000</f>
        <v>3.2498170597325879</v>
      </c>
      <c r="S1139" s="24">
        <f>IF(Table1[[#This Row],[Energy]]&lt;0,ABS(Table1[[#This Row],[Energy]]),0)</f>
        <v>7037.4452117695491</v>
      </c>
      <c r="T1139" s="24">
        <f>(SUM($S$6:S1139))/1000000</f>
        <v>1.546721629585349</v>
      </c>
    </row>
    <row r="1140" spans="2:20" x14ac:dyDescent="0.3">
      <c r="B1140" s="10" t="s">
        <v>25</v>
      </c>
      <c r="C1140" s="21">
        <v>1134</v>
      </c>
      <c r="D1140" s="21">
        <v>112</v>
      </c>
      <c r="E1140" s="22">
        <v>23</v>
      </c>
      <c r="F1140" s="23">
        <f t="shared" si="105"/>
        <v>-1.0000000000000004</v>
      </c>
      <c r="G1140" s="23">
        <f t="shared" si="106"/>
        <v>-3.6000000000000014</v>
      </c>
      <c r="H1140" s="24">
        <f t="shared" si="102"/>
        <v>0</v>
      </c>
      <c r="I1140" s="24">
        <f t="shared" si="103"/>
        <v>23</v>
      </c>
      <c r="J1140" s="24">
        <f t="shared" si="104"/>
        <v>6.3888888888888884</v>
      </c>
      <c r="K1140" s="24">
        <f>(1000*1.15)*Table1[[#This Row],[WLTC class 3, version 5, acceleration]]</f>
        <v>-1150.0000000000005</v>
      </c>
      <c r="L1140" s="24">
        <f t="shared" si="107"/>
        <v>112.815</v>
      </c>
      <c r="M1140" s="24">
        <f>0.5*1.2*0.32*1.99*(Table1[[#This Row],[Velocity]]^2)</f>
        <v>15.595703703703704</v>
      </c>
      <c r="N1140" s="24">
        <f>Table1[[#This Row],[Acceleration Force]]+Table1[[#This Row],[Rolling Resistance]]+Table1[[#This Row],[Aerodynamic Resistance]]</f>
        <v>-1021.5892962962967</v>
      </c>
      <c r="O1140" s="24">
        <f>(Table1[[#This Row],[Acceleration Force]]+Table1[[#This Row],[Rolling Resistance]]+Table1[[#This Row],[Aerodynamic Resistance]])*Table1[[#This Row],[Velocity]]</f>
        <v>-6526.8205041152278</v>
      </c>
      <c r="P1140" s="24">
        <f>Table1[[#This Row],[Total]]*Table1[[#This Row],[Velocity]]</f>
        <v>-6526.8205041152278</v>
      </c>
      <c r="Q1140" s="24">
        <f>IF(Table1[[#This Row],[Energy]]&gt;0,Table1[[#This Row],[Energy]],0)</f>
        <v>0</v>
      </c>
      <c r="R1140" s="24">
        <f>(SUM($Q$6:Q1140))/1000000</f>
        <v>3.2498170597325879</v>
      </c>
      <c r="S1140" s="24">
        <f>IF(Table1[[#This Row],[Energy]]&lt;0,ABS(Table1[[#This Row],[Energy]]),0)</f>
        <v>6526.8205041152278</v>
      </c>
      <c r="T1140" s="24">
        <f>(SUM($S$6:S1140))/1000000</f>
        <v>1.5532484500894641</v>
      </c>
    </row>
    <row r="1141" spans="2:20" x14ac:dyDescent="0.3">
      <c r="B1141" s="10" t="s">
        <v>25</v>
      </c>
      <c r="C1141" s="21">
        <v>1135</v>
      </c>
      <c r="D1141" s="21">
        <v>113</v>
      </c>
      <c r="E1141" s="22">
        <v>19.399999999999999</v>
      </c>
      <c r="F1141" s="23">
        <f t="shared" si="105"/>
        <v>-0.93055555555555547</v>
      </c>
      <c r="G1141" s="23">
        <f t="shared" si="106"/>
        <v>-3.3499999999999996</v>
      </c>
      <c r="H1141" s="24">
        <f t="shared" si="102"/>
        <v>0</v>
      </c>
      <c r="I1141" s="24">
        <f t="shared" si="103"/>
        <v>19.399999999999999</v>
      </c>
      <c r="J1141" s="24">
        <f t="shared" si="104"/>
        <v>5.3888888888888884</v>
      </c>
      <c r="K1141" s="24">
        <f>(1000*1.15)*Table1[[#This Row],[WLTC class 3, version 5, acceleration]]</f>
        <v>-1070.1388888888887</v>
      </c>
      <c r="L1141" s="24">
        <f t="shared" si="107"/>
        <v>112.815</v>
      </c>
      <c r="M1141" s="24">
        <f>0.5*1.2*0.32*1.99*(Table1[[#This Row],[Velocity]]^2)</f>
        <v>11.09565037037037</v>
      </c>
      <c r="N1141" s="24">
        <f>Table1[[#This Row],[Acceleration Force]]+Table1[[#This Row],[Rolling Resistance]]+Table1[[#This Row],[Aerodynamic Resistance]]</f>
        <v>-946.22823851851831</v>
      </c>
      <c r="O1141" s="24">
        <f>(Table1[[#This Row],[Acceleration Force]]+Table1[[#This Row],[Rolling Resistance]]+Table1[[#This Row],[Aerodynamic Resistance]])*Table1[[#This Row],[Velocity]]</f>
        <v>-5099.1188409053484</v>
      </c>
      <c r="P1141" s="24">
        <f>Table1[[#This Row],[Total]]*Table1[[#This Row],[Velocity]]</f>
        <v>-5099.1188409053484</v>
      </c>
      <c r="Q1141" s="24">
        <f>IF(Table1[[#This Row],[Energy]]&gt;0,Table1[[#This Row],[Energy]],0)</f>
        <v>0</v>
      </c>
      <c r="R1141" s="24">
        <f>(SUM($Q$6:Q1141))/1000000</f>
        <v>3.2498170597325879</v>
      </c>
      <c r="S1141" s="24">
        <f>IF(Table1[[#This Row],[Energy]]&lt;0,ABS(Table1[[#This Row],[Energy]]),0)</f>
        <v>5099.1188409053484</v>
      </c>
      <c r="T1141" s="24">
        <f>(SUM($S$6:S1141))/1000000</f>
        <v>1.5583475689303696</v>
      </c>
    </row>
    <row r="1142" spans="2:20" x14ac:dyDescent="0.3">
      <c r="B1142" s="10" t="s">
        <v>25</v>
      </c>
      <c r="C1142" s="21">
        <v>1136</v>
      </c>
      <c r="D1142" s="21">
        <v>114</v>
      </c>
      <c r="E1142" s="22">
        <v>16.3</v>
      </c>
      <c r="F1142" s="23">
        <f t="shared" si="105"/>
        <v>-0.66666666666666652</v>
      </c>
      <c r="G1142" s="23">
        <f t="shared" si="106"/>
        <v>-2.3999999999999995</v>
      </c>
      <c r="H1142" s="24">
        <f t="shared" si="102"/>
        <v>0</v>
      </c>
      <c r="I1142" s="24">
        <f t="shared" si="103"/>
        <v>16.3</v>
      </c>
      <c r="J1142" s="24">
        <f t="shared" si="104"/>
        <v>4.5277777777777777</v>
      </c>
      <c r="K1142" s="24">
        <f>(1000*1.15)*Table1[[#This Row],[WLTC class 3, version 5, acceleration]]</f>
        <v>-766.66666666666652</v>
      </c>
      <c r="L1142" s="24">
        <f t="shared" si="107"/>
        <v>112.815</v>
      </c>
      <c r="M1142" s="24">
        <f>0.5*1.2*0.32*1.99*(Table1[[#This Row],[Velocity]]^2)</f>
        <v>7.8329348148148155</v>
      </c>
      <c r="N1142" s="24">
        <f>Table1[[#This Row],[Acceleration Force]]+Table1[[#This Row],[Rolling Resistance]]+Table1[[#This Row],[Aerodynamic Resistance]]</f>
        <v>-646.01873185185161</v>
      </c>
      <c r="O1142" s="24">
        <f>(Table1[[#This Row],[Acceleration Force]]+Table1[[#This Row],[Rolling Resistance]]+Table1[[#This Row],[Aerodynamic Resistance]])*Table1[[#This Row],[Velocity]]</f>
        <v>-2925.0292581069948</v>
      </c>
      <c r="P1142" s="24">
        <f>Table1[[#This Row],[Total]]*Table1[[#This Row],[Velocity]]</f>
        <v>-2925.0292581069948</v>
      </c>
      <c r="Q1142" s="24">
        <f>IF(Table1[[#This Row],[Energy]]&gt;0,Table1[[#This Row],[Energy]],0)</f>
        <v>0</v>
      </c>
      <c r="R1142" s="24">
        <f>(SUM($Q$6:Q1142))/1000000</f>
        <v>3.2498170597325879</v>
      </c>
      <c r="S1142" s="24">
        <f>IF(Table1[[#This Row],[Energy]]&lt;0,ABS(Table1[[#This Row],[Energy]]),0)</f>
        <v>2925.0292581069948</v>
      </c>
      <c r="T1142" s="24">
        <f>(SUM($S$6:S1142))/1000000</f>
        <v>1.5612725981884767</v>
      </c>
    </row>
    <row r="1143" spans="2:20" x14ac:dyDescent="0.3">
      <c r="B1143" s="10" t="s">
        <v>25</v>
      </c>
      <c r="C1143" s="21">
        <v>1137</v>
      </c>
      <c r="D1143" s="21">
        <v>115</v>
      </c>
      <c r="E1143" s="22">
        <v>14.6</v>
      </c>
      <c r="F1143" s="23">
        <f t="shared" si="105"/>
        <v>-0.29166666666666685</v>
      </c>
      <c r="G1143" s="23">
        <f t="shared" si="106"/>
        <v>-1.0500000000000007</v>
      </c>
      <c r="H1143" s="24">
        <f t="shared" si="102"/>
        <v>0</v>
      </c>
      <c r="I1143" s="24">
        <f t="shared" si="103"/>
        <v>14.6</v>
      </c>
      <c r="J1143" s="24">
        <f t="shared" si="104"/>
        <v>4.0555555555555554</v>
      </c>
      <c r="K1143" s="24">
        <f>(1000*1.15)*Table1[[#This Row],[WLTC class 3, version 5, acceleration]]</f>
        <v>-335.41666666666686</v>
      </c>
      <c r="L1143" s="24">
        <f t="shared" si="107"/>
        <v>112.815</v>
      </c>
      <c r="M1143" s="24">
        <f>0.5*1.2*0.32*1.99*(Table1[[#This Row],[Velocity]]^2)</f>
        <v>6.2842725925925924</v>
      </c>
      <c r="N1143" s="24">
        <f>Table1[[#This Row],[Acceleration Force]]+Table1[[#This Row],[Rolling Resistance]]+Table1[[#This Row],[Aerodynamic Resistance]]</f>
        <v>-216.31739407407426</v>
      </c>
      <c r="O1143" s="24">
        <f>(Table1[[#This Row],[Acceleration Force]]+Table1[[#This Row],[Rolling Resistance]]+Table1[[#This Row],[Aerodynamic Resistance]])*Table1[[#This Row],[Velocity]]</f>
        <v>-877.2872093004122</v>
      </c>
      <c r="P1143" s="24">
        <f>Table1[[#This Row],[Total]]*Table1[[#This Row],[Velocity]]</f>
        <v>-877.2872093004122</v>
      </c>
      <c r="Q1143" s="24">
        <f>IF(Table1[[#This Row],[Energy]]&gt;0,Table1[[#This Row],[Energy]],0)</f>
        <v>0</v>
      </c>
      <c r="R1143" s="24">
        <f>(SUM($Q$6:Q1143))/1000000</f>
        <v>3.2498170597325879</v>
      </c>
      <c r="S1143" s="24">
        <f>IF(Table1[[#This Row],[Energy]]&lt;0,ABS(Table1[[#This Row],[Energy]]),0)</f>
        <v>877.2872093004122</v>
      </c>
      <c r="T1143" s="24">
        <f>(SUM($S$6:S1143))/1000000</f>
        <v>1.5621498853977769</v>
      </c>
    </row>
    <row r="1144" spans="2:20" x14ac:dyDescent="0.3">
      <c r="B1144" s="10" t="s">
        <v>25</v>
      </c>
      <c r="C1144" s="21">
        <v>1138</v>
      </c>
      <c r="D1144" s="21">
        <v>116</v>
      </c>
      <c r="E1144" s="22">
        <v>14.2</v>
      </c>
      <c r="F1144" s="23">
        <f t="shared" si="105"/>
        <v>-4.1666666666666519E-2</v>
      </c>
      <c r="G1144" s="23">
        <f t="shared" si="106"/>
        <v>-0.14999999999999947</v>
      </c>
      <c r="H1144" s="24">
        <f t="shared" si="102"/>
        <v>0</v>
      </c>
      <c r="I1144" s="24">
        <f t="shared" si="103"/>
        <v>14.2</v>
      </c>
      <c r="J1144" s="24">
        <f t="shared" si="104"/>
        <v>3.9444444444444442</v>
      </c>
      <c r="K1144" s="24">
        <f>(1000*1.15)*Table1[[#This Row],[WLTC class 3, version 5, acceleration]]</f>
        <v>-47.916666666666494</v>
      </c>
      <c r="L1144" s="24">
        <f t="shared" si="107"/>
        <v>112.815</v>
      </c>
      <c r="M1144" s="24">
        <f>0.5*1.2*0.32*1.99*(Table1[[#This Row],[Velocity]]^2)</f>
        <v>5.9446459259259257</v>
      </c>
      <c r="N1144" s="24">
        <f>Table1[[#This Row],[Acceleration Force]]+Table1[[#This Row],[Rolling Resistance]]+Table1[[#This Row],[Aerodynamic Resistance]]</f>
        <v>70.842979259259437</v>
      </c>
      <c r="O1144" s="24">
        <f>(Table1[[#This Row],[Acceleration Force]]+Table1[[#This Row],[Rolling Resistance]]+Table1[[#This Row],[Aerodynamic Resistance]])*Table1[[#This Row],[Velocity]]</f>
        <v>279.43619596707885</v>
      </c>
      <c r="P1144" s="24">
        <f>Table1[[#This Row],[Total]]*Table1[[#This Row],[Velocity]]</f>
        <v>279.43619596707885</v>
      </c>
      <c r="Q1144" s="24">
        <f>IF(Table1[[#This Row],[Energy]]&gt;0,Table1[[#This Row],[Energy]],0)</f>
        <v>279.43619596707885</v>
      </c>
      <c r="R1144" s="24">
        <f>(SUM($Q$6:Q1144))/1000000</f>
        <v>3.2500964959285552</v>
      </c>
      <c r="S1144" s="24">
        <f>IF(Table1[[#This Row],[Energy]]&lt;0,ABS(Table1[[#This Row],[Energy]]),0)</f>
        <v>0</v>
      </c>
      <c r="T1144" s="24">
        <f>(SUM($S$6:S1144))/1000000</f>
        <v>1.5621498853977769</v>
      </c>
    </row>
    <row r="1145" spans="2:20" x14ac:dyDescent="0.3">
      <c r="B1145" s="10" t="s">
        <v>25</v>
      </c>
      <c r="C1145" s="21">
        <v>1139</v>
      </c>
      <c r="D1145" s="21">
        <v>117</v>
      </c>
      <c r="E1145" s="22">
        <v>14.3</v>
      </c>
      <c r="F1145" s="23">
        <f t="shared" si="105"/>
        <v>5.5555555555555601E-2</v>
      </c>
      <c r="G1145" s="23">
        <f t="shared" si="106"/>
        <v>0.20000000000000018</v>
      </c>
      <c r="H1145" s="24">
        <f t="shared" si="102"/>
        <v>0</v>
      </c>
      <c r="I1145" s="24">
        <f t="shared" si="103"/>
        <v>14.3</v>
      </c>
      <c r="J1145" s="24">
        <f t="shared" si="104"/>
        <v>3.9722222222222223</v>
      </c>
      <c r="K1145" s="24">
        <f>(1000*1.15)*Table1[[#This Row],[WLTC class 3, version 5, acceleration]]</f>
        <v>63.888888888888943</v>
      </c>
      <c r="L1145" s="24">
        <f t="shared" si="107"/>
        <v>112.815</v>
      </c>
      <c r="M1145" s="24">
        <f>0.5*1.2*0.32*1.99*(Table1[[#This Row],[Velocity]]^2)</f>
        <v>6.0286681481481494</v>
      </c>
      <c r="N1145" s="24">
        <f>Table1[[#This Row],[Acceleration Force]]+Table1[[#This Row],[Rolling Resistance]]+Table1[[#This Row],[Aerodynamic Resistance]]</f>
        <v>182.73255703703708</v>
      </c>
      <c r="O1145" s="24">
        <f>(Table1[[#This Row],[Acceleration Force]]+Table1[[#This Row],[Rolling Resistance]]+Table1[[#This Row],[Aerodynamic Resistance]])*Table1[[#This Row],[Velocity]]</f>
        <v>725.85432378600842</v>
      </c>
      <c r="P1145" s="24">
        <f>Table1[[#This Row],[Total]]*Table1[[#This Row],[Velocity]]</f>
        <v>725.85432378600842</v>
      </c>
      <c r="Q1145" s="24">
        <f>IF(Table1[[#This Row],[Energy]]&gt;0,Table1[[#This Row],[Energy]],0)</f>
        <v>725.85432378600842</v>
      </c>
      <c r="R1145" s="24">
        <f>(SUM($Q$6:Q1145))/1000000</f>
        <v>3.2508223502523417</v>
      </c>
      <c r="S1145" s="24">
        <f>IF(Table1[[#This Row],[Energy]]&lt;0,ABS(Table1[[#This Row],[Energy]]),0)</f>
        <v>0</v>
      </c>
      <c r="T1145" s="24">
        <f>(SUM($S$6:S1145))/1000000</f>
        <v>1.5621498853977769</v>
      </c>
    </row>
    <row r="1146" spans="2:20" x14ac:dyDescent="0.3">
      <c r="B1146" s="10" t="s">
        <v>25</v>
      </c>
      <c r="C1146" s="21">
        <v>1140</v>
      </c>
      <c r="D1146" s="21">
        <v>118</v>
      </c>
      <c r="E1146" s="22">
        <v>14.6</v>
      </c>
      <c r="F1146" s="23">
        <f t="shared" si="105"/>
        <v>0.11111111111111097</v>
      </c>
      <c r="G1146" s="23">
        <f t="shared" si="106"/>
        <v>0.39999999999999947</v>
      </c>
      <c r="H1146" s="24">
        <f t="shared" si="102"/>
        <v>0</v>
      </c>
      <c r="I1146" s="24">
        <f t="shared" si="103"/>
        <v>14.6</v>
      </c>
      <c r="J1146" s="24">
        <f t="shared" si="104"/>
        <v>4.0555555555555554</v>
      </c>
      <c r="K1146" s="24">
        <f>(1000*1.15)*Table1[[#This Row],[WLTC class 3, version 5, acceleration]]</f>
        <v>127.77777777777762</v>
      </c>
      <c r="L1146" s="24">
        <f t="shared" si="107"/>
        <v>112.815</v>
      </c>
      <c r="M1146" s="24">
        <f>0.5*1.2*0.32*1.99*(Table1[[#This Row],[Velocity]]^2)</f>
        <v>6.2842725925925924</v>
      </c>
      <c r="N1146" s="24">
        <f>Table1[[#This Row],[Acceleration Force]]+Table1[[#This Row],[Rolling Resistance]]+Table1[[#This Row],[Aerodynamic Resistance]]</f>
        <v>246.8770503703702</v>
      </c>
      <c r="O1146" s="24">
        <f>(Table1[[#This Row],[Acceleration Force]]+Table1[[#This Row],[Rolling Resistance]]+Table1[[#This Row],[Aerodynamic Resistance]])*Table1[[#This Row],[Velocity]]</f>
        <v>1001.2235931687235</v>
      </c>
      <c r="P1146" s="24">
        <f>Table1[[#This Row],[Total]]*Table1[[#This Row],[Velocity]]</f>
        <v>1001.2235931687235</v>
      </c>
      <c r="Q1146" s="24">
        <f>IF(Table1[[#This Row],[Energy]]&gt;0,Table1[[#This Row],[Energy]],0)</f>
        <v>1001.2235931687235</v>
      </c>
      <c r="R1146" s="24">
        <f>(SUM($Q$6:Q1146))/1000000</f>
        <v>3.2518235738455106</v>
      </c>
      <c r="S1146" s="24">
        <f>IF(Table1[[#This Row],[Energy]]&lt;0,ABS(Table1[[#This Row],[Energy]]),0)</f>
        <v>0</v>
      </c>
      <c r="T1146" s="24">
        <f>(SUM($S$6:S1146))/1000000</f>
        <v>1.5621498853977769</v>
      </c>
    </row>
    <row r="1147" spans="2:20" x14ac:dyDescent="0.3">
      <c r="B1147" s="10" t="s">
        <v>25</v>
      </c>
      <c r="C1147" s="21">
        <v>1141</v>
      </c>
      <c r="D1147" s="21">
        <v>119</v>
      </c>
      <c r="E1147" s="22">
        <v>15.1</v>
      </c>
      <c r="F1147" s="23">
        <f t="shared" si="105"/>
        <v>0.24999999999999983</v>
      </c>
      <c r="G1147" s="23">
        <f t="shared" si="106"/>
        <v>0.89999999999999947</v>
      </c>
      <c r="H1147" s="24">
        <f t="shared" si="102"/>
        <v>0</v>
      </c>
      <c r="I1147" s="24">
        <f t="shared" si="103"/>
        <v>15.1</v>
      </c>
      <c r="J1147" s="24">
        <f t="shared" si="104"/>
        <v>4.1944444444444446</v>
      </c>
      <c r="K1147" s="24">
        <f>(1000*1.15)*Table1[[#This Row],[WLTC class 3, version 5, acceleration]]</f>
        <v>287.49999999999983</v>
      </c>
      <c r="L1147" s="24">
        <f t="shared" si="107"/>
        <v>112.815</v>
      </c>
      <c r="M1147" s="24">
        <f>0.5*1.2*0.32*1.99*(Table1[[#This Row],[Velocity]]^2)</f>
        <v>6.7220725925925944</v>
      </c>
      <c r="N1147" s="24">
        <f>Table1[[#This Row],[Acceleration Force]]+Table1[[#This Row],[Rolling Resistance]]+Table1[[#This Row],[Aerodynamic Resistance]]</f>
        <v>407.03707259259244</v>
      </c>
      <c r="O1147" s="24">
        <f>(Table1[[#This Row],[Acceleration Force]]+Table1[[#This Row],[Rolling Resistance]]+Table1[[#This Row],[Aerodynamic Resistance]])*Table1[[#This Row],[Velocity]]</f>
        <v>1707.2943878189294</v>
      </c>
      <c r="P1147" s="24">
        <f>Table1[[#This Row],[Total]]*Table1[[#This Row],[Velocity]]</f>
        <v>1707.2943878189294</v>
      </c>
      <c r="Q1147" s="24">
        <f>IF(Table1[[#This Row],[Energy]]&gt;0,Table1[[#This Row],[Energy]],0)</f>
        <v>1707.2943878189294</v>
      </c>
      <c r="R1147" s="24">
        <f>(SUM($Q$6:Q1147))/1000000</f>
        <v>3.2535308682333293</v>
      </c>
      <c r="S1147" s="24">
        <f>IF(Table1[[#This Row],[Energy]]&lt;0,ABS(Table1[[#This Row],[Energy]]),0)</f>
        <v>0</v>
      </c>
      <c r="T1147" s="24">
        <f>(SUM($S$6:S1147))/1000000</f>
        <v>1.5621498853977769</v>
      </c>
    </row>
    <row r="1148" spans="2:20" x14ac:dyDescent="0.3">
      <c r="B1148" s="10" t="s">
        <v>25</v>
      </c>
      <c r="C1148" s="21">
        <v>1142</v>
      </c>
      <c r="D1148" s="21">
        <v>120</v>
      </c>
      <c r="E1148" s="22">
        <v>16.399999999999999</v>
      </c>
      <c r="F1148" s="23">
        <f t="shared" si="105"/>
        <v>0.5555555555555558</v>
      </c>
      <c r="G1148" s="23">
        <f t="shared" si="106"/>
        <v>2.0000000000000009</v>
      </c>
      <c r="H1148" s="24">
        <f t="shared" si="102"/>
        <v>0</v>
      </c>
      <c r="I1148" s="24">
        <f t="shared" si="103"/>
        <v>16.399999999999999</v>
      </c>
      <c r="J1148" s="24">
        <f t="shared" si="104"/>
        <v>4.5555555555555554</v>
      </c>
      <c r="K1148" s="24">
        <f>(1000*1.15)*Table1[[#This Row],[WLTC class 3, version 5, acceleration]]</f>
        <v>638.88888888888914</v>
      </c>
      <c r="L1148" s="24">
        <f t="shared" si="107"/>
        <v>112.815</v>
      </c>
      <c r="M1148" s="24">
        <f>0.5*1.2*0.32*1.99*(Table1[[#This Row],[Velocity]]^2)</f>
        <v>7.9293392592592591</v>
      </c>
      <c r="N1148" s="24">
        <f>Table1[[#This Row],[Acceleration Force]]+Table1[[#This Row],[Rolling Resistance]]+Table1[[#This Row],[Aerodynamic Resistance]]</f>
        <v>759.63322814814842</v>
      </c>
      <c r="O1148" s="24">
        <f>(Table1[[#This Row],[Acceleration Force]]+Table1[[#This Row],[Rolling Resistance]]+Table1[[#This Row],[Aerodynamic Resistance]])*Table1[[#This Row],[Velocity]]</f>
        <v>3460.5513726748982</v>
      </c>
      <c r="P1148" s="24">
        <f>Table1[[#This Row],[Total]]*Table1[[#This Row],[Velocity]]</f>
        <v>3460.5513726748982</v>
      </c>
      <c r="Q1148" s="24">
        <f>IF(Table1[[#This Row],[Energy]]&gt;0,Table1[[#This Row],[Energy]],0)</f>
        <v>3460.5513726748982</v>
      </c>
      <c r="R1148" s="24">
        <f>(SUM($Q$6:Q1148))/1000000</f>
        <v>3.2569914196060039</v>
      </c>
      <c r="S1148" s="24">
        <f>IF(Table1[[#This Row],[Energy]]&lt;0,ABS(Table1[[#This Row],[Energy]]),0)</f>
        <v>0</v>
      </c>
      <c r="T1148" s="24">
        <f>(SUM($S$6:S1148))/1000000</f>
        <v>1.5621498853977769</v>
      </c>
    </row>
    <row r="1149" spans="2:20" x14ac:dyDescent="0.3">
      <c r="B1149" s="10" t="s">
        <v>25</v>
      </c>
      <c r="C1149" s="21">
        <v>1143</v>
      </c>
      <c r="D1149" s="21">
        <v>121</v>
      </c>
      <c r="E1149" s="22">
        <v>19.100000000000001</v>
      </c>
      <c r="F1149" s="23">
        <f t="shared" si="105"/>
        <v>0.84722222222222243</v>
      </c>
      <c r="G1149" s="23">
        <f t="shared" si="106"/>
        <v>3.0500000000000007</v>
      </c>
      <c r="H1149" s="24">
        <f t="shared" si="102"/>
        <v>0</v>
      </c>
      <c r="I1149" s="24">
        <f t="shared" si="103"/>
        <v>19.100000000000001</v>
      </c>
      <c r="J1149" s="24">
        <f t="shared" si="104"/>
        <v>5.3055555555555562</v>
      </c>
      <c r="K1149" s="24">
        <f>(1000*1.15)*Table1[[#This Row],[WLTC class 3, version 5, acceleration]]</f>
        <v>974.30555555555577</v>
      </c>
      <c r="L1149" s="24">
        <f t="shared" si="107"/>
        <v>112.815</v>
      </c>
      <c r="M1149" s="24">
        <f>0.5*1.2*0.32*1.99*(Table1[[#This Row],[Velocity]]^2)</f>
        <v>10.755139259259263</v>
      </c>
      <c r="N1149" s="24">
        <f>Table1[[#This Row],[Acceleration Force]]+Table1[[#This Row],[Rolling Resistance]]+Table1[[#This Row],[Aerodynamic Resistance]]</f>
        <v>1097.875694814815</v>
      </c>
      <c r="O1149" s="24">
        <f>(Table1[[#This Row],[Acceleration Force]]+Table1[[#This Row],[Rolling Resistance]]+Table1[[#This Row],[Aerodynamic Resistance]])*Table1[[#This Row],[Velocity]]</f>
        <v>5824.8404919341583</v>
      </c>
      <c r="P1149" s="24">
        <f>Table1[[#This Row],[Total]]*Table1[[#This Row],[Velocity]]</f>
        <v>5824.8404919341583</v>
      </c>
      <c r="Q1149" s="24">
        <f>IF(Table1[[#This Row],[Energy]]&gt;0,Table1[[#This Row],[Energy]],0)</f>
        <v>5824.8404919341583</v>
      </c>
      <c r="R1149" s="24">
        <f>(SUM($Q$6:Q1149))/1000000</f>
        <v>3.2628162600979382</v>
      </c>
      <c r="S1149" s="24">
        <f>IF(Table1[[#This Row],[Energy]]&lt;0,ABS(Table1[[#This Row],[Energy]]),0)</f>
        <v>0</v>
      </c>
      <c r="T1149" s="24">
        <f>(SUM($S$6:S1149))/1000000</f>
        <v>1.5621498853977769</v>
      </c>
    </row>
    <row r="1150" spans="2:20" x14ac:dyDescent="0.3">
      <c r="B1150" s="10" t="s">
        <v>25</v>
      </c>
      <c r="C1150" s="21">
        <v>1144</v>
      </c>
      <c r="D1150" s="21">
        <v>122</v>
      </c>
      <c r="E1150" s="22">
        <v>22.5</v>
      </c>
      <c r="F1150" s="23">
        <f t="shared" si="105"/>
        <v>0.73611111111111072</v>
      </c>
      <c r="G1150" s="23">
        <f t="shared" si="106"/>
        <v>2.6499999999999986</v>
      </c>
      <c r="H1150" s="24">
        <f t="shared" si="102"/>
        <v>0</v>
      </c>
      <c r="I1150" s="24">
        <f t="shared" si="103"/>
        <v>22.5</v>
      </c>
      <c r="J1150" s="24">
        <f t="shared" si="104"/>
        <v>6.25</v>
      </c>
      <c r="K1150" s="24">
        <f>(1000*1.15)*Table1[[#This Row],[WLTC class 3, version 5, acceleration]]</f>
        <v>846.52777777777737</v>
      </c>
      <c r="L1150" s="24">
        <f t="shared" si="107"/>
        <v>112.815</v>
      </c>
      <c r="M1150" s="24">
        <f>0.5*1.2*0.32*1.99*(Table1[[#This Row],[Velocity]]^2)</f>
        <v>14.925000000000001</v>
      </c>
      <c r="N1150" s="24">
        <f>Table1[[#This Row],[Acceleration Force]]+Table1[[#This Row],[Rolling Resistance]]+Table1[[#This Row],[Aerodynamic Resistance]]</f>
        <v>974.26777777777738</v>
      </c>
      <c r="O1150" s="24">
        <f>(Table1[[#This Row],[Acceleration Force]]+Table1[[#This Row],[Rolling Resistance]]+Table1[[#This Row],[Aerodynamic Resistance]])*Table1[[#This Row],[Velocity]]</f>
        <v>6089.1736111111086</v>
      </c>
      <c r="P1150" s="24">
        <f>Table1[[#This Row],[Total]]*Table1[[#This Row],[Velocity]]</f>
        <v>6089.1736111111086</v>
      </c>
      <c r="Q1150" s="24">
        <f>IF(Table1[[#This Row],[Energy]]&gt;0,Table1[[#This Row],[Energy]],0)</f>
        <v>6089.1736111111086</v>
      </c>
      <c r="R1150" s="24">
        <f>(SUM($Q$6:Q1150))/1000000</f>
        <v>3.2689054337090493</v>
      </c>
      <c r="S1150" s="24">
        <f>IF(Table1[[#This Row],[Energy]]&lt;0,ABS(Table1[[#This Row],[Energy]]),0)</f>
        <v>0</v>
      </c>
      <c r="T1150" s="24">
        <f>(SUM($S$6:S1150))/1000000</f>
        <v>1.5621498853977769</v>
      </c>
    </row>
    <row r="1151" spans="2:20" x14ac:dyDescent="0.3">
      <c r="B1151" s="10" t="s">
        <v>25</v>
      </c>
      <c r="C1151" s="21">
        <v>1145</v>
      </c>
      <c r="D1151" s="21">
        <v>123</v>
      </c>
      <c r="E1151" s="22">
        <v>24.4</v>
      </c>
      <c r="F1151" s="23">
        <f t="shared" si="105"/>
        <v>0.31944444444444453</v>
      </c>
      <c r="G1151" s="23">
        <f t="shared" si="106"/>
        <v>1.1500000000000004</v>
      </c>
      <c r="H1151" s="24">
        <f t="shared" si="102"/>
        <v>0</v>
      </c>
      <c r="I1151" s="24">
        <f t="shared" si="103"/>
        <v>24.4</v>
      </c>
      <c r="J1151" s="24">
        <f t="shared" si="104"/>
        <v>6.7777777777777768</v>
      </c>
      <c r="K1151" s="24">
        <f>(1000*1.15)*Table1[[#This Row],[WLTC class 3, version 5, acceleration]]</f>
        <v>367.3611111111112</v>
      </c>
      <c r="L1151" s="24">
        <f t="shared" si="107"/>
        <v>112.815</v>
      </c>
      <c r="M1151" s="24">
        <f>0.5*1.2*0.32*1.99*(Table1[[#This Row],[Velocity]]^2)</f>
        <v>17.552094814814811</v>
      </c>
      <c r="N1151" s="24">
        <f>Table1[[#This Row],[Acceleration Force]]+Table1[[#This Row],[Rolling Resistance]]+Table1[[#This Row],[Aerodynamic Resistance]]</f>
        <v>497.72820592592603</v>
      </c>
      <c r="O1151" s="24">
        <f>(Table1[[#This Row],[Acceleration Force]]+Table1[[#This Row],[Rolling Resistance]]+Table1[[#This Row],[Aerodynamic Resistance]])*Table1[[#This Row],[Velocity]]</f>
        <v>3373.4911734979428</v>
      </c>
      <c r="P1151" s="24">
        <f>Table1[[#This Row],[Total]]*Table1[[#This Row],[Velocity]]</f>
        <v>3373.4911734979428</v>
      </c>
      <c r="Q1151" s="24">
        <f>IF(Table1[[#This Row],[Energy]]&gt;0,Table1[[#This Row],[Energy]],0)</f>
        <v>3373.4911734979428</v>
      </c>
      <c r="R1151" s="24">
        <f>(SUM($Q$6:Q1151))/1000000</f>
        <v>3.272278924882547</v>
      </c>
      <c r="S1151" s="24">
        <f>IF(Table1[[#This Row],[Energy]]&lt;0,ABS(Table1[[#This Row],[Energy]]),0)</f>
        <v>0</v>
      </c>
      <c r="T1151" s="24">
        <f>(SUM($S$6:S1151))/1000000</f>
        <v>1.5621498853977769</v>
      </c>
    </row>
    <row r="1152" spans="2:20" x14ac:dyDescent="0.3">
      <c r="B1152" s="10" t="s">
        <v>25</v>
      </c>
      <c r="C1152" s="21">
        <v>1146</v>
      </c>
      <c r="D1152" s="21">
        <v>124</v>
      </c>
      <c r="E1152" s="22">
        <v>24.8</v>
      </c>
      <c r="F1152" s="23">
        <f t="shared" si="105"/>
        <v>-0.23611111111111099</v>
      </c>
      <c r="G1152" s="23">
        <f t="shared" si="106"/>
        <v>-0.84999999999999964</v>
      </c>
      <c r="H1152" s="24">
        <f t="shared" si="102"/>
        <v>0</v>
      </c>
      <c r="I1152" s="24">
        <f t="shared" si="103"/>
        <v>24.8</v>
      </c>
      <c r="J1152" s="24">
        <f t="shared" si="104"/>
        <v>6.8888888888888893</v>
      </c>
      <c r="K1152" s="24">
        <f>(1000*1.15)*Table1[[#This Row],[WLTC class 3, version 5, acceleration]]</f>
        <v>-271.52777777777766</v>
      </c>
      <c r="L1152" s="24">
        <f t="shared" si="107"/>
        <v>112.815</v>
      </c>
      <c r="M1152" s="24">
        <f>0.5*1.2*0.32*1.99*(Table1[[#This Row],[Velocity]]^2)</f>
        <v>18.132290370370374</v>
      </c>
      <c r="N1152" s="24">
        <f>Table1[[#This Row],[Acceleration Force]]+Table1[[#This Row],[Rolling Resistance]]+Table1[[#This Row],[Aerodynamic Resistance]]</f>
        <v>-140.58048740740728</v>
      </c>
      <c r="O1152" s="24">
        <f>(Table1[[#This Row],[Acceleration Force]]+Table1[[#This Row],[Rolling Resistance]]+Table1[[#This Row],[Aerodynamic Resistance]])*Table1[[#This Row],[Velocity]]</f>
        <v>-968.4433576954724</v>
      </c>
      <c r="P1152" s="24">
        <f>Table1[[#This Row],[Total]]*Table1[[#This Row],[Velocity]]</f>
        <v>-968.4433576954724</v>
      </c>
      <c r="Q1152" s="24">
        <f>IF(Table1[[#This Row],[Energy]]&gt;0,Table1[[#This Row],[Energy]],0)</f>
        <v>0</v>
      </c>
      <c r="R1152" s="24">
        <f>(SUM($Q$6:Q1152))/1000000</f>
        <v>3.272278924882547</v>
      </c>
      <c r="S1152" s="24">
        <f>IF(Table1[[#This Row],[Energy]]&lt;0,ABS(Table1[[#This Row],[Energy]]),0)</f>
        <v>968.4433576954724</v>
      </c>
      <c r="T1152" s="24">
        <f>(SUM($S$6:S1152))/1000000</f>
        <v>1.5631183287554724</v>
      </c>
    </row>
    <row r="1153" spans="2:20" x14ac:dyDescent="0.3">
      <c r="B1153" s="10" t="s">
        <v>25</v>
      </c>
      <c r="C1153" s="21">
        <v>1147</v>
      </c>
      <c r="D1153" s="21">
        <v>125</v>
      </c>
      <c r="E1153" s="22">
        <v>22.7</v>
      </c>
      <c r="F1153" s="23">
        <f t="shared" si="105"/>
        <v>-1.0277777777777781</v>
      </c>
      <c r="G1153" s="23">
        <f t="shared" si="106"/>
        <v>-3.7000000000000011</v>
      </c>
      <c r="H1153" s="24">
        <f t="shared" si="102"/>
        <v>0</v>
      </c>
      <c r="I1153" s="24">
        <f t="shared" si="103"/>
        <v>22.7</v>
      </c>
      <c r="J1153" s="24">
        <f t="shared" si="104"/>
        <v>6.3055555555555554</v>
      </c>
      <c r="K1153" s="24">
        <f>(1000*1.15)*Table1[[#This Row],[WLTC class 3, version 5, acceleration]]</f>
        <v>-1181.9444444444448</v>
      </c>
      <c r="L1153" s="24">
        <f t="shared" si="107"/>
        <v>112.815</v>
      </c>
      <c r="M1153" s="24">
        <f>0.5*1.2*0.32*1.99*(Table1[[#This Row],[Velocity]]^2)</f>
        <v>15.191512592592595</v>
      </c>
      <c r="N1153" s="24">
        <f>Table1[[#This Row],[Acceleration Force]]+Table1[[#This Row],[Rolling Resistance]]+Table1[[#This Row],[Aerodynamic Resistance]]</f>
        <v>-1053.9379318518522</v>
      </c>
      <c r="O1153" s="24">
        <f>(Table1[[#This Row],[Acceleration Force]]+Table1[[#This Row],[Rolling Resistance]]+Table1[[#This Row],[Aerodynamic Resistance]])*Table1[[#This Row],[Velocity]]</f>
        <v>-6645.6641813991791</v>
      </c>
      <c r="P1153" s="24">
        <f>Table1[[#This Row],[Total]]*Table1[[#This Row],[Velocity]]</f>
        <v>-6645.6641813991791</v>
      </c>
      <c r="Q1153" s="24">
        <f>IF(Table1[[#This Row],[Energy]]&gt;0,Table1[[#This Row],[Energy]],0)</f>
        <v>0</v>
      </c>
      <c r="R1153" s="24">
        <f>(SUM($Q$6:Q1153))/1000000</f>
        <v>3.272278924882547</v>
      </c>
      <c r="S1153" s="24">
        <f>IF(Table1[[#This Row],[Energy]]&lt;0,ABS(Table1[[#This Row],[Energy]]),0)</f>
        <v>6645.6641813991791</v>
      </c>
      <c r="T1153" s="24">
        <f>(SUM($S$6:S1153))/1000000</f>
        <v>1.5697639929368714</v>
      </c>
    </row>
    <row r="1154" spans="2:20" x14ac:dyDescent="0.3">
      <c r="B1154" s="10" t="s">
        <v>25</v>
      </c>
      <c r="C1154" s="21">
        <v>1148</v>
      </c>
      <c r="D1154" s="21">
        <v>126</v>
      </c>
      <c r="E1154" s="22">
        <v>17.399999999999999</v>
      </c>
      <c r="F1154" s="23">
        <f t="shared" si="105"/>
        <v>-1.2361111111111109</v>
      </c>
      <c r="G1154" s="23">
        <f t="shared" si="106"/>
        <v>-4.4499999999999993</v>
      </c>
      <c r="H1154" s="24">
        <f t="shared" si="102"/>
        <v>0</v>
      </c>
      <c r="I1154" s="24">
        <f t="shared" si="103"/>
        <v>17.399999999999999</v>
      </c>
      <c r="J1154" s="24">
        <f t="shared" si="104"/>
        <v>4.833333333333333</v>
      </c>
      <c r="K1154" s="24">
        <f>(1000*1.15)*Table1[[#This Row],[WLTC class 3, version 5, acceleration]]</f>
        <v>-1421.5277777777776</v>
      </c>
      <c r="L1154" s="24">
        <f t="shared" si="107"/>
        <v>112.815</v>
      </c>
      <c r="M1154" s="24">
        <f>0.5*1.2*0.32*1.99*(Table1[[#This Row],[Velocity]]^2)</f>
        <v>8.9258133333333323</v>
      </c>
      <c r="N1154" s="24">
        <f>Table1[[#This Row],[Acceleration Force]]+Table1[[#This Row],[Rolling Resistance]]+Table1[[#This Row],[Aerodynamic Resistance]]</f>
        <v>-1299.7869644444443</v>
      </c>
      <c r="O1154" s="24">
        <f>(Table1[[#This Row],[Acceleration Force]]+Table1[[#This Row],[Rolling Resistance]]+Table1[[#This Row],[Aerodynamic Resistance]])*Table1[[#This Row],[Velocity]]</f>
        <v>-6282.30366148148</v>
      </c>
      <c r="P1154" s="24">
        <f>Table1[[#This Row],[Total]]*Table1[[#This Row],[Velocity]]</f>
        <v>-6282.30366148148</v>
      </c>
      <c r="Q1154" s="24">
        <f>IF(Table1[[#This Row],[Energy]]&gt;0,Table1[[#This Row],[Energy]],0)</f>
        <v>0</v>
      </c>
      <c r="R1154" s="24">
        <f>(SUM($Q$6:Q1154))/1000000</f>
        <v>3.272278924882547</v>
      </c>
      <c r="S1154" s="24">
        <f>IF(Table1[[#This Row],[Energy]]&lt;0,ABS(Table1[[#This Row],[Energy]]),0)</f>
        <v>6282.30366148148</v>
      </c>
      <c r="T1154" s="24">
        <f>(SUM($S$6:S1154))/1000000</f>
        <v>1.576046296598353</v>
      </c>
    </row>
    <row r="1155" spans="2:20" x14ac:dyDescent="0.3">
      <c r="B1155" s="10" t="s">
        <v>25</v>
      </c>
      <c r="C1155" s="21">
        <v>1149</v>
      </c>
      <c r="D1155" s="21">
        <v>127</v>
      </c>
      <c r="E1155" s="22">
        <v>13.8</v>
      </c>
      <c r="F1155" s="23">
        <f t="shared" si="105"/>
        <v>-0.74999999999999978</v>
      </c>
      <c r="G1155" s="23">
        <f t="shared" si="106"/>
        <v>-2.6999999999999993</v>
      </c>
      <c r="H1155" s="24">
        <f t="shared" si="102"/>
        <v>0</v>
      </c>
      <c r="I1155" s="24">
        <f t="shared" si="103"/>
        <v>13.8</v>
      </c>
      <c r="J1155" s="24">
        <f t="shared" si="104"/>
        <v>3.8333333333333335</v>
      </c>
      <c r="K1155" s="24">
        <f>(1000*1.15)*Table1[[#This Row],[WLTC class 3, version 5, acceleration]]</f>
        <v>-862.49999999999977</v>
      </c>
      <c r="L1155" s="24">
        <f t="shared" si="107"/>
        <v>112.815</v>
      </c>
      <c r="M1155" s="24">
        <f>0.5*1.2*0.32*1.99*(Table1[[#This Row],[Velocity]]^2)</f>
        <v>5.6144533333333344</v>
      </c>
      <c r="N1155" s="24">
        <f>Table1[[#This Row],[Acceleration Force]]+Table1[[#This Row],[Rolling Resistance]]+Table1[[#This Row],[Aerodynamic Resistance]]</f>
        <v>-744.07054666666636</v>
      </c>
      <c r="O1155" s="24">
        <f>(Table1[[#This Row],[Acceleration Force]]+Table1[[#This Row],[Rolling Resistance]]+Table1[[#This Row],[Aerodynamic Resistance]])*Table1[[#This Row],[Velocity]]</f>
        <v>-2852.2704288888876</v>
      </c>
      <c r="P1155" s="24">
        <f>Table1[[#This Row],[Total]]*Table1[[#This Row],[Velocity]]</f>
        <v>-2852.2704288888876</v>
      </c>
      <c r="Q1155" s="24">
        <f>IF(Table1[[#This Row],[Energy]]&gt;0,Table1[[#This Row],[Energy]],0)</f>
        <v>0</v>
      </c>
      <c r="R1155" s="24">
        <f>(SUM($Q$6:Q1155))/1000000</f>
        <v>3.272278924882547</v>
      </c>
      <c r="S1155" s="24">
        <f>IF(Table1[[#This Row],[Energy]]&lt;0,ABS(Table1[[#This Row],[Energy]]),0)</f>
        <v>2852.2704288888876</v>
      </c>
      <c r="T1155" s="24">
        <f>(SUM($S$6:S1155))/1000000</f>
        <v>1.578898567027242</v>
      </c>
    </row>
    <row r="1156" spans="2:20" x14ac:dyDescent="0.3">
      <c r="B1156" s="10" t="s">
        <v>25</v>
      </c>
      <c r="C1156" s="21">
        <v>1150</v>
      </c>
      <c r="D1156" s="21">
        <v>128</v>
      </c>
      <c r="E1156" s="22">
        <v>12</v>
      </c>
      <c r="F1156" s="23">
        <f t="shared" si="105"/>
        <v>-0.25000000000000011</v>
      </c>
      <c r="G1156" s="23">
        <f t="shared" si="106"/>
        <v>-0.90000000000000036</v>
      </c>
      <c r="H1156" s="24">
        <f t="shared" si="102"/>
        <v>0</v>
      </c>
      <c r="I1156" s="24">
        <f t="shared" si="103"/>
        <v>12</v>
      </c>
      <c r="J1156" s="24">
        <f t="shared" si="104"/>
        <v>3.333333333333333</v>
      </c>
      <c r="K1156" s="24">
        <f>(1000*1.15)*Table1[[#This Row],[WLTC class 3, version 5, acceleration]]</f>
        <v>-287.50000000000011</v>
      </c>
      <c r="L1156" s="24">
        <f t="shared" si="107"/>
        <v>112.815</v>
      </c>
      <c r="M1156" s="24">
        <f>0.5*1.2*0.32*1.99*(Table1[[#This Row],[Velocity]]^2)</f>
        <v>4.245333333333333</v>
      </c>
      <c r="N1156" s="24">
        <f>Table1[[#This Row],[Acceleration Force]]+Table1[[#This Row],[Rolling Resistance]]+Table1[[#This Row],[Aerodynamic Resistance]]</f>
        <v>-170.4396666666668</v>
      </c>
      <c r="O1156" s="24">
        <f>(Table1[[#This Row],[Acceleration Force]]+Table1[[#This Row],[Rolling Resistance]]+Table1[[#This Row],[Aerodynamic Resistance]])*Table1[[#This Row],[Velocity]]</f>
        <v>-568.13222222222259</v>
      </c>
      <c r="P1156" s="24">
        <f>Table1[[#This Row],[Total]]*Table1[[#This Row],[Velocity]]</f>
        <v>-568.13222222222259</v>
      </c>
      <c r="Q1156" s="24">
        <f>IF(Table1[[#This Row],[Energy]]&gt;0,Table1[[#This Row],[Energy]],0)</f>
        <v>0</v>
      </c>
      <c r="R1156" s="24">
        <f>(SUM($Q$6:Q1156))/1000000</f>
        <v>3.272278924882547</v>
      </c>
      <c r="S1156" s="24">
        <f>IF(Table1[[#This Row],[Energy]]&lt;0,ABS(Table1[[#This Row],[Energy]]),0)</f>
        <v>568.13222222222259</v>
      </c>
      <c r="T1156" s="24">
        <f>(SUM($S$6:S1156))/1000000</f>
        <v>1.5794666992494641</v>
      </c>
    </row>
    <row r="1157" spans="2:20" x14ac:dyDescent="0.3">
      <c r="B1157" s="10" t="s">
        <v>25</v>
      </c>
      <c r="C1157" s="21">
        <v>1151</v>
      </c>
      <c r="D1157" s="21">
        <v>129</v>
      </c>
      <c r="E1157" s="22">
        <v>12</v>
      </c>
      <c r="F1157" s="23">
        <f t="shared" si="105"/>
        <v>0</v>
      </c>
      <c r="G1157" s="23">
        <f t="shared" si="106"/>
        <v>0</v>
      </c>
      <c r="H1157" s="24">
        <f t="shared" si="102"/>
        <v>0</v>
      </c>
      <c r="I1157" s="24">
        <f t="shared" si="103"/>
        <v>12</v>
      </c>
      <c r="J1157" s="24">
        <f t="shared" si="104"/>
        <v>3.333333333333333</v>
      </c>
      <c r="K1157" s="24">
        <f>(1000*1.15)*Table1[[#This Row],[WLTC class 3, version 5, acceleration]]</f>
        <v>0</v>
      </c>
      <c r="L1157" s="24">
        <f t="shared" si="107"/>
        <v>112.815</v>
      </c>
      <c r="M1157" s="24">
        <f>0.5*1.2*0.32*1.99*(Table1[[#This Row],[Velocity]]^2)</f>
        <v>4.245333333333333</v>
      </c>
      <c r="N1157" s="24">
        <f>Table1[[#This Row],[Acceleration Force]]+Table1[[#This Row],[Rolling Resistance]]+Table1[[#This Row],[Aerodynamic Resistance]]</f>
        <v>117.06033333333333</v>
      </c>
      <c r="O1157" s="24">
        <f>(Table1[[#This Row],[Acceleration Force]]+Table1[[#This Row],[Rolling Resistance]]+Table1[[#This Row],[Aerodynamic Resistance]])*Table1[[#This Row],[Velocity]]</f>
        <v>390.20111111111106</v>
      </c>
      <c r="P1157" s="24">
        <f>Table1[[#This Row],[Total]]*Table1[[#This Row],[Velocity]]</f>
        <v>390.20111111111106</v>
      </c>
      <c r="Q1157" s="24">
        <f>IF(Table1[[#This Row],[Energy]]&gt;0,Table1[[#This Row],[Energy]],0)</f>
        <v>390.20111111111106</v>
      </c>
      <c r="R1157" s="24">
        <f>(SUM($Q$6:Q1157))/1000000</f>
        <v>3.2726691259936582</v>
      </c>
      <c r="S1157" s="24">
        <f>IF(Table1[[#This Row],[Energy]]&lt;0,ABS(Table1[[#This Row],[Energy]]),0)</f>
        <v>0</v>
      </c>
      <c r="T1157" s="24">
        <f>(SUM($S$6:S1157))/1000000</f>
        <v>1.5794666992494641</v>
      </c>
    </row>
    <row r="1158" spans="2:20" x14ac:dyDescent="0.3">
      <c r="B1158" s="10" t="s">
        <v>25</v>
      </c>
      <c r="C1158" s="21">
        <v>1152</v>
      </c>
      <c r="D1158" s="21">
        <v>130</v>
      </c>
      <c r="E1158" s="22">
        <v>12</v>
      </c>
      <c r="F1158" s="23">
        <f t="shared" si="105"/>
        <v>0.26388888888888895</v>
      </c>
      <c r="G1158" s="23">
        <f t="shared" si="106"/>
        <v>0.95000000000000018</v>
      </c>
      <c r="H1158" s="24">
        <f t="shared" ref="H1158:H1221" si="108">IF(E1158&lt;1,1,0)</f>
        <v>0</v>
      </c>
      <c r="I1158" s="24">
        <f t="shared" ref="I1158:I1221" si="109">IF(H1158=1,"",E1158)</f>
        <v>12</v>
      </c>
      <c r="J1158" s="24">
        <f t="shared" ref="J1158:J1221" si="110">E1158/3.6</f>
        <v>3.333333333333333</v>
      </c>
      <c r="K1158" s="24">
        <f>(1000*1.15)*Table1[[#This Row],[WLTC class 3, version 5, acceleration]]</f>
        <v>303.47222222222229</v>
      </c>
      <c r="L1158" s="24">
        <f t="shared" si="107"/>
        <v>112.815</v>
      </c>
      <c r="M1158" s="24">
        <f>0.5*1.2*0.32*1.99*(Table1[[#This Row],[Velocity]]^2)</f>
        <v>4.245333333333333</v>
      </c>
      <c r="N1158" s="24">
        <f>Table1[[#This Row],[Acceleration Force]]+Table1[[#This Row],[Rolling Resistance]]+Table1[[#This Row],[Aerodynamic Resistance]]</f>
        <v>420.53255555555563</v>
      </c>
      <c r="O1158" s="24">
        <f>(Table1[[#This Row],[Acceleration Force]]+Table1[[#This Row],[Rolling Resistance]]+Table1[[#This Row],[Aerodynamic Resistance]])*Table1[[#This Row],[Velocity]]</f>
        <v>1401.7751851851854</v>
      </c>
      <c r="P1158" s="24">
        <f>Table1[[#This Row],[Total]]*Table1[[#This Row],[Velocity]]</f>
        <v>1401.7751851851854</v>
      </c>
      <c r="Q1158" s="24">
        <f>IF(Table1[[#This Row],[Energy]]&gt;0,Table1[[#This Row],[Energy]],0)</f>
        <v>1401.7751851851854</v>
      </c>
      <c r="R1158" s="24">
        <f>(SUM($Q$6:Q1158))/1000000</f>
        <v>3.2740709011788431</v>
      </c>
      <c r="S1158" s="24">
        <f>IF(Table1[[#This Row],[Energy]]&lt;0,ABS(Table1[[#This Row],[Energy]]),0)</f>
        <v>0</v>
      </c>
      <c r="T1158" s="24">
        <f>(SUM($S$6:S1158))/1000000</f>
        <v>1.5794666992494641</v>
      </c>
    </row>
    <row r="1159" spans="2:20" x14ac:dyDescent="0.3">
      <c r="B1159" s="10" t="s">
        <v>25</v>
      </c>
      <c r="C1159" s="21">
        <v>1153</v>
      </c>
      <c r="D1159" s="21">
        <v>131</v>
      </c>
      <c r="E1159" s="22">
        <v>13.9</v>
      </c>
      <c r="F1159" s="23">
        <f t="shared" ref="F1159:F1222" si="111">($E1160-$E1158)/2/3.6</f>
        <v>0.94444444444444453</v>
      </c>
      <c r="G1159" s="23">
        <f t="shared" ref="G1159:G1222" si="112">($E1160-$E1158)/2</f>
        <v>3.4000000000000004</v>
      </c>
      <c r="H1159" s="24">
        <f t="shared" si="108"/>
        <v>0</v>
      </c>
      <c r="I1159" s="24">
        <f t="shared" si="109"/>
        <v>13.9</v>
      </c>
      <c r="J1159" s="24">
        <f t="shared" si="110"/>
        <v>3.8611111111111112</v>
      </c>
      <c r="K1159" s="24">
        <f>(1000*1.15)*Table1[[#This Row],[WLTC class 3, version 5, acceleration]]</f>
        <v>1086.1111111111113</v>
      </c>
      <c r="L1159" s="24">
        <f t="shared" ref="L1159:L1222" si="113">1150*9.81*0.01</f>
        <v>112.815</v>
      </c>
      <c r="M1159" s="24">
        <f>0.5*1.2*0.32*1.99*(Table1[[#This Row],[Velocity]]^2)</f>
        <v>5.6961170370370375</v>
      </c>
      <c r="N1159" s="24">
        <f>Table1[[#This Row],[Acceleration Force]]+Table1[[#This Row],[Rolling Resistance]]+Table1[[#This Row],[Aerodynamic Resistance]]</f>
        <v>1204.6222281481485</v>
      </c>
      <c r="O1159" s="24">
        <f>(Table1[[#This Row],[Acceleration Force]]+Table1[[#This Row],[Rolling Resistance]]+Table1[[#This Row],[Aerodynamic Resistance]])*Table1[[#This Row],[Velocity]]</f>
        <v>4651.1802697942403</v>
      </c>
      <c r="P1159" s="24">
        <f>Table1[[#This Row],[Total]]*Table1[[#This Row],[Velocity]]</f>
        <v>4651.1802697942403</v>
      </c>
      <c r="Q1159" s="24">
        <f>IF(Table1[[#This Row],[Energy]]&gt;0,Table1[[#This Row],[Energy]],0)</f>
        <v>4651.1802697942403</v>
      </c>
      <c r="R1159" s="24">
        <f>(SUM($Q$6:Q1159))/1000000</f>
        <v>3.2787220814486373</v>
      </c>
      <c r="S1159" s="24">
        <f>IF(Table1[[#This Row],[Energy]]&lt;0,ABS(Table1[[#This Row],[Energy]]),0)</f>
        <v>0</v>
      </c>
      <c r="T1159" s="24">
        <f>(SUM($S$6:S1159))/1000000</f>
        <v>1.5794666992494641</v>
      </c>
    </row>
    <row r="1160" spans="2:20" x14ac:dyDescent="0.3">
      <c r="B1160" s="10" t="s">
        <v>25</v>
      </c>
      <c r="C1160" s="21">
        <v>1154</v>
      </c>
      <c r="D1160" s="21">
        <v>132</v>
      </c>
      <c r="E1160" s="22">
        <v>18.8</v>
      </c>
      <c r="F1160" s="23">
        <f t="shared" si="111"/>
        <v>1.5555555555555556</v>
      </c>
      <c r="G1160" s="23">
        <f t="shared" si="112"/>
        <v>5.6000000000000005</v>
      </c>
      <c r="H1160" s="24">
        <f t="shared" si="108"/>
        <v>0</v>
      </c>
      <c r="I1160" s="24">
        <f t="shared" si="109"/>
        <v>18.8</v>
      </c>
      <c r="J1160" s="24">
        <f t="shared" si="110"/>
        <v>5.2222222222222223</v>
      </c>
      <c r="K1160" s="24">
        <f>(1000*1.15)*Table1[[#This Row],[WLTC class 3, version 5, acceleration]]</f>
        <v>1788.8888888888889</v>
      </c>
      <c r="L1160" s="24">
        <f t="shared" si="113"/>
        <v>112.815</v>
      </c>
      <c r="M1160" s="24">
        <f>0.5*1.2*0.32*1.99*(Table1[[#This Row],[Velocity]]^2)</f>
        <v>10.419934814814816</v>
      </c>
      <c r="N1160" s="24">
        <f>Table1[[#This Row],[Acceleration Force]]+Table1[[#This Row],[Rolling Resistance]]+Table1[[#This Row],[Aerodynamic Resistance]]</f>
        <v>1912.1238237037037</v>
      </c>
      <c r="O1160" s="24">
        <f>(Table1[[#This Row],[Acceleration Force]]+Table1[[#This Row],[Rolling Resistance]]+Table1[[#This Row],[Aerodynamic Resistance]])*Table1[[#This Row],[Velocity]]</f>
        <v>9985.5355237860076</v>
      </c>
      <c r="P1160" s="24">
        <f>Table1[[#This Row],[Total]]*Table1[[#This Row],[Velocity]]</f>
        <v>9985.5355237860076</v>
      </c>
      <c r="Q1160" s="24">
        <f>IF(Table1[[#This Row],[Energy]]&gt;0,Table1[[#This Row],[Energy]],0)</f>
        <v>9985.5355237860076</v>
      </c>
      <c r="R1160" s="24">
        <f>(SUM($Q$6:Q1160))/1000000</f>
        <v>3.2887076169724234</v>
      </c>
      <c r="S1160" s="24">
        <f>IF(Table1[[#This Row],[Energy]]&lt;0,ABS(Table1[[#This Row],[Energy]]),0)</f>
        <v>0</v>
      </c>
      <c r="T1160" s="24">
        <f>(SUM($S$6:S1160))/1000000</f>
        <v>1.5794666992494641</v>
      </c>
    </row>
    <row r="1161" spans="2:20" x14ac:dyDescent="0.3">
      <c r="B1161" s="10" t="s">
        <v>25</v>
      </c>
      <c r="C1161" s="21">
        <v>1155</v>
      </c>
      <c r="D1161" s="21">
        <v>133</v>
      </c>
      <c r="E1161" s="22">
        <v>25.1</v>
      </c>
      <c r="F1161" s="23">
        <f t="shared" si="111"/>
        <v>1.5277777777777777</v>
      </c>
      <c r="G1161" s="23">
        <f t="shared" si="112"/>
        <v>5.5</v>
      </c>
      <c r="H1161" s="24">
        <f t="shared" si="108"/>
        <v>0</v>
      </c>
      <c r="I1161" s="24">
        <f t="shared" si="109"/>
        <v>25.1</v>
      </c>
      <c r="J1161" s="24">
        <f t="shared" si="110"/>
        <v>6.9722222222222223</v>
      </c>
      <c r="K1161" s="24">
        <f>(1000*1.15)*Table1[[#This Row],[WLTC class 3, version 5, acceleration]]</f>
        <v>1756.9444444444443</v>
      </c>
      <c r="L1161" s="24">
        <f t="shared" si="113"/>
        <v>112.815</v>
      </c>
      <c r="M1161" s="24">
        <f>0.5*1.2*0.32*1.99*(Table1[[#This Row],[Velocity]]^2)</f>
        <v>18.573628148148153</v>
      </c>
      <c r="N1161" s="24">
        <f>Table1[[#This Row],[Acceleration Force]]+Table1[[#This Row],[Rolling Resistance]]+Table1[[#This Row],[Aerodynamic Resistance]]</f>
        <v>1888.3330725925925</v>
      </c>
      <c r="O1161" s="24">
        <f>(Table1[[#This Row],[Acceleration Force]]+Table1[[#This Row],[Rolling Resistance]]+Table1[[#This Row],[Aerodynamic Resistance]])*Table1[[#This Row],[Velocity]]</f>
        <v>13165.877811687242</v>
      </c>
      <c r="P1161" s="24">
        <f>Table1[[#This Row],[Total]]*Table1[[#This Row],[Velocity]]</f>
        <v>13165.877811687242</v>
      </c>
      <c r="Q1161" s="24">
        <f>IF(Table1[[#This Row],[Energy]]&gt;0,Table1[[#This Row],[Energy]],0)</f>
        <v>13165.877811687242</v>
      </c>
      <c r="R1161" s="24">
        <f>(SUM($Q$6:Q1161))/1000000</f>
        <v>3.3018734947841106</v>
      </c>
      <c r="S1161" s="24">
        <f>IF(Table1[[#This Row],[Energy]]&lt;0,ABS(Table1[[#This Row],[Energy]]),0)</f>
        <v>0</v>
      </c>
      <c r="T1161" s="24">
        <f>(SUM($S$6:S1161))/1000000</f>
        <v>1.5794666992494641</v>
      </c>
    </row>
    <row r="1162" spans="2:20" x14ac:dyDescent="0.3">
      <c r="B1162" s="10" t="s">
        <v>25</v>
      </c>
      <c r="C1162" s="21">
        <v>1156</v>
      </c>
      <c r="D1162" s="21">
        <v>134</v>
      </c>
      <c r="E1162" s="22">
        <v>29.8</v>
      </c>
      <c r="F1162" s="23">
        <f t="shared" si="111"/>
        <v>1.2083333333333328</v>
      </c>
      <c r="G1162" s="23">
        <f t="shared" si="112"/>
        <v>4.3499999999999979</v>
      </c>
      <c r="H1162" s="24">
        <f t="shared" si="108"/>
        <v>0</v>
      </c>
      <c r="I1162" s="24">
        <f t="shared" si="109"/>
        <v>29.8</v>
      </c>
      <c r="J1162" s="24">
        <f t="shared" si="110"/>
        <v>8.2777777777777786</v>
      </c>
      <c r="K1162" s="24">
        <f>(1000*1.15)*Table1[[#This Row],[WLTC class 3, version 5, acceleration]]</f>
        <v>1389.5833333333328</v>
      </c>
      <c r="L1162" s="24">
        <f t="shared" si="113"/>
        <v>112.815</v>
      </c>
      <c r="M1162" s="24">
        <f>0.5*1.2*0.32*1.99*(Table1[[#This Row],[Velocity]]^2)</f>
        <v>26.180734814814823</v>
      </c>
      <c r="N1162" s="24">
        <f>Table1[[#This Row],[Acceleration Force]]+Table1[[#This Row],[Rolling Resistance]]+Table1[[#This Row],[Aerodynamic Resistance]]</f>
        <v>1528.5790681481476</v>
      </c>
      <c r="O1162" s="24">
        <f>(Table1[[#This Row],[Acceleration Force]]+Table1[[#This Row],[Rolling Resistance]]+Table1[[#This Row],[Aerodynamic Resistance]])*Table1[[#This Row],[Velocity]]</f>
        <v>12653.237841893</v>
      </c>
      <c r="P1162" s="24">
        <f>Table1[[#This Row],[Total]]*Table1[[#This Row],[Velocity]]</f>
        <v>12653.237841893</v>
      </c>
      <c r="Q1162" s="24">
        <f>IF(Table1[[#This Row],[Energy]]&gt;0,Table1[[#This Row],[Energy]],0)</f>
        <v>12653.237841893</v>
      </c>
      <c r="R1162" s="24">
        <f>(SUM($Q$6:Q1162))/1000000</f>
        <v>3.3145267326260037</v>
      </c>
      <c r="S1162" s="24">
        <f>IF(Table1[[#This Row],[Energy]]&lt;0,ABS(Table1[[#This Row],[Energy]]),0)</f>
        <v>0</v>
      </c>
      <c r="T1162" s="24">
        <f>(SUM($S$6:S1162))/1000000</f>
        <v>1.5794666992494641</v>
      </c>
    </row>
    <row r="1163" spans="2:20" x14ac:dyDescent="0.3">
      <c r="B1163" s="10" t="s">
        <v>25</v>
      </c>
      <c r="C1163" s="21">
        <v>1157</v>
      </c>
      <c r="D1163" s="21">
        <v>135</v>
      </c>
      <c r="E1163" s="22">
        <v>33.799999999999997</v>
      </c>
      <c r="F1163" s="23">
        <f t="shared" si="111"/>
        <v>1.166666666666667</v>
      </c>
      <c r="G1163" s="23">
        <f t="shared" si="112"/>
        <v>4.2000000000000011</v>
      </c>
      <c r="H1163" s="24">
        <f t="shared" si="108"/>
        <v>0</v>
      </c>
      <c r="I1163" s="24">
        <f t="shared" si="109"/>
        <v>33.799999999999997</v>
      </c>
      <c r="J1163" s="24">
        <f t="shared" si="110"/>
        <v>9.3888888888888875</v>
      </c>
      <c r="K1163" s="24">
        <f>(1000*1.15)*Table1[[#This Row],[WLTC class 3, version 5, acceleration]]</f>
        <v>1341.666666666667</v>
      </c>
      <c r="L1163" s="24">
        <f t="shared" si="113"/>
        <v>112.815</v>
      </c>
      <c r="M1163" s="24">
        <f>0.5*1.2*0.32*1.99*(Table1[[#This Row],[Velocity]]^2)</f>
        <v>33.680823703703695</v>
      </c>
      <c r="N1163" s="24">
        <f>Table1[[#This Row],[Acceleration Force]]+Table1[[#This Row],[Rolling Resistance]]+Table1[[#This Row],[Aerodynamic Resistance]]</f>
        <v>1488.1624903703707</v>
      </c>
      <c r="O1163" s="24">
        <f>(Table1[[#This Row],[Acceleration Force]]+Table1[[#This Row],[Rolling Resistance]]+Table1[[#This Row],[Aerodynamic Resistance]])*Table1[[#This Row],[Velocity]]</f>
        <v>13972.19227069959</v>
      </c>
      <c r="P1163" s="24">
        <f>Table1[[#This Row],[Total]]*Table1[[#This Row],[Velocity]]</f>
        <v>13972.19227069959</v>
      </c>
      <c r="Q1163" s="24">
        <f>IF(Table1[[#This Row],[Energy]]&gt;0,Table1[[#This Row],[Energy]],0)</f>
        <v>13972.19227069959</v>
      </c>
      <c r="R1163" s="24">
        <f>(SUM($Q$6:Q1163))/1000000</f>
        <v>3.328498924896703</v>
      </c>
      <c r="S1163" s="24">
        <f>IF(Table1[[#This Row],[Energy]]&lt;0,ABS(Table1[[#This Row],[Energy]]),0)</f>
        <v>0</v>
      </c>
      <c r="T1163" s="24">
        <f>(SUM($S$6:S1163))/1000000</f>
        <v>1.5794666992494641</v>
      </c>
    </row>
    <row r="1164" spans="2:20" x14ac:dyDescent="0.3">
      <c r="B1164" s="10" t="s">
        <v>25</v>
      </c>
      <c r="C1164" s="21">
        <v>1158</v>
      </c>
      <c r="D1164" s="21">
        <v>136</v>
      </c>
      <c r="E1164" s="22">
        <v>38.200000000000003</v>
      </c>
      <c r="F1164" s="23">
        <f t="shared" si="111"/>
        <v>1.3333333333333335</v>
      </c>
      <c r="G1164" s="23">
        <f t="shared" si="112"/>
        <v>4.8000000000000007</v>
      </c>
      <c r="H1164" s="24">
        <f t="shared" si="108"/>
        <v>0</v>
      </c>
      <c r="I1164" s="24">
        <f t="shared" si="109"/>
        <v>38.200000000000003</v>
      </c>
      <c r="J1164" s="24">
        <f t="shared" si="110"/>
        <v>10.611111111111112</v>
      </c>
      <c r="K1164" s="24">
        <f>(1000*1.15)*Table1[[#This Row],[WLTC class 3, version 5, acceleration]]</f>
        <v>1533.3333333333335</v>
      </c>
      <c r="L1164" s="24">
        <f t="shared" si="113"/>
        <v>112.815</v>
      </c>
      <c r="M1164" s="24">
        <f>0.5*1.2*0.32*1.99*(Table1[[#This Row],[Velocity]]^2)</f>
        <v>43.020557037037051</v>
      </c>
      <c r="N1164" s="24">
        <f>Table1[[#This Row],[Acceleration Force]]+Table1[[#This Row],[Rolling Resistance]]+Table1[[#This Row],[Aerodynamic Resistance]]</f>
        <v>1689.1688903703705</v>
      </c>
      <c r="O1164" s="24">
        <f>(Table1[[#This Row],[Acceleration Force]]+Table1[[#This Row],[Rolling Resistance]]+Table1[[#This Row],[Aerodynamic Resistance]])*Table1[[#This Row],[Velocity]]</f>
        <v>17923.958781152269</v>
      </c>
      <c r="P1164" s="24">
        <f>Table1[[#This Row],[Total]]*Table1[[#This Row],[Velocity]]</f>
        <v>17923.958781152269</v>
      </c>
      <c r="Q1164" s="24">
        <f>IF(Table1[[#This Row],[Energy]]&gt;0,Table1[[#This Row],[Energy]],0)</f>
        <v>17923.958781152269</v>
      </c>
      <c r="R1164" s="24">
        <f>(SUM($Q$6:Q1164))/1000000</f>
        <v>3.3464228836778558</v>
      </c>
      <c r="S1164" s="24">
        <f>IF(Table1[[#This Row],[Energy]]&lt;0,ABS(Table1[[#This Row],[Energy]]),0)</f>
        <v>0</v>
      </c>
      <c r="T1164" s="24">
        <f>(SUM($S$6:S1164))/1000000</f>
        <v>1.5794666992494641</v>
      </c>
    </row>
    <row r="1165" spans="2:20" x14ac:dyDescent="0.3">
      <c r="B1165" s="10" t="s">
        <v>25</v>
      </c>
      <c r="C1165" s="21">
        <v>1159</v>
      </c>
      <c r="D1165" s="21">
        <v>137</v>
      </c>
      <c r="E1165" s="22">
        <v>43.4</v>
      </c>
      <c r="F1165" s="23">
        <f t="shared" si="111"/>
        <v>1.4861111111111105</v>
      </c>
      <c r="G1165" s="23">
        <f t="shared" si="112"/>
        <v>5.3499999999999979</v>
      </c>
      <c r="H1165" s="24">
        <f t="shared" si="108"/>
        <v>0</v>
      </c>
      <c r="I1165" s="24">
        <f t="shared" si="109"/>
        <v>43.4</v>
      </c>
      <c r="J1165" s="24">
        <f t="shared" si="110"/>
        <v>12.055555555555555</v>
      </c>
      <c r="K1165" s="24">
        <f>(1000*1.15)*Table1[[#This Row],[WLTC class 3, version 5, acceleration]]</f>
        <v>1709.0277777777771</v>
      </c>
      <c r="L1165" s="24">
        <f t="shared" si="113"/>
        <v>112.815</v>
      </c>
      <c r="M1165" s="24">
        <f>0.5*1.2*0.32*1.99*(Table1[[#This Row],[Velocity]]^2)</f>
        <v>55.530139259259258</v>
      </c>
      <c r="N1165" s="24">
        <f>Table1[[#This Row],[Acceleration Force]]+Table1[[#This Row],[Rolling Resistance]]+Table1[[#This Row],[Aerodynamic Resistance]]</f>
        <v>1877.3729170370364</v>
      </c>
      <c r="O1165" s="24">
        <f>(Table1[[#This Row],[Acceleration Force]]+Table1[[#This Row],[Rolling Resistance]]+Table1[[#This Row],[Aerodynamic Resistance]])*Table1[[#This Row],[Velocity]]</f>
        <v>22632.773499835381</v>
      </c>
      <c r="P1165" s="24">
        <f>Table1[[#This Row],[Total]]*Table1[[#This Row],[Velocity]]</f>
        <v>22632.773499835381</v>
      </c>
      <c r="Q1165" s="24">
        <f>IF(Table1[[#This Row],[Energy]]&gt;0,Table1[[#This Row],[Energy]],0)</f>
        <v>22632.773499835381</v>
      </c>
      <c r="R1165" s="24">
        <f>(SUM($Q$6:Q1165))/1000000</f>
        <v>3.3690556571776908</v>
      </c>
      <c r="S1165" s="24">
        <f>IF(Table1[[#This Row],[Energy]]&lt;0,ABS(Table1[[#This Row],[Energy]]),0)</f>
        <v>0</v>
      </c>
      <c r="T1165" s="24">
        <f>(SUM($S$6:S1165))/1000000</f>
        <v>1.5794666992494641</v>
      </c>
    </row>
    <row r="1166" spans="2:20" x14ac:dyDescent="0.3">
      <c r="B1166" s="10" t="s">
        <v>25</v>
      </c>
      <c r="C1166" s="21">
        <v>1160</v>
      </c>
      <c r="D1166" s="21">
        <v>138</v>
      </c>
      <c r="E1166" s="22">
        <v>48.9</v>
      </c>
      <c r="F1166" s="23">
        <f t="shared" si="111"/>
        <v>1.4444444444444442</v>
      </c>
      <c r="G1166" s="23">
        <f t="shared" si="112"/>
        <v>5.1999999999999993</v>
      </c>
      <c r="H1166" s="24">
        <f t="shared" si="108"/>
        <v>0</v>
      </c>
      <c r="I1166" s="24">
        <f t="shared" si="109"/>
        <v>48.9</v>
      </c>
      <c r="J1166" s="24">
        <f t="shared" si="110"/>
        <v>13.583333333333332</v>
      </c>
      <c r="K1166" s="24">
        <f>(1000*1.15)*Table1[[#This Row],[WLTC class 3, version 5, acceleration]]</f>
        <v>1661.1111111111109</v>
      </c>
      <c r="L1166" s="24">
        <f t="shared" si="113"/>
        <v>112.815</v>
      </c>
      <c r="M1166" s="24">
        <f>0.5*1.2*0.32*1.99*(Table1[[#This Row],[Velocity]]^2)</f>
        <v>70.496413333333322</v>
      </c>
      <c r="N1166" s="24">
        <f>Table1[[#This Row],[Acceleration Force]]+Table1[[#This Row],[Rolling Resistance]]+Table1[[#This Row],[Aerodynamic Resistance]]</f>
        <v>1844.4225244444442</v>
      </c>
      <c r="O1166" s="24">
        <f>(Table1[[#This Row],[Acceleration Force]]+Table1[[#This Row],[Rolling Resistance]]+Table1[[#This Row],[Aerodynamic Resistance]])*Table1[[#This Row],[Velocity]]</f>
        <v>25053.40595703703</v>
      </c>
      <c r="P1166" s="24">
        <f>Table1[[#This Row],[Total]]*Table1[[#This Row],[Velocity]]</f>
        <v>25053.40595703703</v>
      </c>
      <c r="Q1166" s="24">
        <f>IF(Table1[[#This Row],[Energy]]&gt;0,Table1[[#This Row],[Energy]],0)</f>
        <v>25053.40595703703</v>
      </c>
      <c r="R1166" s="24">
        <f>(SUM($Q$6:Q1166))/1000000</f>
        <v>3.3941090631347279</v>
      </c>
      <c r="S1166" s="24">
        <f>IF(Table1[[#This Row],[Energy]]&lt;0,ABS(Table1[[#This Row],[Energy]]),0)</f>
        <v>0</v>
      </c>
      <c r="T1166" s="24">
        <f>(SUM($S$6:S1166))/1000000</f>
        <v>1.5794666992494641</v>
      </c>
    </row>
    <row r="1167" spans="2:20" x14ac:dyDescent="0.3">
      <c r="B1167" s="10" t="s">
        <v>25</v>
      </c>
      <c r="C1167" s="21">
        <v>1161</v>
      </c>
      <c r="D1167" s="21">
        <v>139</v>
      </c>
      <c r="E1167" s="22">
        <v>53.8</v>
      </c>
      <c r="F1167" s="23">
        <f t="shared" si="111"/>
        <v>1.2361111111111109</v>
      </c>
      <c r="G1167" s="23">
        <f t="shared" si="112"/>
        <v>4.4499999999999993</v>
      </c>
      <c r="H1167" s="24">
        <f t="shared" si="108"/>
        <v>0</v>
      </c>
      <c r="I1167" s="24">
        <f t="shared" si="109"/>
        <v>53.8</v>
      </c>
      <c r="J1167" s="24">
        <f t="shared" si="110"/>
        <v>14.944444444444443</v>
      </c>
      <c r="K1167" s="24">
        <f>(1000*1.15)*Table1[[#This Row],[WLTC class 3, version 5, acceleration]]</f>
        <v>1421.5277777777776</v>
      </c>
      <c r="L1167" s="24">
        <f t="shared" si="113"/>
        <v>112.815</v>
      </c>
      <c r="M1167" s="24">
        <f>0.5*1.2*0.32*1.99*(Table1[[#This Row],[Velocity]]^2)</f>
        <v>85.332379259259255</v>
      </c>
      <c r="N1167" s="24">
        <f>Table1[[#This Row],[Acceleration Force]]+Table1[[#This Row],[Rolling Resistance]]+Table1[[#This Row],[Aerodynamic Resistance]]</f>
        <v>1619.675157037037</v>
      </c>
      <c r="O1167" s="24">
        <f>(Table1[[#This Row],[Acceleration Force]]+Table1[[#This Row],[Rolling Resistance]]+Table1[[#This Row],[Aerodynamic Resistance]])*Table1[[#This Row],[Velocity]]</f>
        <v>24205.145402386828</v>
      </c>
      <c r="P1167" s="24">
        <f>Table1[[#This Row],[Total]]*Table1[[#This Row],[Velocity]]</f>
        <v>24205.145402386828</v>
      </c>
      <c r="Q1167" s="24">
        <f>IF(Table1[[#This Row],[Energy]]&gt;0,Table1[[#This Row],[Energy]],0)</f>
        <v>24205.145402386828</v>
      </c>
      <c r="R1167" s="24">
        <f>(SUM($Q$6:Q1167))/1000000</f>
        <v>3.4183142085371148</v>
      </c>
      <c r="S1167" s="24">
        <f>IF(Table1[[#This Row],[Energy]]&lt;0,ABS(Table1[[#This Row],[Energy]]),0)</f>
        <v>0</v>
      </c>
      <c r="T1167" s="24">
        <f>(SUM($S$6:S1167))/1000000</f>
        <v>1.5794666992494641</v>
      </c>
    </row>
    <row r="1168" spans="2:20" x14ac:dyDescent="0.3">
      <c r="B1168" s="10" t="s">
        <v>25</v>
      </c>
      <c r="C1168" s="21">
        <v>1162</v>
      </c>
      <c r="D1168" s="21">
        <v>140</v>
      </c>
      <c r="E1168" s="22">
        <v>57.8</v>
      </c>
      <c r="F1168" s="23">
        <f t="shared" si="111"/>
        <v>1.0694444444444449</v>
      </c>
      <c r="G1168" s="23">
        <f t="shared" si="112"/>
        <v>3.8500000000000014</v>
      </c>
      <c r="H1168" s="24">
        <f t="shared" si="108"/>
        <v>0</v>
      </c>
      <c r="I1168" s="24">
        <f t="shared" si="109"/>
        <v>57.8</v>
      </c>
      <c r="J1168" s="24">
        <f t="shared" si="110"/>
        <v>16.055555555555554</v>
      </c>
      <c r="K1168" s="24">
        <f>(1000*1.15)*Table1[[#This Row],[WLTC class 3, version 5, acceleration]]</f>
        <v>1229.8611111111115</v>
      </c>
      <c r="L1168" s="24">
        <f t="shared" si="113"/>
        <v>112.815</v>
      </c>
      <c r="M1168" s="24">
        <f>0.5*1.2*0.32*1.99*(Table1[[#This Row],[Velocity]]^2)</f>
        <v>98.49291259259256</v>
      </c>
      <c r="N1168" s="24">
        <f>Table1[[#This Row],[Acceleration Force]]+Table1[[#This Row],[Rolling Resistance]]+Table1[[#This Row],[Aerodynamic Resistance]]</f>
        <v>1441.1690237037042</v>
      </c>
      <c r="O1168" s="24">
        <f>(Table1[[#This Row],[Acceleration Force]]+Table1[[#This Row],[Rolling Resistance]]+Table1[[#This Row],[Aerodynamic Resistance]])*Table1[[#This Row],[Velocity]]</f>
        <v>23138.769325020581</v>
      </c>
      <c r="P1168" s="24">
        <f>Table1[[#This Row],[Total]]*Table1[[#This Row],[Velocity]]</f>
        <v>23138.769325020581</v>
      </c>
      <c r="Q1168" s="24">
        <f>IF(Table1[[#This Row],[Energy]]&gt;0,Table1[[#This Row],[Energy]],0)</f>
        <v>23138.769325020581</v>
      </c>
      <c r="R1168" s="24">
        <f>(SUM($Q$6:Q1168))/1000000</f>
        <v>3.4414529778621357</v>
      </c>
      <c r="S1168" s="24">
        <f>IF(Table1[[#This Row],[Energy]]&lt;0,ABS(Table1[[#This Row],[Energy]]),0)</f>
        <v>0</v>
      </c>
      <c r="T1168" s="24">
        <f>(SUM($S$6:S1168))/1000000</f>
        <v>1.5794666992494641</v>
      </c>
    </row>
    <row r="1169" spans="2:20" x14ac:dyDescent="0.3">
      <c r="B1169" s="10" t="s">
        <v>25</v>
      </c>
      <c r="C1169" s="21">
        <v>1163</v>
      </c>
      <c r="D1169" s="21">
        <v>141</v>
      </c>
      <c r="E1169" s="22">
        <v>61.5</v>
      </c>
      <c r="F1169" s="23">
        <f t="shared" si="111"/>
        <v>1.0000000000000004</v>
      </c>
      <c r="G1169" s="23">
        <f t="shared" si="112"/>
        <v>3.6000000000000014</v>
      </c>
      <c r="H1169" s="24">
        <f t="shared" si="108"/>
        <v>0</v>
      </c>
      <c r="I1169" s="24">
        <f t="shared" si="109"/>
        <v>61.5</v>
      </c>
      <c r="J1169" s="24">
        <f t="shared" si="110"/>
        <v>17.083333333333332</v>
      </c>
      <c r="K1169" s="24">
        <f>(1000*1.15)*Table1[[#This Row],[WLTC class 3, version 5, acceleration]]</f>
        <v>1150.0000000000005</v>
      </c>
      <c r="L1169" s="24">
        <f t="shared" si="113"/>
        <v>112.815</v>
      </c>
      <c r="M1169" s="24">
        <f>0.5*1.2*0.32*1.99*(Table1[[#This Row],[Velocity]]^2)</f>
        <v>111.50633333333332</v>
      </c>
      <c r="N1169" s="24">
        <f>Table1[[#This Row],[Acceleration Force]]+Table1[[#This Row],[Rolling Resistance]]+Table1[[#This Row],[Aerodynamic Resistance]]</f>
        <v>1374.3213333333338</v>
      </c>
      <c r="O1169" s="24">
        <f>(Table1[[#This Row],[Acceleration Force]]+Table1[[#This Row],[Rolling Resistance]]+Table1[[#This Row],[Aerodynamic Resistance]])*Table1[[#This Row],[Velocity]]</f>
        <v>23477.989444444451</v>
      </c>
      <c r="P1169" s="24">
        <f>Table1[[#This Row],[Total]]*Table1[[#This Row],[Velocity]]</f>
        <v>23477.989444444451</v>
      </c>
      <c r="Q1169" s="24">
        <f>IF(Table1[[#This Row],[Energy]]&gt;0,Table1[[#This Row],[Energy]],0)</f>
        <v>23477.989444444451</v>
      </c>
      <c r="R1169" s="24">
        <f>(SUM($Q$6:Q1169))/1000000</f>
        <v>3.46493096730658</v>
      </c>
      <c r="S1169" s="24">
        <f>IF(Table1[[#This Row],[Energy]]&lt;0,ABS(Table1[[#This Row],[Energy]]),0)</f>
        <v>0</v>
      </c>
      <c r="T1169" s="24">
        <f>(SUM($S$6:S1169))/1000000</f>
        <v>1.5794666992494641</v>
      </c>
    </row>
    <row r="1170" spans="2:20" x14ac:dyDescent="0.3">
      <c r="B1170" s="10" t="s">
        <v>25</v>
      </c>
      <c r="C1170" s="21">
        <v>1164</v>
      </c>
      <c r="D1170" s="21">
        <v>142</v>
      </c>
      <c r="E1170" s="22">
        <v>65</v>
      </c>
      <c r="F1170" s="23">
        <f t="shared" si="111"/>
        <v>0.95833333333333415</v>
      </c>
      <c r="G1170" s="23">
        <f t="shared" si="112"/>
        <v>3.4500000000000028</v>
      </c>
      <c r="H1170" s="24">
        <f t="shared" si="108"/>
        <v>0</v>
      </c>
      <c r="I1170" s="24">
        <f t="shared" si="109"/>
        <v>65</v>
      </c>
      <c r="J1170" s="24">
        <f t="shared" si="110"/>
        <v>18.055555555555554</v>
      </c>
      <c r="K1170" s="24">
        <f>(1000*1.15)*Table1[[#This Row],[WLTC class 3, version 5, acceleration]]</f>
        <v>1102.0833333333342</v>
      </c>
      <c r="L1170" s="24">
        <f t="shared" si="113"/>
        <v>112.815</v>
      </c>
      <c r="M1170" s="24">
        <f>0.5*1.2*0.32*1.99*(Table1[[#This Row],[Velocity]]^2)</f>
        <v>124.55925925925924</v>
      </c>
      <c r="N1170" s="24">
        <f>Table1[[#This Row],[Acceleration Force]]+Table1[[#This Row],[Rolling Resistance]]+Table1[[#This Row],[Aerodynamic Resistance]]</f>
        <v>1339.4575925925935</v>
      </c>
      <c r="O1170" s="24">
        <f>(Table1[[#This Row],[Acceleration Force]]+Table1[[#This Row],[Rolling Resistance]]+Table1[[#This Row],[Aerodynamic Resistance]])*Table1[[#This Row],[Velocity]]</f>
        <v>24184.650977366269</v>
      </c>
      <c r="P1170" s="24">
        <f>Table1[[#This Row],[Total]]*Table1[[#This Row],[Velocity]]</f>
        <v>24184.650977366269</v>
      </c>
      <c r="Q1170" s="24">
        <f>IF(Table1[[#This Row],[Energy]]&gt;0,Table1[[#This Row],[Energy]],0)</f>
        <v>24184.650977366269</v>
      </c>
      <c r="R1170" s="24">
        <f>(SUM($Q$6:Q1170))/1000000</f>
        <v>3.4891156182839462</v>
      </c>
      <c r="S1170" s="24">
        <f>IF(Table1[[#This Row],[Energy]]&lt;0,ABS(Table1[[#This Row],[Energy]]),0)</f>
        <v>0</v>
      </c>
      <c r="T1170" s="24">
        <f>(SUM($S$6:S1170))/1000000</f>
        <v>1.5794666992494641</v>
      </c>
    </row>
    <row r="1171" spans="2:20" x14ac:dyDescent="0.3">
      <c r="B1171" s="10" t="s">
        <v>25</v>
      </c>
      <c r="C1171" s="21">
        <v>1165</v>
      </c>
      <c r="D1171" s="21">
        <v>143</v>
      </c>
      <c r="E1171" s="22">
        <v>68.400000000000006</v>
      </c>
      <c r="F1171" s="23">
        <f t="shared" si="111"/>
        <v>0.91666666666666585</v>
      </c>
      <c r="G1171" s="23">
        <f t="shared" si="112"/>
        <v>3.2999999999999972</v>
      </c>
      <c r="H1171" s="24">
        <f t="shared" si="108"/>
        <v>0</v>
      </c>
      <c r="I1171" s="24">
        <f t="shared" si="109"/>
        <v>68.400000000000006</v>
      </c>
      <c r="J1171" s="24">
        <f t="shared" si="110"/>
        <v>19</v>
      </c>
      <c r="K1171" s="24">
        <f>(1000*1.15)*Table1[[#This Row],[WLTC class 3, version 5, acceleration]]</f>
        <v>1054.1666666666658</v>
      </c>
      <c r="L1171" s="24">
        <f t="shared" si="113"/>
        <v>112.815</v>
      </c>
      <c r="M1171" s="24">
        <f>0.5*1.2*0.32*1.99*(Table1[[#This Row],[Velocity]]^2)</f>
        <v>137.93088</v>
      </c>
      <c r="N1171" s="24">
        <f>Table1[[#This Row],[Acceleration Force]]+Table1[[#This Row],[Rolling Resistance]]+Table1[[#This Row],[Aerodynamic Resistance]]</f>
        <v>1304.912546666666</v>
      </c>
      <c r="O1171" s="24">
        <f>(Table1[[#This Row],[Acceleration Force]]+Table1[[#This Row],[Rolling Resistance]]+Table1[[#This Row],[Aerodynamic Resistance]])*Table1[[#This Row],[Velocity]]</f>
        <v>24793.338386666655</v>
      </c>
      <c r="P1171" s="24">
        <f>Table1[[#This Row],[Total]]*Table1[[#This Row],[Velocity]]</f>
        <v>24793.338386666655</v>
      </c>
      <c r="Q1171" s="24">
        <f>IF(Table1[[#This Row],[Energy]]&gt;0,Table1[[#This Row],[Energy]],0)</f>
        <v>24793.338386666655</v>
      </c>
      <c r="R1171" s="24">
        <f>(SUM($Q$6:Q1171))/1000000</f>
        <v>3.5139089566706128</v>
      </c>
      <c r="S1171" s="24">
        <f>IF(Table1[[#This Row],[Energy]]&lt;0,ABS(Table1[[#This Row],[Energy]]),0)</f>
        <v>0</v>
      </c>
      <c r="T1171" s="24">
        <f>(SUM($S$6:S1171))/1000000</f>
        <v>1.5794666992494641</v>
      </c>
    </row>
    <row r="1172" spans="2:20" x14ac:dyDescent="0.3">
      <c r="B1172" s="10" t="s">
        <v>25</v>
      </c>
      <c r="C1172" s="21">
        <v>1166</v>
      </c>
      <c r="D1172" s="21">
        <v>144</v>
      </c>
      <c r="E1172" s="22">
        <v>71.599999999999994</v>
      </c>
      <c r="F1172" s="23">
        <f t="shared" si="111"/>
        <v>0.63888888888888806</v>
      </c>
      <c r="G1172" s="23">
        <f t="shared" si="112"/>
        <v>2.2999999999999972</v>
      </c>
      <c r="H1172" s="24">
        <f t="shared" si="108"/>
        <v>0</v>
      </c>
      <c r="I1172" s="24">
        <f t="shared" si="109"/>
        <v>71.599999999999994</v>
      </c>
      <c r="J1172" s="24">
        <f t="shared" si="110"/>
        <v>19.888888888888886</v>
      </c>
      <c r="K1172" s="24">
        <f>(1000*1.15)*Table1[[#This Row],[WLTC class 3, version 5, acceleration]]</f>
        <v>734.72222222222126</v>
      </c>
      <c r="L1172" s="24">
        <f t="shared" si="113"/>
        <v>112.815</v>
      </c>
      <c r="M1172" s="24">
        <f>0.5*1.2*0.32*1.99*(Table1[[#This Row],[Velocity]]^2)</f>
        <v>151.13858370370366</v>
      </c>
      <c r="N1172" s="24">
        <f>Table1[[#This Row],[Acceleration Force]]+Table1[[#This Row],[Rolling Resistance]]+Table1[[#This Row],[Aerodynamic Resistance]]</f>
        <v>998.67580592592503</v>
      </c>
      <c r="O1172" s="24">
        <f>(Table1[[#This Row],[Acceleration Force]]+Table1[[#This Row],[Rolling Resistance]]+Table1[[#This Row],[Aerodynamic Resistance]])*Table1[[#This Row],[Velocity]]</f>
        <v>19862.552140082284</v>
      </c>
      <c r="P1172" s="24">
        <f>Table1[[#This Row],[Total]]*Table1[[#This Row],[Velocity]]</f>
        <v>19862.552140082284</v>
      </c>
      <c r="Q1172" s="24">
        <f>IF(Table1[[#This Row],[Energy]]&gt;0,Table1[[#This Row],[Energy]],0)</f>
        <v>19862.552140082284</v>
      </c>
      <c r="R1172" s="24">
        <f>(SUM($Q$6:Q1172))/1000000</f>
        <v>3.5337715088106947</v>
      </c>
      <c r="S1172" s="24">
        <f>IF(Table1[[#This Row],[Energy]]&lt;0,ABS(Table1[[#This Row],[Energy]]),0)</f>
        <v>0</v>
      </c>
      <c r="T1172" s="24">
        <f>(SUM($S$6:S1172))/1000000</f>
        <v>1.5794666992494641</v>
      </c>
    </row>
    <row r="1173" spans="2:20" x14ac:dyDescent="0.3">
      <c r="B1173" s="10" t="s">
        <v>25</v>
      </c>
      <c r="C1173" s="21">
        <v>1167</v>
      </c>
      <c r="D1173" s="21">
        <v>145</v>
      </c>
      <c r="E1173" s="22">
        <v>73</v>
      </c>
      <c r="F1173" s="23">
        <f t="shared" si="111"/>
        <v>0.37500000000000039</v>
      </c>
      <c r="G1173" s="23">
        <f t="shared" si="112"/>
        <v>1.3500000000000014</v>
      </c>
      <c r="H1173" s="24">
        <f t="shared" si="108"/>
        <v>0</v>
      </c>
      <c r="I1173" s="24">
        <f t="shared" si="109"/>
        <v>73</v>
      </c>
      <c r="J1173" s="24">
        <f t="shared" si="110"/>
        <v>20.277777777777779</v>
      </c>
      <c r="K1173" s="24">
        <f>(1000*1.15)*Table1[[#This Row],[WLTC class 3, version 5, acceleration]]</f>
        <v>431.25000000000045</v>
      </c>
      <c r="L1173" s="24">
        <f t="shared" si="113"/>
        <v>112.815</v>
      </c>
      <c r="M1173" s="24">
        <f>0.5*1.2*0.32*1.99*(Table1[[#This Row],[Velocity]]^2)</f>
        <v>157.10681481481484</v>
      </c>
      <c r="N1173" s="24">
        <f>Table1[[#This Row],[Acceleration Force]]+Table1[[#This Row],[Rolling Resistance]]+Table1[[#This Row],[Aerodynamic Resistance]]</f>
        <v>701.17181481481532</v>
      </c>
      <c r="O1173" s="24">
        <f>(Table1[[#This Row],[Acceleration Force]]+Table1[[#This Row],[Rolling Resistance]]+Table1[[#This Row],[Aerodynamic Resistance]])*Table1[[#This Row],[Velocity]]</f>
        <v>14218.206244855977</v>
      </c>
      <c r="P1173" s="24">
        <f>Table1[[#This Row],[Total]]*Table1[[#This Row],[Velocity]]</f>
        <v>14218.206244855977</v>
      </c>
      <c r="Q1173" s="24">
        <f>IF(Table1[[#This Row],[Energy]]&gt;0,Table1[[#This Row],[Energy]],0)</f>
        <v>14218.206244855977</v>
      </c>
      <c r="R1173" s="24">
        <f>(SUM($Q$6:Q1173))/1000000</f>
        <v>3.5479897150555511</v>
      </c>
      <c r="S1173" s="24">
        <f>IF(Table1[[#This Row],[Energy]]&lt;0,ABS(Table1[[#This Row],[Energy]]),0)</f>
        <v>0</v>
      </c>
      <c r="T1173" s="24">
        <f>(SUM($S$6:S1173))/1000000</f>
        <v>1.5794666992494641</v>
      </c>
    </row>
    <row r="1174" spans="2:20" x14ac:dyDescent="0.3">
      <c r="B1174" s="10" t="s">
        <v>25</v>
      </c>
      <c r="C1174" s="21">
        <v>1168</v>
      </c>
      <c r="D1174" s="21">
        <v>146</v>
      </c>
      <c r="E1174" s="22">
        <v>74.3</v>
      </c>
      <c r="F1174" s="23">
        <f t="shared" si="111"/>
        <v>0.44444444444444481</v>
      </c>
      <c r="G1174" s="23">
        <f t="shared" si="112"/>
        <v>1.6000000000000014</v>
      </c>
      <c r="H1174" s="24">
        <f t="shared" si="108"/>
        <v>0</v>
      </c>
      <c r="I1174" s="24">
        <f t="shared" si="109"/>
        <v>74.3</v>
      </c>
      <c r="J1174" s="24">
        <f t="shared" si="110"/>
        <v>20.638888888888889</v>
      </c>
      <c r="K1174" s="24">
        <f>(1000*1.15)*Table1[[#This Row],[WLTC class 3, version 5, acceleration]]</f>
        <v>511.11111111111154</v>
      </c>
      <c r="L1174" s="24">
        <f t="shared" si="113"/>
        <v>112.815</v>
      </c>
      <c r="M1174" s="24">
        <f>0.5*1.2*0.32*1.99*(Table1[[#This Row],[Velocity]]^2)</f>
        <v>162.75222370370372</v>
      </c>
      <c r="N1174" s="24">
        <f>Table1[[#This Row],[Acceleration Force]]+Table1[[#This Row],[Rolling Resistance]]+Table1[[#This Row],[Aerodynamic Resistance]]</f>
        <v>786.67833481481534</v>
      </c>
      <c r="O1174" s="24">
        <f>(Table1[[#This Row],[Acceleration Force]]+Table1[[#This Row],[Rolling Resistance]]+Table1[[#This Row],[Aerodynamic Resistance]])*Table1[[#This Row],[Velocity]]</f>
        <v>16236.166743539106</v>
      </c>
      <c r="P1174" s="24">
        <f>Table1[[#This Row],[Total]]*Table1[[#This Row],[Velocity]]</f>
        <v>16236.166743539106</v>
      </c>
      <c r="Q1174" s="24">
        <f>IF(Table1[[#This Row],[Energy]]&gt;0,Table1[[#This Row],[Energy]],0)</f>
        <v>16236.166743539106</v>
      </c>
      <c r="R1174" s="24">
        <f>(SUM($Q$6:Q1174))/1000000</f>
        <v>3.5642258817990902</v>
      </c>
      <c r="S1174" s="24">
        <f>IF(Table1[[#This Row],[Energy]]&lt;0,ABS(Table1[[#This Row],[Energy]]),0)</f>
        <v>0</v>
      </c>
      <c r="T1174" s="24">
        <f>(SUM($S$6:S1174))/1000000</f>
        <v>1.5794666992494641</v>
      </c>
    </row>
    <row r="1175" spans="2:20" x14ac:dyDescent="0.3">
      <c r="B1175" s="10" t="s">
        <v>25</v>
      </c>
      <c r="C1175" s="21">
        <v>1169</v>
      </c>
      <c r="D1175" s="21">
        <v>147</v>
      </c>
      <c r="E1175" s="22">
        <v>76.2</v>
      </c>
      <c r="F1175" s="23">
        <f t="shared" si="111"/>
        <v>0.50000000000000122</v>
      </c>
      <c r="G1175" s="23">
        <f t="shared" si="112"/>
        <v>1.8000000000000043</v>
      </c>
      <c r="H1175" s="24">
        <f t="shared" si="108"/>
        <v>0</v>
      </c>
      <c r="I1175" s="24">
        <f t="shared" si="109"/>
        <v>76.2</v>
      </c>
      <c r="J1175" s="24">
        <f t="shared" si="110"/>
        <v>21.166666666666668</v>
      </c>
      <c r="K1175" s="24">
        <f>(1000*1.15)*Table1[[#This Row],[WLTC class 3, version 5, acceleration]]</f>
        <v>575.00000000000136</v>
      </c>
      <c r="L1175" s="24">
        <f t="shared" si="113"/>
        <v>112.815</v>
      </c>
      <c r="M1175" s="24">
        <f>0.5*1.2*0.32*1.99*(Table1[[#This Row],[Velocity]]^2)</f>
        <v>171.18245333333337</v>
      </c>
      <c r="N1175" s="24">
        <f>Table1[[#This Row],[Acceleration Force]]+Table1[[#This Row],[Rolling Resistance]]+Table1[[#This Row],[Aerodynamic Resistance]]</f>
        <v>858.99745333333476</v>
      </c>
      <c r="O1175" s="24">
        <f>(Table1[[#This Row],[Acceleration Force]]+Table1[[#This Row],[Rolling Resistance]]+Table1[[#This Row],[Aerodynamic Resistance]])*Table1[[#This Row],[Velocity]]</f>
        <v>18182.112762222252</v>
      </c>
      <c r="P1175" s="24">
        <f>Table1[[#This Row],[Total]]*Table1[[#This Row],[Velocity]]</f>
        <v>18182.112762222252</v>
      </c>
      <c r="Q1175" s="24">
        <f>IF(Table1[[#This Row],[Energy]]&gt;0,Table1[[#This Row],[Energy]],0)</f>
        <v>18182.112762222252</v>
      </c>
      <c r="R1175" s="24">
        <f>(SUM($Q$6:Q1175))/1000000</f>
        <v>3.5824079945613123</v>
      </c>
      <c r="S1175" s="24">
        <f>IF(Table1[[#This Row],[Energy]]&lt;0,ABS(Table1[[#This Row],[Energy]]),0)</f>
        <v>0</v>
      </c>
      <c r="T1175" s="24">
        <f>(SUM($S$6:S1175))/1000000</f>
        <v>1.5794666992494641</v>
      </c>
    </row>
    <row r="1176" spans="2:20" x14ac:dyDescent="0.3">
      <c r="B1176" s="10" t="s">
        <v>25</v>
      </c>
      <c r="C1176" s="21">
        <v>1170</v>
      </c>
      <c r="D1176" s="21">
        <v>148</v>
      </c>
      <c r="E1176" s="22">
        <v>77.900000000000006</v>
      </c>
      <c r="F1176" s="23">
        <f t="shared" si="111"/>
        <v>0.45833333333333293</v>
      </c>
      <c r="G1176" s="23">
        <f t="shared" si="112"/>
        <v>1.6499999999999986</v>
      </c>
      <c r="H1176" s="24">
        <f t="shared" si="108"/>
        <v>0</v>
      </c>
      <c r="I1176" s="24">
        <f t="shared" si="109"/>
        <v>77.900000000000006</v>
      </c>
      <c r="J1176" s="24">
        <f t="shared" si="110"/>
        <v>21.638888888888889</v>
      </c>
      <c r="K1176" s="24">
        <f>(1000*1.15)*Table1[[#This Row],[WLTC class 3, version 5, acceleration]]</f>
        <v>527.08333333333292</v>
      </c>
      <c r="L1176" s="24">
        <f t="shared" si="113"/>
        <v>112.815</v>
      </c>
      <c r="M1176" s="24">
        <f>0.5*1.2*0.32*1.99*(Table1[[#This Row],[Velocity]]^2)</f>
        <v>178.90571703703705</v>
      </c>
      <c r="N1176" s="24">
        <f>Table1[[#This Row],[Acceleration Force]]+Table1[[#This Row],[Rolling Resistance]]+Table1[[#This Row],[Aerodynamic Resistance]]</f>
        <v>818.80405037036985</v>
      </c>
      <c r="O1176" s="24">
        <f>(Table1[[#This Row],[Acceleration Force]]+Table1[[#This Row],[Rolling Resistance]]+Table1[[#This Row],[Aerodynamic Resistance]])*Table1[[#This Row],[Velocity]]</f>
        <v>17718.009867736615</v>
      </c>
      <c r="P1176" s="24">
        <f>Table1[[#This Row],[Total]]*Table1[[#This Row],[Velocity]]</f>
        <v>17718.009867736615</v>
      </c>
      <c r="Q1176" s="24">
        <f>IF(Table1[[#This Row],[Energy]]&gt;0,Table1[[#This Row],[Energy]],0)</f>
        <v>17718.009867736615</v>
      </c>
      <c r="R1176" s="24">
        <f>(SUM($Q$6:Q1176))/1000000</f>
        <v>3.6001260044290491</v>
      </c>
      <c r="S1176" s="24">
        <f>IF(Table1[[#This Row],[Energy]]&lt;0,ABS(Table1[[#This Row],[Energy]]),0)</f>
        <v>0</v>
      </c>
      <c r="T1176" s="24">
        <f>(SUM($S$6:S1176))/1000000</f>
        <v>1.5794666992494641</v>
      </c>
    </row>
    <row r="1177" spans="2:20" x14ac:dyDescent="0.3">
      <c r="B1177" s="10" t="s">
        <v>25</v>
      </c>
      <c r="C1177" s="21">
        <v>1171</v>
      </c>
      <c r="D1177" s="21">
        <v>149</v>
      </c>
      <c r="E1177" s="22">
        <v>79.5</v>
      </c>
      <c r="F1177" s="23">
        <f t="shared" si="111"/>
        <v>0.43055555555555475</v>
      </c>
      <c r="G1177" s="23">
        <f t="shared" si="112"/>
        <v>1.5499999999999972</v>
      </c>
      <c r="H1177" s="24">
        <f t="shared" si="108"/>
        <v>0</v>
      </c>
      <c r="I1177" s="24">
        <f t="shared" si="109"/>
        <v>79.5</v>
      </c>
      <c r="J1177" s="24">
        <f t="shared" si="110"/>
        <v>22.083333333333332</v>
      </c>
      <c r="K1177" s="24">
        <f>(1000*1.15)*Table1[[#This Row],[WLTC class 3, version 5, acceleration]]</f>
        <v>495.13888888888795</v>
      </c>
      <c r="L1177" s="24">
        <f t="shared" si="113"/>
        <v>112.815</v>
      </c>
      <c r="M1177" s="24">
        <f>0.5*1.2*0.32*1.99*(Table1[[#This Row],[Velocity]]^2)</f>
        <v>186.33033333333333</v>
      </c>
      <c r="N1177" s="24">
        <f>Table1[[#This Row],[Acceleration Force]]+Table1[[#This Row],[Rolling Resistance]]+Table1[[#This Row],[Aerodynamic Resistance]]</f>
        <v>794.28422222222127</v>
      </c>
      <c r="O1177" s="24">
        <f>(Table1[[#This Row],[Acceleration Force]]+Table1[[#This Row],[Rolling Resistance]]+Table1[[#This Row],[Aerodynamic Resistance]])*Table1[[#This Row],[Velocity]]</f>
        <v>17540.443240740718</v>
      </c>
      <c r="P1177" s="24">
        <f>Table1[[#This Row],[Total]]*Table1[[#This Row],[Velocity]]</f>
        <v>17540.443240740718</v>
      </c>
      <c r="Q1177" s="24">
        <f>IF(Table1[[#This Row],[Energy]]&gt;0,Table1[[#This Row],[Energy]],0)</f>
        <v>17540.443240740718</v>
      </c>
      <c r="R1177" s="24">
        <f>(SUM($Q$6:Q1177))/1000000</f>
        <v>3.6176664476697895</v>
      </c>
      <c r="S1177" s="24">
        <f>IF(Table1[[#This Row],[Energy]]&lt;0,ABS(Table1[[#This Row],[Energy]]),0)</f>
        <v>0</v>
      </c>
      <c r="T1177" s="24">
        <f>(SUM($S$6:S1177))/1000000</f>
        <v>1.5794666992494641</v>
      </c>
    </row>
    <row r="1178" spans="2:20" x14ac:dyDescent="0.3">
      <c r="B1178" s="10" t="s">
        <v>25</v>
      </c>
      <c r="C1178" s="21">
        <v>1172</v>
      </c>
      <c r="D1178" s="21">
        <v>150</v>
      </c>
      <c r="E1178" s="22">
        <v>81</v>
      </c>
      <c r="F1178" s="23">
        <f t="shared" si="111"/>
        <v>0.38888888888888851</v>
      </c>
      <c r="G1178" s="23">
        <f t="shared" si="112"/>
        <v>1.3999999999999986</v>
      </c>
      <c r="H1178" s="24">
        <f t="shared" si="108"/>
        <v>0</v>
      </c>
      <c r="I1178" s="24">
        <f t="shared" si="109"/>
        <v>81</v>
      </c>
      <c r="J1178" s="24">
        <f t="shared" si="110"/>
        <v>22.5</v>
      </c>
      <c r="K1178" s="24">
        <f>(1000*1.15)*Table1[[#This Row],[WLTC class 3, version 5, acceleration]]</f>
        <v>447.22222222222177</v>
      </c>
      <c r="L1178" s="24">
        <f t="shared" si="113"/>
        <v>112.815</v>
      </c>
      <c r="M1178" s="24">
        <f>0.5*1.2*0.32*1.99*(Table1[[#This Row],[Velocity]]^2)</f>
        <v>193.42800000000003</v>
      </c>
      <c r="N1178" s="24">
        <f>Table1[[#This Row],[Acceleration Force]]+Table1[[#This Row],[Rolling Resistance]]+Table1[[#This Row],[Aerodynamic Resistance]]</f>
        <v>753.46522222222177</v>
      </c>
      <c r="O1178" s="24">
        <f>(Table1[[#This Row],[Acceleration Force]]+Table1[[#This Row],[Rolling Resistance]]+Table1[[#This Row],[Aerodynamic Resistance]])*Table1[[#This Row],[Velocity]]</f>
        <v>16952.967499999992</v>
      </c>
      <c r="P1178" s="24">
        <f>Table1[[#This Row],[Total]]*Table1[[#This Row],[Velocity]]</f>
        <v>16952.967499999992</v>
      </c>
      <c r="Q1178" s="24">
        <f>IF(Table1[[#This Row],[Energy]]&gt;0,Table1[[#This Row],[Energy]],0)</f>
        <v>16952.967499999992</v>
      </c>
      <c r="R1178" s="24">
        <f>(SUM($Q$6:Q1178))/1000000</f>
        <v>3.6346194151697895</v>
      </c>
      <c r="S1178" s="24">
        <f>IF(Table1[[#This Row],[Energy]]&lt;0,ABS(Table1[[#This Row],[Energy]]),0)</f>
        <v>0</v>
      </c>
      <c r="T1178" s="24">
        <f>(SUM($S$6:S1178))/1000000</f>
        <v>1.5794666992494641</v>
      </c>
    </row>
    <row r="1179" spans="2:20" x14ac:dyDescent="0.3">
      <c r="B1179" s="10" t="s">
        <v>25</v>
      </c>
      <c r="C1179" s="21">
        <v>1173</v>
      </c>
      <c r="D1179" s="21">
        <v>151</v>
      </c>
      <c r="E1179" s="22">
        <v>82.3</v>
      </c>
      <c r="F1179" s="23">
        <f t="shared" si="111"/>
        <v>0.34722222222222221</v>
      </c>
      <c r="G1179" s="23">
        <f t="shared" si="112"/>
        <v>1.25</v>
      </c>
      <c r="H1179" s="24">
        <f t="shared" si="108"/>
        <v>0</v>
      </c>
      <c r="I1179" s="24">
        <f t="shared" si="109"/>
        <v>82.3</v>
      </c>
      <c r="J1179" s="24">
        <f t="shared" si="110"/>
        <v>22.861111111111111</v>
      </c>
      <c r="K1179" s="24">
        <f>(1000*1.15)*Table1[[#This Row],[WLTC class 3, version 5, acceleration]]</f>
        <v>399.30555555555554</v>
      </c>
      <c r="L1179" s="24">
        <f t="shared" si="113"/>
        <v>112.815</v>
      </c>
      <c r="M1179" s="24">
        <f>0.5*1.2*0.32*1.99*(Table1[[#This Row],[Velocity]]^2)</f>
        <v>199.68662370370373</v>
      </c>
      <c r="N1179" s="24">
        <f>Table1[[#This Row],[Acceleration Force]]+Table1[[#This Row],[Rolling Resistance]]+Table1[[#This Row],[Aerodynamic Resistance]]</f>
        <v>711.80717925925921</v>
      </c>
      <c r="O1179" s="24">
        <f>(Table1[[#This Row],[Acceleration Force]]+Table1[[#This Row],[Rolling Resistance]]+Table1[[#This Row],[Aerodynamic Resistance]])*Table1[[#This Row],[Velocity]]</f>
        <v>16272.703014732509</v>
      </c>
      <c r="P1179" s="24">
        <f>Table1[[#This Row],[Total]]*Table1[[#This Row],[Velocity]]</f>
        <v>16272.703014732509</v>
      </c>
      <c r="Q1179" s="24">
        <f>IF(Table1[[#This Row],[Energy]]&gt;0,Table1[[#This Row],[Energy]],0)</f>
        <v>16272.703014732509</v>
      </c>
      <c r="R1179" s="24">
        <f>(SUM($Q$6:Q1179))/1000000</f>
        <v>3.650892118184522</v>
      </c>
      <c r="S1179" s="24">
        <f>IF(Table1[[#This Row],[Energy]]&lt;0,ABS(Table1[[#This Row],[Energy]]),0)</f>
        <v>0</v>
      </c>
      <c r="T1179" s="24">
        <f>(SUM($S$6:S1179))/1000000</f>
        <v>1.5794666992494641</v>
      </c>
    </row>
    <row r="1180" spans="2:20" x14ac:dyDescent="0.3">
      <c r="B1180" s="10" t="s">
        <v>25</v>
      </c>
      <c r="C1180" s="21">
        <v>1174</v>
      </c>
      <c r="D1180" s="21">
        <v>152</v>
      </c>
      <c r="E1180" s="22">
        <v>83.5</v>
      </c>
      <c r="F1180" s="23">
        <f t="shared" si="111"/>
        <v>0.31944444444444403</v>
      </c>
      <c r="G1180" s="23">
        <f t="shared" si="112"/>
        <v>1.1499999999999986</v>
      </c>
      <c r="H1180" s="24">
        <f t="shared" si="108"/>
        <v>0</v>
      </c>
      <c r="I1180" s="24">
        <f t="shared" si="109"/>
        <v>83.5</v>
      </c>
      <c r="J1180" s="24">
        <f t="shared" si="110"/>
        <v>23.194444444444443</v>
      </c>
      <c r="K1180" s="24">
        <f>(1000*1.15)*Table1[[#This Row],[WLTC class 3, version 5, acceleration]]</f>
        <v>367.36111111111063</v>
      </c>
      <c r="L1180" s="24">
        <f t="shared" si="113"/>
        <v>112.815</v>
      </c>
      <c r="M1180" s="24">
        <f>0.5*1.2*0.32*1.99*(Table1[[#This Row],[Velocity]]^2)</f>
        <v>205.55225925925922</v>
      </c>
      <c r="N1180" s="24">
        <f>Table1[[#This Row],[Acceleration Force]]+Table1[[#This Row],[Rolling Resistance]]+Table1[[#This Row],[Aerodynamic Resistance]]</f>
        <v>685.72837037036982</v>
      </c>
      <c r="O1180" s="24">
        <f>(Table1[[#This Row],[Acceleration Force]]+Table1[[#This Row],[Rolling Resistance]]+Table1[[#This Row],[Aerodynamic Resistance]])*Table1[[#This Row],[Velocity]]</f>
        <v>15905.088590534966</v>
      </c>
      <c r="P1180" s="24">
        <f>Table1[[#This Row],[Total]]*Table1[[#This Row],[Velocity]]</f>
        <v>15905.088590534966</v>
      </c>
      <c r="Q1180" s="24">
        <f>IF(Table1[[#This Row],[Energy]]&gt;0,Table1[[#This Row],[Energy]],0)</f>
        <v>15905.088590534966</v>
      </c>
      <c r="R1180" s="24">
        <f>(SUM($Q$6:Q1180))/1000000</f>
        <v>3.6667972067750565</v>
      </c>
      <c r="S1180" s="24">
        <f>IF(Table1[[#This Row],[Energy]]&lt;0,ABS(Table1[[#This Row],[Energy]]),0)</f>
        <v>0</v>
      </c>
      <c r="T1180" s="24">
        <f>(SUM($S$6:S1180))/1000000</f>
        <v>1.5794666992494641</v>
      </c>
    </row>
    <row r="1181" spans="2:20" x14ac:dyDescent="0.3">
      <c r="B1181" s="10" t="s">
        <v>25</v>
      </c>
      <c r="C1181" s="21">
        <v>1175</v>
      </c>
      <c r="D1181" s="21">
        <v>153</v>
      </c>
      <c r="E1181" s="22">
        <v>84.6</v>
      </c>
      <c r="F1181" s="23">
        <f t="shared" si="111"/>
        <v>0.27777777777777779</v>
      </c>
      <c r="G1181" s="23">
        <f t="shared" si="112"/>
        <v>1</v>
      </c>
      <c r="H1181" s="24">
        <f t="shared" si="108"/>
        <v>0</v>
      </c>
      <c r="I1181" s="24">
        <f t="shared" si="109"/>
        <v>84.6</v>
      </c>
      <c r="J1181" s="24">
        <f t="shared" si="110"/>
        <v>23.499999999999996</v>
      </c>
      <c r="K1181" s="24">
        <f>(1000*1.15)*Table1[[#This Row],[WLTC class 3, version 5, acceleration]]</f>
        <v>319.44444444444446</v>
      </c>
      <c r="L1181" s="24">
        <f t="shared" si="113"/>
        <v>112.815</v>
      </c>
      <c r="M1181" s="24">
        <f>0.5*1.2*0.32*1.99*(Table1[[#This Row],[Velocity]]^2)</f>
        <v>211.00367999999997</v>
      </c>
      <c r="N1181" s="24">
        <f>Table1[[#This Row],[Acceleration Force]]+Table1[[#This Row],[Rolling Resistance]]+Table1[[#This Row],[Aerodynamic Resistance]]</f>
        <v>643.26312444444443</v>
      </c>
      <c r="O1181" s="24">
        <f>(Table1[[#This Row],[Acceleration Force]]+Table1[[#This Row],[Rolling Resistance]]+Table1[[#This Row],[Aerodynamic Resistance]])*Table1[[#This Row],[Velocity]]</f>
        <v>15116.683424444442</v>
      </c>
      <c r="P1181" s="24">
        <f>Table1[[#This Row],[Total]]*Table1[[#This Row],[Velocity]]</f>
        <v>15116.683424444442</v>
      </c>
      <c r="Q1181" s="24">
        <f>IF(Table1[[#This Row],[Energy]]&gt;0,Table1[[#This Row],[Energy]],0)</f>
        <v>15116.683424444442</v>
      </c>
      <c r="R1181" s="24">
        <f>(SUM($Q$6:Q1181))/1000000</f>
        <v>3.681913890199501</v>
      </c>
      <c r="S1181" s="24">
        <f>IF(Table1[[#This Row],[Energy]]&lt;0,ABS(Table1[[#This Row],[Energy]]),0)</f>
        <v>0</v>
      </c>
      <c r="T1181" s="24">
        <f>(SUM($S$6:S1181))/1000000</f>
        <v>1.5794666992494641</v>
      </c>
    </row>
    <row r="1182" spans="2:20" x14ac:dyDescent="0.3">
      <c r="B1182" s="10" t="s">
        <v>25</v>
      </c>
      <c r="C1182" s="21">
        <v>1176</v>
      </c>
      <c r="D1182" s="21">
        <v>154</v>
      </c>
      <c r="E1182" s="22">
        <v>85.5</v>
      </c>
      <c r="F1182" s="23">
        <f t="shared" si="111"/>
        <v>0.23611111111111149</v>
      </c>
      <c r="G1182" s="23">
        <f t="shared" si="112"/>
        <v>0.85000000000000142</v>
      </c>
      <c r="H1182" s="24">
        <f t="shared" si="108"/>
        <v>0</v>
      </c>
      <c r="I1182" s="24">
        <f t="shared" si="109"/>
        <v>85.5</v>
      </c>
      <c r="J1182" s="24">
        <f t="shared" si="110"/>
        <v>23.75</v>
      </c>
      <c r="K1182" s="24">
        <f>(1000*1.15)*Table1[[#This Row],[WLTC class 3, version 5, acceleration]]</f>
        <v>271.52777777777823</v>
      </c>
      <c r="L1182" s="24">
        <f t="shared" si="113"/>
        <v>112.815</v>
      </c>
      <c r="M1182" s="24">
        <f>0.5*1.2*0.32*1.99*(Table1[[#This Row],[Velocity]]^2)</f>
        <v>215.51700000000002</v>
      </c>
      <c r="N1182" s="24">
        <f>Table1[[#This Row],[Acceleration Force]]+Table1[[#This Row],[Rolling Resistance]]+Table1[[#This Row],[Aerodynamic Resistance]]</f>
        <v>599.85977777777828</v>
      </c>
      <c r="O1182" s="24">
        <f>(Table1[[#This Row],[Acceleration Force]]+Table1[[#This Row],[Rolling Resistance]]+Table1[[#This Row],[Aerodynamic Resistance]])*Table1[[#This Row],[Velocity]]</f>
        <v>14246.669722222234</v>
      </c>
      <c r="P1182" s="24">
        <f>Table1[[#This Row],[Total]]*Table1[[#This Row],[Velocity]]</f>
        <v>14246.669722222234</v>
      </c>
      <c r="Q1182" s="24">
        <f>IF(Table1[[#This Row],[Energy]]&gt;0,Table1[[#This Row],[Energy]],0)</f>
        <v>14246.669722222234</v>
      </c>
      <c r="R1182" s="24">
        <f>(SUM($Q$6:Q1182))/1000000</f>
        <v>3.6961605599217235</v>
      </c>
      <c r="S1182" s="24">
        <f>IF(Table1[[#This Row],[Energy]]&lt;0,ABS(Table1[[#This Row],[Energy]]),0)</f>
        <v>0</v>
      </c>
      <c r="T1182" s="24">
        <f>(SUM($S$6:S1182))/1000000</f>
        <v>1.5794666992494641</v>
      </c>
    </row>
    <row r="1183" spans="2:20" x14ac:dyDescent="0.3">
      <c r="B1183" s="10" t="s">
        <v>25</v>
      </c>
      <c r="C1183" s="21">
        <v>1177</v>
      </c>
      <c r="D1183" s="21">
        <v>155</v>
      </c>
      <c r="E1183" s="22">
        <v>86.3</v>
      </c>
      <c r="F1183" s="23">
        <f t="shared" si="111"/>
        <v>0.22222222222222143</v>
      </c>
      <c r="G1183" s="23">
        <f t="shared" si="112"/>
        <v>0.79999999999999716</v>
      </c>
      <c r="H1183" s="24">
        <f t="shared" si="108"/>
        <v>0</v>
      </c>
      <c r="I1183" s="24">
        <f t="shared" si="109"/>
        <v>86.3</v>
      </c>
      <c r="J1183" s="24">
        <f t="shared" si="110"/>
        <v>23.972222222222221</v>
      </c>
      <c r="K1183" s="24">
        <f>(1000*1.15)*Table1[[#This Row],[WLTC class 3, version 5, acceleration]]</f>
        <v>255.55555555555463</v>
      </c>
      <c r="L1183" s="24">
        <f t="shared" si="113"/>
        <v>112.815</v>
      </c>
      <c r="M1183" s="24">
        <f>0.5*1.2*0.32*1.99*(Table1[[#This Row],[Velocity]]^2)</f>
        <v>219.56893481481481</v>
      </c>
      <c r="N1183" s="24">
        <f>Table1[[#This Row],[Acceleration Force]]+Table1[[#This Row],[Rolling Resistance]]+Table1[[#This Row],[Aerodynamic Resistance]]</f>
        <v>587.93949037036941</v>
      </c>
      <c r="O1183" s="24">
        <f>(Table1[[#This Row],[Acceleration Force]]+Table1[[#This Row],[Rolling Resistance]]+Table1[[#This Row],[Aerodynamic Resistance]])*Table1[[#This Row],[Velocity]]</f>
        <v>14094.216116378577</v>
      </c>
      <c r="P1183" s="24">
        <f>Table1[[#This Row],[Total]]*Table1[[#This Row],[Velocity]]</f>
        <v>14094.216116378577</v>
      </c>
      <c r="Q1183" s="24">
        <f>IF(Table1[[#This Row],[Energy]]&gt;0,Table1[[#This Row],[Energy]],0)</f>
        <v>14094.216116378577</v>
      </c>
      <c r="R1183" s="24">
        <f>(SUM($Q$6:Q1183))/1000000</f>
        <v>3.7102547760381017</v>
      </c>
      <c r="S1183" s="24">
        <f>IF(Table1[[#This Row],[Energy]]&lt;0,ABS(Table1[[#This Row],[Energy]]),0)</f>
        <v>0</v>
      </c>
      <c r="T1183" s="24">
        <f>(SUM($S$6:S1183))/1000000</f>
        <v>1.5794666992494641</v>
      </c>
    </row>
    <row r="1184" spans="2:20" x14ac:dyDescent="0.3">
      <c r="B1184" s="10" t="s">
        <v>25</v>
      </c>
      <c r="C1184" s="21">
        <v>1178</v>
      </c>
      <c r="D1184" s="21">
        <v>156</v>
      </c>
      <c r="E1184" s="22">
        <v>87.1</v>
      </c>
      <c r="F1184" s="23">
        <f t="shared" si="111"/>
        <v>0.24999999999999961</v>
      </c>
      <c r="G1184" s="23">
        <f t="shared" si="112"/>
        <v>0.89999999999999858</v>
      </c>
      <c r="H1184" s="24">
        <f t="shared" si="108"/>
        <v>0</v>
      </c>
      <c r="I1184" s="24">
        <f t="shared" si="109"/>
        <v>87.1</v>
      </c>
      <c r="J1184" s="24">
        <f t="shared" si="110"/>
        <v>24.194444444444443</v>
      </c>
      <c r="K1184" s="24">
        <f>(1000*1.15)*Table1[[#This Row],[WLTC class 3, version 5, acceleration]]</f>
        <v>287.49999999999955</v>
      </c>
      <c r="L1184" s="24">
        <f t="shared" si="113"/>
        <v>112.815</v>
      </c>
      <c r="M1184" s="24">
        <f>0.5*1.2*0.32*1.99*(Table1[[#This Row],[Velocity]]^2)</f>
        <v>223.65860592592591</v>
      </c>
      <c r="N1184" s="24">
        <f>Table1[[#This Row],[Acceleration Force]]+Table1[[#This Row],[Rolling Resistance]]+Table1[[#This Row],[Aerodynamic Resistance]]</f>
        <v>623.97360592592543</v>
      </c>
      <c r="O1184" s="24">
        <f>(Table1[[#This Row],[Acceleration Force]]+Table1[[#This Row],[Rolling Resistance]]+Table1[[#This Row],[Aerodynamic Resistance]])*Table1[[#This Row],[Velocity]]</f>
        <v>15096.694743374472</v>
      </c>
      <c r="P1184" s="24">
        <f>Table1[[#This Row],[Total]]*Table1[[#This Row],[Velocity]]</f>
        <v>15096.694743374472</v>
      </c>
      <c r="Q1184" s="24">
        <f>IF(Table1[[#This Row],[Energy]]&gt;0,Table1[[#This Row],[Energy]],0)</f>
        <v>15096.694743374472</v>
      </c>
      <c r="R1184" s="24">
        <f>(SUM($Q$6:Q1184))/1000000</f>
        <v>3.7253514707814763</v>
      </c>
      <c r="S1184" s="24">
        <f>IF(Table1[[#This Row],[Energy]]&lt;0,ABS(Table1[[#This Row],[Energy]]),0)</f>
        <v>0</v>
      </c>
      <c r="T1184" s="24">
        <f>(SUM($S$6:S1184))/1000000</f>
        <v>1.5794666992494641</v>
      </c>
    </row>
    <row r="1185" spans="2:20" x14ac:dyDescent="0.3">
      <c r="B1185" s="10" t="s">
        <v>25</v>
      </c>
      <c r="C1185" s="21">
        <v>1179</v>
      </c>
      <c r="D1185" s="21">
        <v>157</v>
      </c>
      <c r="E1185" s="22">
        <v>88.1</v>
      </c>
      <c r="F1185" s="23">
        <f t="shared" si="111"/>
        <v>0.27777777777777779</v>
      </c>
      <c r="G1185" s="23">
        <f t="shared" si="112"/>
        <v>1</v>
      </c>
      <c r="H1185" s="24">
        <f t="shared" si="108"/>
        <v>0</v>
      </c>
      <c r="I1185" s="24">
        <f t="shared" si="109"/>
        <v>88.1</v>
      </c>
      <c r="J1185" s="24">
        <f t="shared" si="110"/>
        <v>24.472222222222221</v>
      </c>
      <c r="K1185" s="24">
        <f>(1000*1.15)*Table1[[#This Row],[WLTC class 3, version 5, acceleration]]</f>
        <v>319.44444444444446</v>
      </c>
      <c r="L1185" s="24">
        <f t="shared" si="113"/>
        <v>112.815</v>
      </c>
      <c r="M1185" s="24">
        <f>0.5*1.2*0.32*1.99*(Table1[[#This Row],[Velocity]]^2)</f>
        <v>228.82376148148148</v>
      </c>
      <c r="N1185" s="24">
        <f>Table1[[#This Row],[Acceleration Force]]+Table1[[#This Row],[Rolling Resistance]]+Table1[[#This Row],[Aerodynamic Resistance]]</f>
        <v>661.08320592592599</v>
      </c>
      <c r="O1185" s="24">
        <f>(Table1[[#This Row],[Acceleration Force]]+Table1[[#This Row],[Rolling Resistance]]+Table1[[#This Row],[Aerodynamic Resistance]])*Table1[[#This Row],[Velocity]]</f>
        <v>16178.175122798355</v>
      </c>
      <c r="P1185" s="24">
        <f>Table1[[#This Row],[Total]]*Table1[[#This Row],[Velocity]]</f>
        <v>16178.175122798355</v>
      </c>
      <c r="Q1185" s="24">
        <f>IF(Table1[[#This Row],[Energy]]&gt;0,Table1[[#This Row],[Energy]],0)</f>
        <v>16178.175122798355</v>
      </c>
      <c r="R1185" s="24">
        <f>(SUM($Q$6:Q1185))/1000000</f>
        <v>3.7415296459042748</v>
      </c>
      <c r="S1185" s="24">
        <f>IF(Table1[[#This Row],[Energy]]&lt;0,ABS(Table1[[#This Row],[Energy]]),0)</f>
        <v>0</v>
      </c>
      <c r="T1185" s="24">
        <f>(SUM($S$6:S1185))/1000000</f>
        <v>1.5794666992494641</v>
      </c>
    </row>
    <row r="1186" spans="2:20" x14ac:dyDescent="0.3">
      <c r="B1186" s="10" t="s">
        <v>25</v>
      </c>
      <c r="C1186" s="21">
        <v>1180</v>
      </c>
      <c r="D1186" s="21">
        <v>158</v>
      </c>
      <c r="E1186" s="22">
        <v>89.1</v>
      </c>
      <c r="F1186" s="23">
        <f t="shared" si="111"/>
        <v>0.27777777777777779</v>
      </c>
      <c r="G1186" s="23">
        <f t="shared" si="112"/>
        <v>1</v>
      </c>
      <c r="H1186" s="24">
        <f t="shared" si="108"/>
        <v>0</v>
      </c>
      <c r="I1186" s="24">
        <f t="shared" si="109"/>
        <v>89.1</v>
      </c>
      <c r="J1186" s="24">
        <f t="shared" si="110"/>
        <v>24.749999999999996</v>
      </c>
      <c r="K1186" s="24">
        <f>(1000*1.15)*Table1[[#This Row],[WLTC class 3, version 5, acceleration]]</f>
        <v>319.44444444444446</v>
      </c>
      <c r="L1186" s="24">
        <f t="shared" si="113"/>
        <v>112.815</v>
      </c>
      <c r="M1186" s="24">
        <f>0.5*1.2*0.32*1.99*(Table1[[#This Row],[Velocity]]^2)</f>
        <v>234.04787999999994</v>
      </c>
      <c r="N1186" s="24">
        <f>Table1[[#This Row],[Acceleration Force]]+Table1[[#This Row],[Rolling Resistance]]+Table1[[#This Row],[Aerodynamic Resistance]]</f>
        <v>666.30732444444436</v>
      </c>
      <c r="O1186" s="24">
        <f>(Table1[[#This Row],[Acceleration Force]]+Table1[[#This Row],[Rolling Resistance]]+Table1[[#This Row],[Aerodynamic Resistance]])*Table1[[#This Row],[Velocity]]</f>
        <v>16491.106279999996</v>
      </c>
      <c r="P1186" s="24">
        <f>Table1[[#This Row],[Total]]*Table1[[#This Row],[Velocity]]</f>
        <v>16491.106279999996</v>
      </c>
      <c r="Q1186" s="24">
        <f>IF(Table1[[#This Row],[Energy]]&gt;0,Table1[[#This Row],[Energy]],0)</f>
        <v>16491.106279999996</v>
      </c>
      <c r="R1186" s="24">
        <f>(SUM($Q$6:Q1186))/1000000</f>
        <v>3.7580207521842746</v>
      </c>
      <c r="S1186" s="24">
        <f>IF(Table1[[#This Row],[Energy]]&lt;0,ABS(Table1[[#This Row],[Energy]]),0)</f>
        <v>0</v>
      </c>
      <c r="T1186" s="24">
        <f>(SUM($S$6:S1186))/1000000</f>
        <v>1.5794666992494641</v>
      </c>
    </row>
    <row r="1187" spans="2:20" x14ac:dyDescent="0.3">
      <c r="B1187" s="10" t="s">
        <v>25</v>
      </c>
      <c r="C1187" s="21">
        <v>1181</v>
      </c>
      <c r="D1187" s="21">
        <v>159</v>
      </c>
      <c r="E1187" s="22">
        <v>90.1</v>
      </c>
      <c r="F1187" s="23">
        <f t="shared" si="111"/>
        <v>0.26388888888888967</v>
      </c>
      <c r="G1187" s="23">
        <f t="shared" si="112"/>
        <v>0.95000000000000284</v>
      </c>
      <c r="H1187" s="24">
        <f t="shared" si="108"/>
        <v>0</v>
      </c>
      <c r="I1187" s="24">
        <f t="shared" si="109"/>
        <v>90.1</v>
      </c>
      <c r="J1187" s="24">
        <f t="shared" si="110"/>
        <v>25.027777777777775</v>
      </c>
      <c r="K1187" s="24">
        <f>(1000*1.15)*Table1[[#This Row],[WLTC class 3, version 5, acceleration]]</f>
        <v>303.47222222222314</v>
      </c>
      <c r="L1187" s="24">
        <f t="shared" si="113"/>
        <v>112.815</v>
      </c>
      <c r="M1187" s="24">
        <f>0.5*1.2*0.32*1.99*(Table1[[#This Row],[Velocity]]^2)</f>
        <v>239.33096148148144</v>
      </c>
      <c r="N1187" s="24">
        <f>Table1[[#This Row],[Acceleration Force]]+Table1[[#This Row],[Rolling Resistance]]+Table1[[#This Row],[Aerodynamic Resistance]]</f>
        <v>655.61818370370452</v>
      </c>
      <c r="O1187" s="24">
        <f>(Table1[[#This Row],[Acceleration Force]]+Table1[[#This Row],[Rolling Resistance]]+Table1[[#This Row],[Aerodynamic Resistance]])*Table1[[#This Row],[Velocity]]</f>
        <v>16408.666208806604</v>
      </c>
      <c r="P1187" s="24">
        <f>Table1[[#This Row],[Total]]*Table1[[#This Row],[Velocity]]</f>
        <v>16408.666208806604</v>
      </c>
      <c r="Q1187" s="24">
        <f>IF(Table1[[#This Row],[Energy]]&gt;0,Table1[[#This Row],[Energy]],0)</f>
        <v>16408.666208806604</v>
      </c>
      <c r="R1187" s="24">
        <f>(SUM($Q$6:Q1187))/1000000</f>
        <v>3.7744294183930811</v>
      </c>
      <c r="S1187" s="24">
        <f>IF(Table1[[#This Row],[Energy]]&lt;0,ABS(Table1[[#This Row],[Energy]]),0)</f>
        <v>0</v>
      </c>
      <c r="T1187" s="24">
        <f>(SUM($S$6:S1187))/1000000</f>
        <v>1.5794666992494641</v>
      </c>
    </row>
    <row r="1188" spans="2:20" x14ac:dyDescent="0.3">
      <c r="B1188" s="10" t="s">
        <v>25</v>
      </c>
      <c r="C1188" s="21">
        <v>1182</v>
      </c>
      <c r="D1188" s="21">
        <v>160</v>
      </c>
      <c r="E1188" s="22">
        <v>91</v>
      </c>
      <c r="F1188" s="23">
        <f t="shared" si="111"/>
        <v>0.2222222222222234</v>
      </c>
      <c r="G1188" s="23">
        <f t="shared" si="112"/>
        <v>0.80000000000000426</v>
      </c>
      <c r="H1188" s="24">
        <f t="shared" si="108"/>
        <v>0</v>
      </c>
      <c r="I1188" s="24">
        <f t="shared" si="109"/>
        <v>91</v>
      </c>
      <c r="J1188" s="24">
        <f t="shared" si="110"/>
        <v>25.277777777777779</v>
      </c>
      <c r="K1188" s="24">
        <f>(1000*1.15)*Table1[[#This Row],[WLTC class 3, version 5, acceleration]]</f>
        <v>255.55555555555691</v>
      </c>
      <c r="L1188" s="24">
        <f t="shared" si="113"/>
        <v>112.815</v>
      </c>
      <c r="M1188" s="24">
        <f>0.5*1.2*0.32*1.99*(Table1[[#This Row],[Velocity]]^2)</f>
        <v>244.13614814814818</v>
      </c>
      <c r="N1188" s="24">
        <f>Table1[[#This Row],[Acceleration Force]]+Table1[[#This Row],[Rolling Resistance]]+Table1[[#This Row],[Aerodynamic Resistance]]</f>
        <v>612.50670370370506</v>
      </c>
      <c r="O1188" s="24">
        <f>(Table1[[#This Row],[Acceleration Force]]+Table1[[#This Row],[Rolling Resistance]]+Table1[[#This Row],[Aerodynamic Resistance]])*Table1[[#This Row],[Velocity]]</f>
        <v>15482.808343621435</v>
      </c>
      <c r="P1188" s="24">
        <f>Table1[[#This Row],[Total]]*Table1[[#This Row],[Velocity]]</f>
        <v>15482.808343621435</v>
      </c>
      <c r="Q1188" s="24">
        <f>IF(Table1[[#This Row],[Energy]]&gt;0,Table1[[#This Row],[Energy]],0)</f>
        <v>15482.808343621435</v>
      </c>
      <c r="R1188" s="24">
        <f>(SUM($Q$6:Q1188))/1000000</f>
        <v>3.7899122267367025</v>
      </c>
      <c r="S1188" s="24">
        <f>IF(Table1[[#This Row],[Energy]]&lt;0,ABS(Table1[[#This Row],[Energy]]),0)</f>
        <v>0</v>
      </c>
      <c r="T1188" s="24">
        <f>(SUM($S$6:S1188))/1000000</f>
        <v>1.5794666992494641</v>
      </c>
    </row>
    <row r="1189" spans="2:20" x14ac:dyDescent="0.3">
      <c r="B1189" s="10" t="s">
        <v>25</v>
      </c>
      <c r="C1189" s="21">
        <v>1183</v>
      </c>
      <c r="D1189" s="21">
        <v>161</v>
      </c>
      <c r="E1189" s="22">
        <v>91.7</v>
      </c>
      <c r="F1189" s="23">
        <f t="shared" si="111"/>
        <v>0.18055555555555516</v>
      </c>
      <c r="G1189" s="23">
        <f t="shared" si="112"/>
        <v>0.64999999999999858</v>
      </c>
      <c r="H1189" s="24">
        <f t="shared" si="108"/>
        <v>0</v>
      </c>
      <c r="I1189" s="24">
        <f t="shared" si="109"/>
        <v>91.7</v>
      </c>
      <c r="J1189" s="24">
        <f t="shared" si="110"/>
        <v>25.472222222222221</v>
      </c>
      <c r="K1189" s="24">
        <f>(1000*1.15)*Table1[[#This Row],[WLTC class 3, version 5, acceleration]]</f>
        <v>207.63888888888843</v>
      </c>
      <c r="L1189" s="24">
        <f t="shared" si="113"/>
        <v>112.815</v>
      </c>
      <c r="M1189" s="24">
        <f>0.5*1.2*0.32*1.99*(Table1[[#This Row],[Velocity]]^2)</f>
        <v>247.90653481481482</v>
      </c>
      <c r="N1189" s="24">
        <f>Table1[[#This Row],[Acceleration Force]]+Table1[[#This Row],[Rolling Resistance]]+Table1[[#This Row],[Aerodynamic Resistance]]</f>
        <v>568.36042370370319</v>
      </c>
      <c r="O1189" s="24">
        <f>(Table1[[#This Row],[Acceleration Force]]+Table1[[#This Row],[Rolling Resistance]]+Table1[[#This Row],[Aerodynamic Resistance]])*Table1[[#This Row],[Velocity]]</f>
        <v>14477.403014897105</v>
      </c>
      <c r="P1189" s="24">
        <f>Table1[[#This Row],[Total]]*Table1[[#This Row],[Velocity]]</f>
        <v>14477.403014897105</v>
      </c>
      <c r="Q1189" s="24">
        <f>IF(Table1[[#This Row],[Energy]]&gt;0,Table1[[#This Row],[Energy]],0)</f>
        <v>14477.403014897105</v>
      </c>
      <c r="R1189" s="24">
        <f>(SUM($Q$6:Q1189))/1000000</f>
        <v>3.8043896297515993</v>
      </c>
      <c r="S1189" s="24">
        <f>IF(Table1[[#This Row],[Energy]]&lt;0,ABS(Table1[[#This Row],[Energy]]),0)</f>
        <v>0</v>
      </c>
      <c r="T1189" s="24">
        <f>(SUM($S$6:S1189))/1000000</f>
        <v>1.5794666992494641</v>
      </c>
    </row>
    <row r="1190" spans="2:20" x14ac:dyDescent="0.3">
      <c r="B1190" s="10" t="s">
        <v>25</v>
      </c>
      <c r="C1190" s="21">
        <v>1184</v>
      </c>
      <c r="D1190" s="21">
        <v>162</v>
      </c>
      <c r="E1190" s="22">
        <v>92.3</v>
      </c>
      <c r="F1190" s="23">
        <f t="shared" si="111"/>
        <v>0.15277777777777699</v>
      </c>
      <c r="G1190" s="23">
        <f t="shared" si="112"/>
        <v>0.54999999999999716</v>
      </c>
      <c r="H1190" s="24">
        <f t="shared" si="108"/>
        <v>0</v>
      </c>
      <c r="I1190" s="24">
        <f t="shared" si="109"/>
        <v>92.3</v>
      </c>
      <c r="J1190" s="24">
        <f t="shared" si="110"/>
        <v>25.638888888888886</v>
      </c>
      <c r="K1190" s="24">
        <f>(1000*1.15)*Table1[[#This Row],[WLTC class 3, version 5, acceleration]]</f>
        <v>175.69444444444352</v>
      </c>
      <c r="L1190" s="24">
        <f t="shared" si="113"/>
        <v>112.815</v>
      </c>
      <c r="M1190" s="24">
        <f>0.5*1.2*0.32*1.99*(Table1[[#This Row],[Velocity]]^2)</f>
        <v>251.16129037037032</v>
      </c>
      <c r="N1190" s="24">
        <f>Table1[[#This Row],[Acceleration Force]]+Table1[[#This Row],[Rolling Resistance]]+Table1[[#This Row],[Aerodynamic Resistance]]</f>
        <v>539.67073481481384</v>
      </c>
      <c r="O1190" s="24">
        <f>(Table1[[#This Row],[Acceleration Force]]+Table1[[#This Row],[Rolling Resistance]]+Table1[[#This Row],[Aerodynamic Resistance]])*Table1[[#This Row],[Velocity]]</f>
        <v>13836.558006502031</v>
      </c>
      <c r="P1190" s="24">
        <f>Table1[[#This Row],[Total]]*Table1[[#This Row],[Velocity]]</f>
        <v>13836.558006502031</v>
      </c>
      <c r="Q1190" s="24">
        <f>IF(Table1[[#This Row],[Energy]]&gt;0,Table1[[#This Row],[Energy]],0)</f>
        <v>13836.558006502031</v>
      </c>
      <c r="R1190" s="24">
        <f>(SUM($Q$6:Q1190))/1000000</f>
        <v>3.8182261877581016</v>
      </c>
      <c r="S1190" s="24">
        <f>IF(Table1[[#This Row],[Energy]]&lt;0,ABS(Table1[[#This Row],[Energy]]),0)</f>
        <v>0</v>
      </c>
      <c r="T1190" s="24">
        <f>(SUM($S$6:S1190))/1000000</f>
        <v>1.5794666992494641</v>
      </c>
    </row>
    <row r="1191" spans="2:20" x14ac:dyDescent="0.3">
      <c r="B1191" s="10" t="s">
        <v>25</v>
      </c>
      <c r="C1191" s="21">
        <v>1185</v>
      </c>
      <c r="D1191" s="21">
        <v>163</v>
      </c>
      <c r="E1191" s="22">
        <v>92.8</v>
      </c>
      <c r="F1191" s="23">
        <f t="shared" si="111"/>
        <v>0.11111111111111072</v>
      </c>
      <c r="G1191" s="23">
        <f t="shared" si="112"/>
        <v>0.39999999999999858</v>
      </c>
      <c r="H1191" s="24">
        <f t="shared" si="108"/>
        <v>0</v>
      </c>
      <c r="I1191" s="24">
        <f t="shared" si="109"/>
        <v>92.8</v>
      </c>
      <c r="J1191" s="24">
        <f t="shared" si="110"/>
        <v>25.777777777777775</v>
      </c>
      <c r="K1191" s="24">
        <f>(1000*1.15)*Table1[[#This Row],[WLTC class 3, version 5, acceleration]]</f>
        <v>127.77777777777732</v>
      </c>
      <c r="L1191" s="24">
        <f t="shared" si="113"/>
        <v>112.815</v>
      </c>
      <c r="M1191" s="24">
        <f>0.5*1.2*0.32*1.99*(Table1[[#This Row],[Velocity]]^2)</f>
        <v>253.88980148148144</v>
      </c>
      <c r="N1191" s="24">
        <f>Table1[[#This Row],[Acceleration Force]]+Table1[[#This Row],[Rolling Resistance]]+Table1[[#This Row],[Aerodynamic Resistance]]</f>
        <v>494.48257925925873</v>
      </c>
      <c r="O1191" s="24">
        <f>(Table1[[#This Row],[Acceleration Force]]+Table1[[#This Row],[Rolling Resistance]]+Table1[[#This Row],[Aerodynamic Resistance]])*Table1[[#This Row],[Velocity]]</f>
        <v>12746.662043127557</v>
      </c>
      <c r="P1191" s="24">
        <f>Table1[[#This Row],[Total]]*Table1[[#This Row],[Velocity]]</f>
        <v>12746.662043127557</v>
      </c>
      <c r="Q1191" s="24">
        <f>IF(Table1[[#This Row],[Energy]]&gt;0,Table1[[#This Row],[Energy]],0)</f>
        <v>12746.662043127557</v>
      </c>
      <c r="R1191" s="24">
        <f>(SUM($Q$6:Q1191))/1000000</f>
        <v>3.8309728498012294</v>
      </c>
      <c r="S1191" s="24">
        <f>IF(Table1[[#This Row],[Energy]]&lt;0,ABS(Table1[[#This Row],[Energy]]),0)</f>
        <v>0</v>
      </c>
      <c r="T1191" s="24">
        <f>(SUM($S$6:S1191))/1000000</f>
        <v>1.5794666992494641</v>
      </c>
    </row>
    <row r="1192" spans="2:20" x14ac:dyDescent="0.3">
      <c r="B1192" s="10" t="s">
        <v>25</v>
      </c>
      <c r="C1192" s="21">
        <v>1186</v>
      </c>
      <c r="D1192" s="21">
        <v>164</v>
      </c>
      <c r="E1192" s="22">
        <v>93.1</v>
      </c>
      <c r="F1192" s="23">
        <f t="shared" si="111"/>
        <v>4.1666666666666269E-2</v>
      </c>
      <c r="G1192" s="23">
        <f t="shared" si="112"/>
        <v>0.14999999999999858</v>
      </c>
      <c r="H1192" s="24">
        <f t="shared" si="108"/>
        <v>0</v>
      </c>
      <c r="I1192" s="24">
        <f t="shared" si="109"/>
        <v>93.1</v>
      </c>
      <c r="J1192" s="24">
        <f t="shared" si="110"/>
        <v>25.861111111111107</v>
      </c>
      <c r="K1192" s="24">
        <f>(1000*1.15)*Table1[[#This Row],[WLTC class 3, version 5, acceleration]]</f>
        <v>47.91666666666621</v>
      </c>
      <c r="L1192" s="24">
        <f t="shared" si="113"/>
        <v>112.815</v>
      </c>
      <c r="M1192" s="24">
        <f>0.5*1.2*0.32*1.99*(Table1[[#This Row],[Velocity]]^2)</f>
        <v>255.53398370370365</v>
      </c>
      <c r="N1192" s="24">
        <f>Table1[[#This Row],[Acceleration Force]]+Table1[[#This Row],[Rolling Resistance]]+Table1[[#This Row],[Aerodynamic Resistance]]</f>
        <v>416.26565037036983</v>
      </c>
      <c r="O1192" s="24">
        <f>(Table1[[#This Row],[Acceleration Force]]+Table1[[#This Row],[Rolling Resistance]]+Table1[[#This Row],[Aerodynamic Resistance]])*Table1[[#This Row],[Velocity]]</f>
        <v>10765.092235967062</v>
      </c>
      <c r="P1192" s="24">
        <f>Table1[[#This Row],[Total]]*Table1[[#This Row],[Velocity]]</f>
        <v>10765.092235967062</v>
      </c>
      <c r="Q1192" s="24">
        <f>IF(Table1[[#This Row],[Energy]]&gt;0,Table1[[#This Row],[Energy]],0)</f>
        <v>10765.092235967062</v>
      </c>
      <c r="R1192" s="24">
        <f>(SUM($Q$6:Q1192))/1000000</f>
        <v>3.8417379420371964</v>
      </c>
      <c r="S1192" s="24">
        <f>IF(Table1[[#This Row],[Energy]]&lt;0,ABS(Table1[[#This Row],[Energy]]),0)</f>
        <v>0</v>
      </c>
      <c r="T1192" s="24">
        <f>(SUM($S$6:S1192))/1000000</f>
        <v>1.5794666992494641</v>
      </c>
    </row>
    <row r="1193" spans="2:20" x14ac:dyDescent="0.3">
      <c r="B1193" s="10" t="s">
        <v>25</v>
      </c>
      <c r="C1193" s="21">
        <v>1187</v>
      </c>
      <c r="D1193" s="21">
        <v>165</v>
      </c>
      <c r="E1193" s="22">
        <v>93.1</v>
      </c>
      <c r="F1193" s="23">
        <f t="shared" si="111"/>
        <v>0</v>
      </c>
      <c r="G1193" s="23">
        <f t="shared" si="112"/>
        <v>0</v>
      </c>
      <c r="H1193" s="24">
        <f t="shared" si="108"/>
        <v>0</v>
      </c>
      <c r="I1193" s="24">
        <f t="shared" si="109"/>
        <v>93.1</v>
      </c>
      <c r="J1193" s="24">
        <f t="shared" si="110"/>
        <v>25.861111111111107</v>
      </c>
      <c r="K1193" s="24">
        <f>(1000*1.15)*Table1[[#This Row],[WLTC class 3, version 5, acceleration]]</f>
        <v>0</v>
      </c>
      <c r="L1193" s="24">
        <f t="shared" si="113"/>
        <v>112.815</v>
      </c>
      <c r="M1193" s="24">
        <f>0.5*1.2*0.32*1.99*(Table1[[#This Row],[Velocity]]^2)</f>
        <v>255.53398370370365</v>
      </c>
      <c r="N1193" s="24">
        <f>Table1[[#This Row],[Acceleration Force]]+Table1[[#This Row],[Rolling Resistance]]+Table1[[#This Row],[Aerodynamic Resistance]]</f>
        <v>368.34898370370365</v>
      </c>
      <c r="O1193" s="24">
        <f>(Table1[[#This Row],[Acceleration Force]]+Table1[[#This Row],[Rolling Resistance]]+Table1[[#This Row],[Aerodynamic Resistance]])*Table1[[#This Row],[Velocity]]</f>
        <v>9525.913995226334</v>
      </c>
      <c r="P1193" s="24">
        <f>Table1[[#This Row],[Total]]*Table1[[#This Row],[Velocity]]</f>
        <v>9525.913995226334</v>
      </c>
      <c r="Q1193" s="24">
        <f>IF(Table1[[#This Row],[Energy]]&gt;0,Table1[[#This Row],[Energy]],0)</f>
        <v>9525.913995226334</v>
      </c>
      <c r="R1193" s="24">
        <f>(SUM($Q$6:Q1193))/1000000</f>
        <v>3.8512638560324226</v>
      </c>
      <c r="S1193" s="24">
        <f>IF(Table1[[#This Row],[Energy]]&lt;0,ABS(Table1[[#This Row],[Energy]]),0)</f>
        <v>0</v>
      </c>
      <c r="T1193" s="24">
        <f>(SUM($S$6:S1193))/1000000</f>
        <v>1.5794666992494641</v>
      </c>
    </row>
    <row r="1194" spans="2:20" x14ac:dyDescent="0.3">
      <c r="B1194" s="10" t="s">
        <v>25</v>
      </c>
      <c r="C1194" s="21">
        <v>1188</v>
      </c>
      <c r="D1194" s="21">
        <v>166</v>
      </c>
      <c r="E1194" s="22">
        <v>93.1</v>
      </c>
      <c r="F1194" s="23">
        <f t="shared" si="111"/>
        <v>0</v>
      </c>
      <c r="G1194" s="23">
        <f t="shared" si="112"/>
        <v>0</v>
      </c>
      <c r="H1194" s="24">
        <f t="shared" si="108"/>
        <v>0</v>
      </c>
      <c r="I1194" s="24">
        <f t="shared" si="109"/>
        <v>93.1</v>
      </c>
      <c r="J1194" s="24">
        <f t="shared" si="110"/>
        <v>25.861111111111107</v>
      </c>
      <c r="K1194" s="24">
        <f>(1000*1.15)*Table1[[#This Row],[WLTC class 3, version 5, acceleration]]</f>
        <v>0</v>
      </c>
      <c r="L1194" s="24">
        <f t="shared" si="113"/>
        <v>112.815</v>
      </c>
      <c r="M1194" s="24">
        <f>0.5*1.2*0.32*1.99*(Table1[[#This Row],[Velocity]]^2)</f>
        <v>255.53398370370365</v>
      </c>
      <c r="N1194" s="24">
        <f>Table1[[#This Row],[Acceleration Force]]+Table1[[#This Row],[Rolling Resistance]]+Table1[[#This Row],[Aerodynamic Resistance]]</f>
        <v>368.34898370370365</v>
      </c>
      <c r="O1194" s="24">
        <f>(Table1[[#This Row],[Acceleration Force]]+Table1[[#This Row],[Rolling Resistance]]+Table1[[#This Row],[Aerodynamic Resistance]])*Table1[[#This Row],[Velocity]]</f>
        <v>9525.913995226334</v>
      </c>
      <c r="P1194" s="24">
        <f>Table1[[#This Row],[Total]]*Table1[[#This Row],[Velocity]]</f>
        <v>9525.913995226334</v>
      </c>
      <c r="Q1194" s="24">
        <f>IF(Table1[[#This Row],[Energy]]&gt;0,Table1[[#This Row],[Energy]],0)</f>
        <v>9525.913995226334</v>
      </c>
      <c r="R1194" s="24">
        <f>(SUM($Q$6:Q1194))/1000000</f>
        <v>3.8607897700276492</v>
      </c>
      <c r="S1194" s="24">
        <f>IF(Table1[[#This Row],[Energy]]&lt;0,ABS(Table1[[#This Row],[Energy]]),0)</f>
        <v>0</v>
      </c>
      <c r="T1194" s="24">
        <f>(SUM($S$6:S1194))/1000000</f>
        <v>1.5794666992494641</v>
      </c>
    </row>
    <row r="1195" spans="2:20" x14ac:dyDescent="0.3">
      <c r="B1195" s="10" t="s">
        <v>25</v>
      </c>
      <c r="C1195" s="21">
        <v>1189</v>
      </c>
      <c r="D1195" s="21">
        <v>167</v>
      </c>
      <c r="E1195" s="22">
        <v>93.1</v>
      </c>
      <c r="F1195" s="23">
        <f t="shared" si="111"/>
        <v>0</v>
      </c>
      <c r="G1195" s="23">
        <f t="shared" si="112"/>
        <v>0</v>
      </c>
      <c r="H1195" s="24">
        <f t="shared" si="108"/>
        <v>0</v>
      </c>
      <c r="I1195" s="24">
        <f t="shared" si="109"/>
        <v>93.1</v>
      </c>
      <c r="J1195" s="24">
        <f t="shared" si="110"/>
        <v>25.861111111111107</v>
      </c>
      <c r="K1195" s="24">
        <f>(1000*1.15)*Table1[[#This Row],[WLTC class 3, version 5, acceleration]]</f>
        <v>0</v>
      </c>
      <c r="L1195" s="24">
        <f t="shared" si="113"/>
        <v>112.815</v>
      </c>
      <c r="M1195" s="24">
        <f>0.5*1.2*0.32*1.99*(Table1[[#This Row],[Velocity]]^2)</f>
        <v>255.53398370370365</v>
      </c>
      <c r="N1195" s="24">
        <f>Table1[[#This Row],[Acceleration Force]]+Table1[[#This Row],[Rolling Resistance]]+Table1[[#This Row],[Aerodynamic Resistance]]</f>
        <v>368.34898370370365</v>
      </c>
      <c r="O1195" s="24">
        <f>(Table1[[#This Row],[Acceleration Force]]+Table1[[#This Row],[Rolling Resistance]]+Table1[[#This Row],[Aerodynamic Resistance]])*Table1[[#This Row],[Velocity]]</f>
        <v>9525.913995226334</v>
      </c>
      <c r="P1195" s="24">
        <f>Table1[[#This Row],[Total]]*Table1[[#This Row],[Velocity]]</f>
        <v>9525.913995226334</v>
      </c>
      <c r="Q1195" s="24">
        <f>IF(Table1[[#This Row],[Energy]]&gt;0,Table1[[#This Row],[Energy]],0)</f>
        <v>9525.913995226334</v>
      </c>
      <c r="R1195" s="24">
        <f>(SUM($Q$6:Q1195))/1000000</f>
        <v>3.8703156840228754</v>
      </c>
      <c r="S1195" s="24">
        <f>IF(Table1[[#This Row],[Energy]]&lt;0,ABS(Table1[[#This Row],[Energy]]),0)</f>
        <v>0</v>
      </c>
      <c r="T1195" s="24">
        <f>(SUM($S$6:S1195))/1000000</f>
        <v>1.5794666992494641</v>
      </c>
    </row>
    <row r="1196" spans="2:20" x14ac:dyDescent="0.3">
      <c r="B1196" s="10" t="s">
        <v>25</v>
      </c>
      <c r="C1196" s="21">
        <v>1190</v>
      </c>
      <c r="D1196" s="21">
        <v>168</v>
      </c>
      <c r="E1196" s="22">
        <v>93.1</v>
      </c>
      <c r="F1196" s="23">
        <f t="shared" si="111"/>
        <v>0</v>
      </c>
      <c r="G1196" s="23">
        <f t="shared" si="112"/>
        <v>0</v>
      </c>
      <c r="H1196" s="24">
        <f t="shared" si="108"/>
        <v>0</v>
      </c>
      <c r="I1196" s="24">
        <f t="shared" si="109"/>
        <v>93.1</v>
      </c>
      <c r="J1196" s="24">
        <f t="shared" si="110"/>
        <v>25.861111111111107</v>
      </c>
      <c r="K1196" s="24">
        <f>(1000*1.15)*Table1[[#This Row],[WLTC class 3, version 5, acceleration]]</f>
        <v>0</v>
      </c>
      <c r="L1196" s="24">
        <f t="shared" si="113"/>
        <v>112.815</v>
      </c>
      <c r="M1196" s="24">
        <f>0.5*1.2*0.32*1.99*(Table1[[#This Row],[Velocity]]^2)</f>
        <v>255.53398370370365</v>
      </c>
      <c r="N1196" s="24">
        <f>Table1[[#This Row],[Acceleration Force]]+Table1[[#This Row],[Rolling Resistance]]+Table1[[#This Row],[Aerodynamic Resistance]]</f>
        <v>368.34898370370365</v>
      </c>
      <c r="O1196" s="24">
        <f>(Table1[[#This Row],[Acceleration Force]]+Table1[[#This Row],[Rolling Resistance]]+Table1[[#This Row],[Aerodynamic Resistance]])*Table1[[#This Row],[Velocity]]</f>
        <v>9525.913995226334</v>
      </c>
      <c r="P1196" s="24">
        <f>Table1[[#This Row],[Total]]*Table1[[#This Row],[Velocity]]</f>
        <v>9525.913995226334</v>
      </c>
      <c r="Q1196" s="24">
        <f>IF(Table1[[#This Row],[Energy]]&gt;0,Table1[[#This Row],[Energy]],0)</f>
        <v>9525.913995226334</v>
      </c>
      <c r="R1196" s="24">
        <f>(SUM($Q$6:Q1196))/1000000</f>
        <v>3.879841598018102</v>
      </c>
      <c r="S1196" s="24">
        <f>IF(Table1[[#This Row],[Energy]]&lt;0,ABS(Table1[[#This Row],[Energy]]),0)</f>
        <v>0</v>
      </c>
      <c r="T1196" s="24">
        <f>(SUM($S$6:S1196))/1000000</f>
        <v>1.5794666992494641</v>
      </c>
    </row>
    <row r="1197" spans="2:20" x14ac:dyDescent="0.3">
      <c r="B1197" s="10" t="s">
        <v>25</v>
      </c>
      <c r="C1197" s="21">
        <v>1191</v>
      </c>
      <c r="D1197" s="21">
        <v>169</v>
      </c>
      <c r="E1197" s="22">
        <v>93.1</v>
      </c>
      <c r="F1197" s="23">
        <f t="shared" si="111"/>
        <v>0</v>
      </c>
      <c r="G1197" s="23">
        <f t="shared" si="112"/>
        <v>0</v>
      </c>
      <c r="H1197" s="24">
        <f t="shared" si="108"/>
        <v>0</v>
      </c>
      <c r="I1197" s="24">
        <f t="shared" si="109"/>
        <v>93.1</v>
      </c>
      <c r="J1197" s="24">
        <f t="shared" si="110"/>
        <v>25.861111111111107</v>
      </c>
      <c r="K1197" s="24">
        <f>(1000*1.15)*Table1[[#This Row],[WLTC class 3, version 5, acceleration]]</f>
        <v>0</v>
      </c>
      <c r="L1197" s="24">
        <f t="shared" si="113"/>
        <v>112.815</v>
      </c>
      <c r="M1197" s="24">
        <f>0.5*1.2*0.32*1.99*(Table1[[#This Row],[Velocity]]^2)</f>
        <v>255.53398370370365</v>
      </c>
      <c r="N1197" s="24">
        <f>Table1[[#This Row],[Acceleration Force]]+Table1[[#This Row],[Rolling Resistance]]+Table1[[#This Row],[Aerodynamic Resistance]]</f>
        <v>368.34898370370365</v>
      </c>
      <c r="O1197" s="24">
        <f>(Table1[[#This Row],[Acceleration Force]]+Table1[[#This Row],[Rolling Resistance]]+Table1[[#This Row],[Aerodynamic Resistance]])*Table1[[#This Row],[Velocity]]</f>
        <v>9525.913995226334</v>
      </c>
      <c r="P1197" s="24">
        <f>Table1[[#This Row],[Total]]*Table1[[#This Row],[Velocity]]</f>
        <v>9525.913995226334</v>
      </c>
      <c r="Q1197" s="24">
        <f>IF(Table1[[#This Row],[Energy]]&gt;0,Table1[[#This Row],[Energy]],0)</f>
        <v>9525.913995226334</v>
      </c>
      <c r="R1197" s="24">
        <f>(SUM($Q$6:Q1197))/1000000</f>
        <v>3.8893675120133282</v>
      </c>
      <c r="S1197" s="24">
        <f>IF(Table1[[#This Row],[Energy]]&lt;0,ABS(Table1[[#This Row],[Energy]]),0)</f>
        <v>0</v>
      </c>
      <c r="T1197" s="24">
        <f>(SUM($S$6:S1197))/1000000</f>
        <v>1.5794666992494641</v>
      </c>
    </row>
    <row r="1198" spans="2:20" x14ac:dyDescent="0.3">
      <c r="B1198" s="10" t="s">
        <v>25</v>
      </c>
      <c r="C1198" s="21">
        <v>1192</v>
      </c>
      <c r="D1198" s="21">
        <v>170</v>
      </c>
      <c r="E1198" s="22">
        <v>93.1</v>
      </c>
      <c r="F1198" s="23">
        <f t="shared" si="111"/>
        <v>0</v>
      </c>
      <c r="G1198" s="23">
        <f t="shared" si="112"/>
        <v>0</v>
      </c>
      <c r="H1198" s="24">
        <f t="shared" si="108"/>
        <v>0</v>
      </c>
      <c r="I1198" s="24">
        <f t="shared" si="109"/>
        <v>93.1</v>
      </c>
      <c r="J1198" s="24">
        <f t="shared" si="110"/>
        <v>25.861111111111107</v>
      </c>
      <c r="K1198" s="24">
        <f>(1000*1.15)*Table1[[#This Row],[WLTC class 3, version 5, acceleration]]</f>
        <v>0</v>
      </c>
      <c r="L1198" s="24">
        <f t="shared" si="113"/>
        <v>112.815</v>
      </c>
      <c r="M1198" s="24">
        <f>0.5*1.2*0.32*1.99*(Table1[[#This Row],[Velocity]]^2)</f>
        <v>255.53398370370365</v>
      </c>
      <c r="N1198" s="24">
        <f>Table1[[#This Row],[Acceleration Force]]+Table1[[#This Row],[Rolling Resistance]]+Table1[[#This Row],[Aerodynamic Resistance]]</f>
        <v>368.34898370370365</v>
      </c>
      <c r="O1198" s="24">
        <f>(Table1[[#This Row],[Acceleration Force]]+Table1[[#This Row],[Rolling Resistance]]+Table1[[#This Row],[Aerodynamic Resistance]])*Table1[[#This Row],[Velocity]]</f>
        <v>9525.913995226334</v>
      </c>
      <c r="P1198" s="24">
        <f>Table1[[#This Row],[Total]]*Table1[[#This Row],[Velocity]]</f>
        <v>9525.913995226334</v>
      </c>
      <c r="Q1198" s="24">
        <f>IF(Table1[[#This Row],[Energy]]&gt;0,Table1[[#This Row],[Energy]],0)</f>
        <v>9525.913995226334</v>
      </c>
      <c r="R1198" s="24">
        <f>(SUM($Q$6:Q1198))/1000000</f>
        <v>3.8988934260085548</v>
      </c>
      <c r="S1198" s="24">
        <f>IF(Table1[[#This Row],[Energy]]&lt;0,ABS(Table1[[#This Row],[Energy]]),0)</f>
        <v>0</v>
      </c>
      <c r="T1198" s="24">
        <f>(SUM($S$6:S1198))/1000000</f>
        <v>1.5794666992494641</v>
      </c>
    </row>
    <row r="1199" spans="2:20" x14ac:dyDescent="0.3">
      <c r="B1199" s="10" t="s">
        <v>25</v>
      </c>
      <c r="C1199" s="21">
        <v>1193</v>
      </c>
      <c r="D1199" s="21">
        <v>171</v>
      </c>
      <c r="E1199" s="22">
        <v>93.1</v>
      </c>
      <c r="F1199" s="23">
        <f t="shared" si="111"/>
        <v>0</v>
      </c>
      <c r="G1199" s="23">
        <f t="shared" si="112"/>
        <v>0</v>
      </c>
      <c r="H1199" s="24">
        <f t="shared" si="108"/>
        <v>0</v>
      </c>
      <c r="I1199" s="24">
        <f t="shared" si="109"/>
        <v>93.1</v>
      </c>
      <c r="J1199" s="24">
        <f t="shared" si="110"/>
        <v>25.861111111111107</v>
      </c>
      <c r="K1199" s="24">
        <f>(1000*1.15)*Table1[[#This Row],[WLTC class 3, version 5, acceleration]]</f>
        <v>0</v>
      </c>
      <c r="L1199" s="24">
        <f t="shared" si="113"/>
        <v>112.815</v>
      </c>
      <c r="M1199" s="24">
        <f>0.5*1.2*0.32*1.99*(Table1[[#This Row],[Velocity]]^2)</f>
        <v>255.53398370370365</v>
      </c>
      <c r="N1199" s="24">
        <f>Table1[[#This Row],[Acceleration Force]]+Table1[[#This Row],[Rolling Resistance]]+Table1[[#This Row],[Aerodynamic Resistance]]</f>
        <v>368.34898370370365</v>
      </c>
      <c r="O1199" s="24">
        <f>(Table1[[#This Row],[Acceleration Force]]+Table1[[#This Row],[Rolling Resistance]]+Table1[[#This Row],[Aerodynamic Resistance]])*Table1[[#This Row],[Velocity]]</f>
        <v>9525.913995226334</v>
      </c>
      <c r="P1199" s="24">
        <f>Table1[[#This Row],[Total]]*Table1[[#This Row],[Velocity]]</f>
        <v>9525.913995226334</v>
      </c>
      <c r="Q1199" s="24">
        <f>IF(Table1[[#This Row],[Energy]]&gt;0,Table1[[#This Row],[Energy]],0)</f>
        <v>9525.913995226334</v>
      </c>
      <c r="R1199" s="24">
        <f>(SUM($Q$6:Q1199))/1000000</f>
        <v>3.908419340003781</v>
      </c>
      <c r="S1199" s="24">
        <f>IF(Table1[[#This Row],[Energy]]&lt;0,ABS(Table1[[#This Row],[Energy]]),0)</f>
        <v>0</v>
      </c>
      <c r="T1199" s="24">
        <f>(SUM($S$6:S1199))/1000000</f>
        <v>1.5794666992494641</v>
      </c>
    </row>
    <row r="1200" spans="2:20" x14ac:dyDescent="0.3">
      <c r="B1200" s="10" t="s">
        <v>25</v>
      </c>
      <c r="C1200" s="21">
        <v>1194</v>
      </c>
      <c r="D1200" s="21">
        <v>172</v>
      </c>
      <c r="E1200" s="22">
        <v>93.1</v>
      </c>
      <c r="F1200" s="23">
        <f t="shared" si="111"/>
        <v>0</v>
      </c>
      <c r="G1200" s="23">
        <f t="shared" si="112"/>
        <v>0</v>
      </c>
      <c r="H1200" s="24">
        <f t="shared" si="108"/>
        <v>0</v>
      </c>
      <c r="I1200" s="24">
        <f t="shared" si="109"/>
        <v>93.1</v>
      </c>
      <c r="J1200" s="24">
        <f t="shared" si="110"/>
        <v>25.861111111111107</v>
      </c>
      <c r="K1200" s="24">
        <f>(1000*1.15)*Table1[[#This Row],[WLTC class 3, version 5, acceleration]]</f>
        <v>0</v>
      </c>
      <c r="L1200" s="24">
        <f t="shared" si="113"/>
        <v>112.815</v>
      </c>
      <c r="M1200" s="24">
        <f>0.5*1.2*0.32*1.99*(Table1[[#This Row],[Velocity]]^2)</f>
        <v>255.53398370370365</v>
      </c>
      <c r="N1200" s="24">
        <f>Table1[[#This Row],[Acceleration Force]]+Table1[[#This Row],[Rolling Resistance]]+Table1[[#This Row],[Aerodynamic Resistance]]</f>
        <v>368.34898370370365</v>
      </c>
      <c r="O1200" s="24">
        <f>(Table1[[#This Row],[Acceleration Force]]+Table1[[#This Row],[Rolling Resistance]]+Table1[[#This Row],[Aerodynamic Resistance]])*Table1[[#This Row],[Velocity]]</f>
        <v>9525.913995226334</v>
      </c>
      <c r="P1200" s="24">
        <f>Table1[[#This Row],[Total]]*Table1[[#This Row],[Velocity]]</f>
        <v>9525.913995226334</v>
      </c>
      <c r="Q1200" s="24">
        <f>IF(Table1[[#This Row],[Energy]]&gt;0,Table1[[#This Row],[Energy]],0)</f>
        <v>9525.913995226334</v>
      </c>
      <c r="R1200" s="24">
        <f>(SUM($Q$6:Q1200))/1000000</f>
        <v>3.9179452539990076</v>
      </c>
      <c r="S1200" s="24">
        <f>IF(Table1[[#This Row],[Energy]]&lt;0,ABS(Table1[[#This Row],[Energy]]),0)</f>
        <v>0</v>
      </c>
      <c r="T1200" s="24">
        <f>(SUM($S$6:S1200))/1000000</f>
        <v>1.5794666992494641</v>
      </c>
    </row>
    <row r="1201" spans="2:20" x14ac:dyDescent="0.3">
      <c r="B1201" s="10" t="s">
        <v>25</v>
      </c>
      <c r="C1201" s="21">
        <v>1195</v>
      </c>
      <c r="D1201" s="21">
        <v>173</v>
      </c>
      <c r="E1201" s="22">
        <v>93.1</v>
      </c>
      <c r="F1201" s="23">
        <f t="shared" si="111"/>
        <v>1.3888888888890073E-2</v>
      </c>
      <c r="G1201" s="23">
        <f t="shared" si="112"/>
        <v>5.0000000000004263E-2</v>
      </c>
      <c r="H1201" s="24">
        <f t="shared" si="108"/>
        <v>0</v>
      </c>
      <c r="I1201" s="24">
        <f t="shared" si="109"/>
        <v>93.1</v>
      </c>
      <c r="J1201" s="24">
        <f t="shared" si="110"/>
        <v>25.861111111111107</v>
      </c>
      <c r="K1201" s="24">
        <f>(1000*1.15)*Table1[[#This Row],[WLTC class 3, version 5, acceleration]]</f>
        <v>15.972222222223584</v>
      </c>
      <c r="L1201" s="24">
        <f t="shared" si="113"/>
        <v>112.815</v>
      </c>
      <c r="M1201" s="24">
        <f>0.5*1.2*0.32*1.99*(Table1[[#This Row],[Velocity]]^2)</f>
        <v>255.53398370370365</v>
      </c>
      <c r="N1201" s="24">
        <f>Table1[[#This Row],[Acceleration Force]]+Table1[[#This Row],[Rolling Resistance]]+Table1[[#This Row],[Aerodynamic Resistance]]</f>
        <v>384.32120592592725</v>
      </c>
      <c r="O1201" s="24">
        <f>(Table1[[#This Row],[Acceleration Force]]+Table1[[#This Row],[Rolling Resistance]]+Table1[[#This Row],[Aerodynamic Resistance]])*Table1[[#This Row],[Velocity]]</f>
        <v>9938.9734088066161</v>
      </c>
      <c r="P1201" s="24">
        <f>Table1[[#This Row],[Total]]*Table1[[#This Row],[Velocity]]</f>
        <v>9938.9734088066161</v>
      </c>
      <c r="Q1201" s="24">
        <f>IF(Table1[[#This Row],[Energy]]&gt;0,Table1[[#This Row],[Energy]],0)</f>
        <v>9938.9734088066161</v>
      </c>
      <c r="R1201" s="24">
        <f>(SUM($Q$6:Q1201))/1000000</f>
        <v>3.9278842274078141</v>
      </c>
      <c r="S1201" s="24">
        <f>IF(Table1[[#This Row],[Energy]]&lt;0,ABS(Table1[[#This Row],[Energy]]),0)</f>
        <v>0</v>
      </c>
      <c r="T1201" s="24">
        <f>(SUM($S$6:S1201))/1000000</f>
        <v>1.5794666992494641</v>
      </c>
    </row>
    <row r="1202" spans="2:20" x14ac:dyDescent="0.3">
      <c r="B1202" s="10" t="s">
        <v>25</v>
      </c>
      <c r="C1202" s="21">
        <v>1196</v>
      </c>
      <c r="D1202" s="21">
        <v>174</v>
      </c>
      <c r="E1202" s="22">
        <v>93.2</v>
      </c>
      <c r="F1202" s="23">
        <f t="shared" si="111"/>
        <v>1.3888888888890073E-2</v>
      </c>
      <c r="G1202" s="23">
        <f t="shared" si="112"/>
        <v>5.0000000000004263E-2</v>
      </c>
      <c r="H1202" s="24">
        <f t="shared" si="108"/>
        <v>0</v>
      </c>
      <c r="I1202" s="24">
        <f t="shared" si="109"/>
        <v>93.2</v>
      </c>
      <c r="J1202" s="24">
        <f t="shared" si="110"/>
        <v>25.888888888888889</v>
      </c>
      <c r="K1202" s="24">
        <f>(1000*1.15)*Table1[[#This Row],[WLTC class 3, version 5, acceleration]]</f>
        <v>15.972222222223584</v>
      </c>
      <c r="L1202" s="24">
        <f t="shared" si="113"/>
        <v>112.815</v>
      </c>
      <c r="M1202" s="24">
        <f>0.5*1.2*0.32*1.99*(Table1[[#This Row],[Velocity]]^2)</f>
        <v>256.08322370370377</v>
      </c>
      <c r="N1202" s="24">
        <f>Table1[[#This Row],[Acceleration Force]]+Table1[[#This Row],[Rolling Resistance]]+Table1[[#This Row],[Aerodynamic Resistance]]</f>
        <v>384.87044592592736</v>
      </c>
      <c r="O1202" s="24">
        <f>(Table1[[#This Row],[Acceleration Force]]+Table1[[#This Row],[Rolling Resistance]]+Table1[[#This Row],[Aerodynamic Resistance]])*Table1[[#This Row],[Velocity]]</f>
        <v>9963.8682111934522</v>
      </c>
      <c r="P1202" s="24">
        <f>Table1[[#This Row],[Total]]*Table1[[#This Row],[Velocity]]</f>
        <v>9963.8682111934522</v>
      </c>
      <c r="Q1202" s="24">
        <f>IF(Table1[[#This Row],[Energy]]&gt;0,Table1[[#This Row],[Energy]],0)</f>
        <v>9963.8682111934522</v>
      </c>
      <c r="R1202" s="24">
        <f>(SUM($Q$6:Q1202))/1000000</f>
        <v>3.9378480956190076</v>
      </c>
      <c r="S1202" s="24">
        <f>IF(Table1[[#This Row],[Energy]]&lt;0,ABS(Table1[[#This Row],[Energy]]),0)</f>
        <v>0</v>
      </c>
      <c r="T1202" s="24">
        <f>(SUM($S$6:S1202))/1000000</f>
        <v>1.5794666992494641</v>
      </c>
    </row>
    <row r="1203" spans="2:20" x14ac:dyDescent="0.3">
      <c r="B1203" s="10" t="s">
        <v>25</v>
      </c>
      <c r="C1203" s="21">
        <v>1197</v>
      </c>
      <c r="D1203" s="21">
        <v>175</v>
      </c>
      <c r="E1203" s="22">
        <v>93.2</v>
      </c>
      <c r="F1203" s="23">
        <f t="shared" si="111"/>
        <v>1.3888888888888099E-2</v>
      </c>
      <c r="G1203" s="23">
        <f t="shared" si="112"/>
        <v>4.9999999999997158E-2</v>
      </c>
      <c r="H1203" s="24">
        <f t="shared" si="108"/>
        <v>0</v>
      </c>
      <c r="I1203" s="24">
        <f t="shared" si="109"/>
        <v>93.2</v>
      </c>
      <c r="J1203" s="24">
        <f t="shared" si="110"/>
        <v>25.888888888888889</v>
      </c>
      <c r="K1203" s="24">
        <f>(1000*1.15)*Table1[[#This Row],[WLTC class 3, version 5, acceleration]]</f>
        <v>15.972222222221314</v>
      </c>
      <c r="L1203" s="24">
        <f t="shared" si="113"/>
        <v>112.815</v>
      </c>
      <c r="M1203" s="24">
        <f>0.5*1.2*0.32*1.99*(Table1[[#This Row],[Velocity]]^2)</f>
        <v>256.08322370370377</v>
      </c>
      <c r="N1203" s="24">
        <f>Table1[[#This Row],[Acceleration Force]]+Table1[[#This Row],[Rolling Resistance]]+Table1[[#This Row],[Aerodynamic Resistance]]</f>
        <v>384.87044592592508</v>
      </c>
      <c r="O1203" s="24">
        <f>(Table1[[#This Row],[Acceleration Force]]+Table1[[#This Row],[Rolling Resistance]]+Table1[[#This Row],[Aerodynamic Resistance]])*Table1[[#This Row],[Velocity]]</f>
        <v>9963.868211193394</v>
      </c>
      <c r="P1203" s="24">
        <f>Table1[[#This Row],[Total]]*Table1[[#This Row],[Velocity]]</f>
        <v>9963.868211193394</v>
      </c>
      <c r="Q1203" s="24">
        <f>IF(Table1[[#This Row],[Energy]]&gt;0,Table1[[#This Row],[Energy]],0)</f>
        <v>9963.868211193394</v>
      </c>
      <c r="R1203" s="24">
        <f>(SUM($Q$6:Q1203))/1000000</f>
        <v>3.9478119638302012</v>
      </c>
      <c r="S1203" s="24">
        <f>IF(Table1[[#This Row],[Energy]]&lt;0,ABS(Table1[[#This Row],[Energy]]),0)</f>
        <v>0</v>
      </c>
      <c r="T1203" s="24">
        <f>(SUM($S$6:S1203))/1000000</f>
        <v>1.5794666992494641</v>
      </c>
    </row>
    <row r="1204" spans="2:20" x14ac:dyDescent="0.3">
      <c r="B1204" s="10" t="s">
        <v>25</v>
      </c>
      <c r="C1204" s="21">
        <v>1198</v>
      </c>
      <c r="D1204" s="21">
        <v>176</v>
      </c>
      <c r="E1204" s="22">
        <v>93.3</v>
      </c>
      <c r="F1204" s="23">
        <f t="shared" si="111"/>
        <v>6.9444444444444448E-2</v>
      </c>
      <c r="G1204" s="23">
        <f t="shared" si="112"/>
        <v>0.25</v>
      </c>
      <c r="H1204" s="24">
        <f t="shared" si="108"/>
        <v>0</v>
      </c>
      <c r="I1204" s="24">
        <f t="shared" si="109"/>
        <v>93.3</v>
      </c>
      <c r="J1204" s="24">
        <f t="shared" si="110"/>
        <v>25.916666666666664</v>
      </c>
      <c r="K1204" s="24">
        <f>(1000*1.15)*Table1[[#This Row],[WLTC class 3, version 5, acceleration]]</f>
        <v>79.861111111111114</v>
      </c>
      <c r="L1204" s="24">
        <f t="shared" si="113"/>
        <v>112.815</v>
      </c>
      <c r="M1204" s="24">
        <f>0.5*1.2*0.32*1.99*(Table1[[#This Row],[Velocity]]^2)</f>
        <v>256.63305333333329</v>
      </c>
      <c r="N1204" s="24">
        <f>Table1[[#This Row],[Acceleration Force]]+Table1[[#This Row],[Rolling Resistance]]+Table1[[#This Row],[Aerodynamic Resistance]]</f>
        <v>449.30916444444438</v>
      </c>
      <c r="O1204" s="24">
        <f>(Table1[[#This Row],[Acceleration Force]]+Table1[[#This Row],[Rolling Resistance]]+Table1[[#This Row],[Aerodynamic Resistance]])*Table1[[#This Row],[Velocity]]</f>
        <v>11644.595845185182</v>
      </c>
      <c r="P1204" s="24">
        <f>Table1[[#This Row],[Total]]*Table1[[#This Row],[Velocity]]</f>
        <v>11644.595845185182</v>
      </c>
      <c r="Q1204" s="24">
        <f>IF(Table1[[#This Row],[Energy]]&gt;0,Table1[[#This Row],[Energy]],0)</f>
        <v>11644.595845185182</v>
      </c>
      <c r="R1204" s="24">
        <f>(SUM($Q$6:Q1204))/1000000</f>
        <v>3.9594565596753863</v>
      </c>
      <c r="S1204" s="24">
        <f>IF(Table1[[#This Row],[Energy]]&lt;0,ABS(Table1[[#This Row],[Energy]]),0)</f>
        <v>0</v>
      </c>
      <c r="T1204" s="24">
        <f>(SUM($S$6:S1204))/1000000</f>
        <v>1.5794666992494641</v>
      </c>
    </row>
    <row r="1205" spans="2:20" x14ac:dyDescent="0.3">
      <c r="B1205" s="10" t="s">
        <v>25</v>
      </c>
      <c r="C1205" s="21">
        <v>1199</v>
      </c>
      <c r="D1205" s="21">
        <v>177</v>
      </c>
      <c r="E1205" s="22">
        <v>93.7</v>
      </c>
      <c r="F1205" s="23">
        <f t="shared" si="111"/>
        <v>0.12500000000000078</v>
      </c>
      <c r="G1205" s="23">
        <f t="shared" si="112"/>
        <v>0.45000000000000284</v>
      </c>
      <c r="H1205" s="24">
        <f t="shared" si="108"/>
        <v>0</v>
      </c>
      <c r="I1205" s="24">
        <f t="shared" si="109"/>
        <v>93.7</v>
      </c>
      <c r="J1205" s="24">
        <f t="shared" si="110"/>
        <v>26.027777777777779</v>
      </c>
      <c r="K1205" s="24">
        <f>(1000*1.15)*Table1[[#This Row],[WLTC class 3, version 5, acceleration]]</f>
        <v>143.75000000000088</v>
      </c>
      <c r="L1205" s="24">
        <f t="shared" si="113"/>
        <v>112.815</v>
      </c>
      <c r="M1205" s="24">
        <f>0.5*1.2*0.32*1.99*(Table1[[#This Row],[Velocity]]^2)</f>
        <v>258.83826814814819</v>
      </c>
      <c r="N1205" s="24">
        <f>Table1[[#This Row],[Acceleration Force]]+Table1[[#This Row],[Rolling Resistance]]+Table1[[#This Row],[Aerodynamic Resistance]]</f>
        <v>515.40326814814898</v>
      </c>
      <c r="O1205" s="24">
        <f>(Table1[[#This Row],[Acceleration Force]]+Table1[[#This Row],[Rolling Resistance]]+Table1[[#This Row],[Aerodynamic Resistance]])*Table1[[#This Row],[Velocity]]</f>
        <v>13414.801729300434</v>
      </c>
      <c r="P1205" s="24">
        <f>Table1[[#This Row],[Total]]*Table1[[#This Row],[Velocity]]</f>
        <v>13414.801729300434</v>
      </c>
      <c r="Q1205" s="24">
        <f>IF(Table1[[#This Row],[Energy]]&gt;0,Table1[[#This Row],[Energy]],0)</f>
        <v>13414.801729300434</v>
      </c>
      <c r="R1205" s="24">
        <f>(SUM($Q$6:Q1205))/1000000</f>
        <v>3.9728713614046867</v>
      </c>
      <c r="S1205" s="24">
        <f>IF(Table1[[#This Row],[Energy]]&lt;0,ABS(Table1[[#This Row],[Energy]]),0)</f>
        <v>0</v>
      </c>
      <c r="T1205" s="24">
        <f>(SUM($S$6:S1205))/1000000</f>
        <v>1.5794666992494641</v>
      </c>
    </row>
    <row r="1206" spans="2:20" x14ac:dyDescent="0.3">
      <c r="B1206" s="10" t="s">
        <v>25</v>
      </c>
      <c r="C1206" s="21">
        <v>1200</v>
      </c>
      <c r="D1206" s="21">
        <v>178</v>
      </c>
      <c r="E1206" s="22">
        <v>94.2</v>
      </c>
      <c r="F1206" s="23">
        <f t="shared" si="111"/>
        <v>0.18055555555555516</v>
      </c>
      <c r="G1206" s="23">
        <f t="shared" si="112"/>
        <v>0.64999999999999858</v>
      </c>
      <c r="H1206" s="24">
        <f t="shared" si="108"/>
        <v>0</v>
      </c>
      <c r="I1206" s="24">
        <f t="shared" si="109"/>
        <v>94.2</v>
      </c>
      <c r="J1206" s="24">
        <f t="shared" si="110"/>
        <v>26.166666666666668</v>
      </c>
      <c r="K1206" s="24">
        <f>(1000*1.15)*Table1[[#This Row],[WLTC class 3, version 5, acceleration]]</f>
        <v>207.63888888888843</v>
      </c>
      <c r="L1206" s="24">
        <f t="shared" si="113"/>
        <v>112.815</v>
      </c>
      <c r="M1206" s="24">
        <f>0.5*1.2*0.32*1.99*(Table1[[#This Row],[Velocity]]^2)</f>
        <v>261.60805333333337</v>
      </c>
      <c r="N1206" s="24">
        <f>Table1[[#This Row],[Acceleration Force]]+Table1[[#This Row],[Rolling Resistance]]+Table1[[#This Row],[Aerodynamic Resistance]]</f>
        <v>582.06194222222177</v>
      </c>
      <c r="O1206" s="24">
        <f>(Table1[[#This Row],[Acceleration Force]]+Table1[[#This Row],[Rolling Resistance]]+Table1[[#This Row],[Aerodynamic Resistance]])*Table1[[#This Row],[Velocity]]</f>
        <v>15230.620821481471</v>
      </c>
      <c r="P1206" s="24">
        <f>Table1[[#This Row],[Total]]*Table1[[#This Row],[Velocity]]</f>
        <v>15230.620821481471</v>
      </c>
      <c r="Q1206" s="24">
        <f>IF(Table1[[#This Row],[Energy]]&gt;0,Table1[[#This Row],[Energy]],0)</f>
        <v>15230.620821481471</v>
      </c>
      <c r="R1206" s="24">
        <f>(SUM($Q$6:Q1206))/1000000</f>
        <v>3.9881019822261683</v>
      </c>
      <c r="S1206" s="24">
        <f>IF(Table1[[#This Row],[Energy]]&lt;0,ABS(Table1[[#This Row],[Energy]]),0)</f>
        <v>0</v>
      </c>
      <c r="T1206" s="24">
        <f>(SUM($S$6:S1206))/1000000</f>
        <v>1.5794666992494641</v>
      </c>
    </row>
    <row r="1207" spans="2:20" x14ac:dyDescent="0.3">
      <c r="B1207" s="10" t="s">
        <v>25</v>
      </c>
      <c r="C1207" s="21">
        <v>1201</v>
      </c>
      <c r="D1207" s="21">
        <v>179</v>
      </c>
      <c r="E1207" s="22">
        <v>95</v>
      </c>
      <c r="F1207" s="23">
        <f t="shared" si="111"/>
        <v>0.22222222222222143</v>
      </c>
      <c r="G1207" s="23">
        <f t="shared" si="112"/>
        <v>0.79999999999999716</v>
      </c>
      <c r="H1207" s="24">
        <f t="shared" si="108"/>
        <v>0</v>
      </c>
      <c r="I1207" s="24">
        <f t="shared" si="109"/>
        <v>95</v>
      </c>
      <c r="J1207" s="24">
        <f t="shared" si="110"/>
        <v>26.388888888888889</v>
      </c>
      <c r="K1207" s="24">
        <f>(1000*1.15)*Table1[[#This Row],[WLTC class 3, version 5, acceleration]]</f>
        <v>255.55555555555463</v>
      </c>
      <c r="L1207" s="24">
        <f t="shared" si="113"/>
        <v>112.815</v>
      </c>
      <c r="M1207" s="24">
        <f>0.5*1.2*0.32*1.99*(Table1[[#This Row],[Velocity]]^2)</f>
        <v>266.07037037037037</v>
      </c>
      <c r="N1207" s="24">
        <f>Table1[[#This Row],[Acceleration Force]]+Table1[[#This Row],[Rolling Resistance]]+Table1[[#This Row],[Aerodynamic Resistance]]</f>
        <v>634.44092592592506</v>
      </c>
      <c r="O1207" s="24">
        <f>(Table1[[#This Row],[Acceleration Force]]+Table1[[#This Row],[Rolling Resistance]]+Table1[[#This Row],[Aerodynamic Resistance]])*Table1[[#This Row],[Velocity]]</f>
        <v>16742.191100823024</v>
      </c>
      <c r="P1207" s="24">
        <f>Table1[[#This Row],[Total]]*Table1[[#This Row],[Velocity]]</f>
        <v>16742.191100823024</v>
      </c>
      <c r="Q1207" s="24">
        <f>IF(Table1[[#This Row],[Energy]]&gt;0,Table1[[#This Row],[Energy]],0)</f>
        <v>16742.191100823024</v>
      </c>
      <c r="R1207" s="24">
        <f>(SUM($Q$6:Q1207))/1000000</f>
        <v>4.0048441733269913</v>
      </c>
      <c r="S1207" s="24">
        <f>IF(Table1[[#This Row],[Energy]]&lt;0,ABS(Table1[[#This Row],[Energy]]),0)</f>
        <v>0</v>
      </c>
      <c r="T1207" s="24">
        <f>(SUM($S$6:S1207))/1000000</f>
        <v>1.5794666992494641</v>
      </c>
    </row>
    <row r="1208" spans="2:20" x14ac:dyDescent="0.3">
      <c r="B1208" s="10" t="s">
        <v>25</v>
      </c>
      <c r="C1208" s="21">
        <v>1202</v>
      </c>
      <c r="D1208" s="21">
        <v>180</v>
      </c>
      <c r="E1208" s="22">
        <v>95.8</v>
      </c>
      <c r="F1208" s="23">
        <f t="shared" si="111"/>
        <v>0.19444444444444522</v>
      </c>
      <c r="G1208" s="23">
        <f t="shared" si="112"/>
        <v>0.70000000000000284</v>
      </c>
      <c r="H1208" s="24">
        <f t="shared" si="108"/>
        <v>0</v>
      </c>
      <c r="I1208" s="24">
        <f t="shared" si="109"/>
        <v>95.8</v>
      </c>
      <c r="J1208" s="24">
        <f t="shared" si="110"/>
        <v>26.611111111111111</v>
      </c>
      <c r="K1208" s="24">
        <f>(1000*1.15)*Table1[[#This Row],[WLTC class 3, version 5, acceleration]]</f>
        <v>223.611111111112</v>
      </c>
      <c r="L1208" s="24">
        <f t="shared" si="113"/>
        <v>112.815</v>
      </c>
      <c r="M1208" s="24">
        <f>0.5*1.2*0.32*1.99*(Table1[[#This Row],[Velocity]]^2)</f>
        <v>270.57042370370374</v>
      </c>
      <c r="N1208" s="24">
        <f>Table1[[#This Row],[Acceleration Force]]+Table1[[#This Row],[Rolling Resistance]]+Table1[[#This Row],[Aerodynamic Resistance]]</f>
        <v>606.99653481481573</v>
      </c>
      <c r="O1208" s="24">
        <f>(Table1[[#This Row],[Acceleration Force]]+Table1[[#This Row],[Rolling Resistance]]+Table1[[#This Row],[Aerodynamic Resistance]])*Table1[[#This Row],[Velocity]]</f>
        <v>16152.852232016485</v>
      </c>
      <c r="P1208" s="24">
        <f>Table1[[#This Row],[Total]]*Table1[[#This Row],[Velocity]]</f>
        <v>16152.852232016485</v>
      </c>
      <c r="Q1208" s="24">
        <f>IF(Table1[[#This Row],[Energy]]&gt;0,Table1[[#This Row],[Energy]],0)</f>
        <v>16152.852232016485</v>
      </c>
      <c r="R1208" s="24">
        <f>(SUM($Q$6:Q1208))/1000000</f>
        <v>4.0209970255590077</v>
      </c>
      <c r="S1208" s="24">
        <f>IF(Table1[[#This Row],[Energy]]&lt;0,ABS(Table1[[#This Row],[Energy]]),0)</f>
        <v>0</v>
      </c>
      <c r="T1208" s="24">
        <f>(SUM($S$6:S1208))/1000000</f>
        <v>1.5794666992494641</v>
      </c>
    </row>
    <row r="1209" spans="2:20" x14ac:dyDescent="0.3">
      <c r="B1209" s="10" t="s">
        <v>25</v>
      </c>
      <c r="C1209" s="21">
        <v>1203</v>
      </c>
      <c r="D1209" s="21">
        <v>181</v>
      </c>
      <c r="E1209" s="22">
        <v>96.4</v>
      </c>
      <c r="F1209" s="23">
        <f t="shared" si="111"/>
        <v>0.1388888888888889</v>
      </c>
      <c r="G1209" s="23">
        <f t="shared" si="112"/>
        <v>0.5</v>
      </c>
      <c r="H1209" s="24">
        <f t="shared" si="108"/>
        <v>0</v>
      </c>
      <c r="I1209" s="24">
        <f t="shared" si="109"/>
        <v>96.4</v>
      </c>
      <c r="J1209" s="24">
        <f t="shared" si="110"/>
        <v>26.777777777777779</v>
      </c>
      <c r="K1209" s="24">
        <f>(1000*1.15)*Table1[[#This Row],[WLTC class 3, version 5, acceleration]]</f>
        <v>159.72222222222223</v>
      </c>
      <c r="L1209" s="24">
        <f t="shared" si="113"/>
        <v>112.815</v>
      </c>
      <c r="M1209" s="24">
        <f>0.5*1.2*0.32*1.99*(Table1[[#This Row],[Velocity]]^2)</f>
        <v>273.97022814814818</v>
      </c>
      <c r="N1209" s="24">
        <f>Table1[[#This Row],[Acceleration Force]]+Table1[[#This Row],[Rolling Resistance]]+Table1[[#This Row],[Aerodynamic Resistance]]</f>
        <v>546.50745037037041</v>
      </c>
      <c r="O1209" s="24">
        <f>(Table1[[#This Row],[Acceleration Force]]+Table1[[#This Row],[Rolling Resistance]]+Table1[[#This Row],[Aerodynamic Resistance]])*Table1[[#This Row],[Velocity]]</f>
        <v>14634.255059917698</v>
      </c>
      <c r="P1209" s="24">
        <f>Table1[[#This Row],[Total]]*Table1[[#This Row],[Velocity]]</f>
        <v>14634.255059917698</v>
      </c>
      <c r="Q1209" s="24">
        <f>IF(Table1[[#This Row],[Energy]]&gt;0,Table1[[#This Row],[Energy]],0)</f>
        <v>14634.255059917698</v>
      </c>
      <c r="R1209" s="24">
        <f>(SUM($Q$6:Q1209))/1000000</f>
        <v>4.0356312806189258</v>
      </c>
      <c r="S1209" s="24">
        <f>IF(Table1[[#This Row],[Energy]]&lt;0,ABS(Table1[[#This Row],[Energy]]),0)</f>
        <v>0</v>
      </c>
      <c r="T1209" s="24">
        <f>(SUM($S$6:S1209))/1000000</f>
        <v>1.5794666992494641</v>
      </c>
    </row>
    <row r="1210" spans="2:20" x14ac:dyDescent="0.3">
      <c r="B1210" s="10" t="s">
        <v>25</v>
      </c>
      <c r="C1210" s="21">
        <v>1204</v>
      </c>
      <c r="D1210" s="21">
        <v>182</v>
      </c>
      <c r="E1210" s="22">
        <v>96.8</v>
      </c>
      <c r="F1210" s="23">
        <f t="shared" si="111"/>
        <v>8.3333333333332538E-2</v>
      </c>
      <c r="G1210" s="23">
        <f t="shared" si="112"/>
        <v>0.29999999999999716</v>
      </c>
      <c r="H1210" s="24">
        <f t="shared" si="108"/>
        <v>0</v>
      </c>
      <c r="I1210" s="24">
        <f t="shared" si="109"/>
        <v>96.8</v>
      </c>
      <c r="J1210" s="24">
        <f t="shared" si="110"/>
        <v>26.888888888888886</v>
      </c>
      <c r="K1210" s="24">
        <f>(1000*1.15)*Table1[[#This Row],[WLTC class 3, version 5, acceleration]]</f>
        <v>95.833333333332419</v>
      </c>
      <c r="L1210" s="24">
        <f t="shared" si="113"/>
        <v>112.815</v>
      </c>
      <c r="M1210" s="24">
        <f>0.5*1.2*0.32*1.99*(Table1[[#This Row],[Velocity]]^2)</f>
        <v>276.24855703703696</v>
      </c>
      <c r="N1210" s="24">
        <f>Table1[[#This Row],[Acceleration Force]]+Table1[[#This Row],[Rolling Resistance]]+Table1[[#This Row],[Aerodynamic Resistance]]</f>
        <v>484.89689037036936</v>
      </c>
      <c r="O1210" s="24">
        <f>(Table1[[#This Row],[Acceleration Force]]+Table1[[#This Row],[Rolling Resistance]]+Table1[[#This Row],[Aerodynamic Resistance]])*Table1[[#This Row],[Velocity]]</f>
        <v>13038.338607736598</v>
      </c>
      <c r="P1210" s="24">
        <f>Table1[[#This Row],[Total]]*Table1[[#This Row],[Velocity]]</f>
        <v>13038.338607736598</v>
      </c>
      <c r="Q1210" s="24">
        <f>IF(Table1[[#This Row],[Energy]]&gt;0,Table1[[#This Row],[Energy]],0)</f>
        <v>13038.338607736598</v>
      </c>
      <c r="R1210" s="24">
        <f>(SUM($Q$6:Q1210))/1000000</f>
        <v>4.0486696192266622</v>
      </c>
      <c r="S1210" s="24">
        <f>IF(Table1[[#This Row],[Energy]]&lt;0,ABS(Table1[[#This Row],[Energy]]),0)</f>
        <v>0</v>
      </c>
      <c r="T1210" s="24">
        <f>(SUM($S$6:S1210))/1000000</f>
        <v>1.5794666992494641</v>
      </c>
    </row>
    <row r="1211" spans="2:20" x14ac:dyDescent="0.3">
      <c r="B1211" s="10" t="s">
        <v>25</v>
      </c>
      <c r="C1211" s="21">
        <v>1205</v>
      </c>
      <c r="D1211" s="21">
        <v>183</v>
      </c>
      <c r="E1211" s="22">
        <v>97</v>
      </c>
      <c r="F1211" s="23">
        <f t="shared" si="111"/>
        <v>4.1666666666666269E-2</v>
      </c>
      <c r="G1211" s="23">
        <f t="shared" si="112"/>
        <v>0.14999999999999858</v>
      </c>
      <c r="H1211" s="24">
        <f t="shared" si="108"/>
        <v>0</v>
      </c>
      <c r="I1211" s="24">
        <f t="shared" si="109"/>
        <v>97</v>
      </c>
      <c r="J1211" s="24">
        <f t="shared" si="110"/>
        <v>26.944444444444443</v>
      </c>
      <c r="K1211" s="24">
        <f>(1000*1.15)*Table1[[#This Row],[WLTC class 3, version 5, acceleration]]</f>
        <v>47.91666666666621</v>
      </c>
      <c r="L1211" s="24">
        <f t="shared" si="113"/>
        <v>112.815</v>
      </c>
      <c r="M1211" s="24">
        <f>0.5*1.2*0.32*1.99*(Table1[[#This Row],[Velocity]]^2)</f>
        <v>277.39125925925924</v>
      </c>
      <c r="N1211" s="24">
        <f>Table1[[#This Row],[Acceleration Force]]+Table1[[#This Row],[Rolling Resistance]]+Table1[[#This Row],[Aerodynamic Resistance]]</f>
        <v>438.12292592592541</v>
      </c>
      <c r="O1211" s="24">
        <f>(Table1[[#This Row],[Acceleration Force]]+Table1[[#This Row],[Rolling Resistance]]+Table1[[#This Row],[Aerodynamic Resistance]])*Table1[[#This Row],[Velocity]]</f>
        <v>11804.978837448545</v>
      </c>
      <c r="P1211" s="24">
        <f>Table1[[#This Row],[Total]]*Table1[[#This Row],[Velocity]]</f>
        <v>11804.978837448545</v>
      </c>
      <c r="Q1211" s="24">
        <f>IF(Table1[[#This Row],[Energy]]&gt;0,Table1[[#This Row],[Energy]],0)</f>
        <v>11804.978837448545</v>
      </c>
      <c r="R1211" s="24">
        <f>(SUM($Q$6:Q1211))/1000000</f>
        <v>4.0604745980641113</v>
      </c>
      <c r="S1211" s="24">
        <f>IF(Table1[[#This Row],[Energy]]&lt;0,ABS(Table1[[#This Row],[Energy]]),0)</f>
        <v>0</v>
      </c>
      <c r="T1211" s="24">
        <f>(SUM($S$6:S1211))/1000000</f>
        <v>1.5794666992494641</v>
      </c>
    </row>
    <row r="1212" spans="2:20" x14ac:dyDescent="0.3">
      <c r="B1212" s="10" t="s">
        <v>25</v>
      </c>
      <c r="C1212" s="21">
        <v>1206</v>
      </c>
      <c r="D1212" s="21">
        <v>184</v>
      </c>
      <c r="E1212" s="22">
        <v>97.1</v>
      </c>
      <c r="F1212" s="23">
        <f t="shared" si="111"/>
        <v>2.7777777777778172E-2</v>
      </c>
      <c r="G1212" s="23">
        <f t="shared" si="112"/>
        <v>0.10000000000000142</v>
      </c>
      <c r="H1212" s="24">
        <f t="shared" si="108"/>
        <v>0</v>
      </c>
      <c r="I1212" s="24">
        <f t="shared" si="109"/>
        <v>97.1</v>
      </c>
      <c r="J1212" s="24">
        <f t="shared" si="110"/>
        <v>26.972222222222221</v>
      </c>
      <c r="K1212" s="24">
        <f>(1000*1.15)*Table1[[#This Row],[WLTC class 3, version 5, acceleration]]</f>
        <v>31.944444444444898</v>
      </c>
      <c r="L1212" s="24">
        <f t="shared" si="113"/>
        <v>112.815</v>
      </c>
      <c r="M1212" s="24">
        <f>0.5*1.2*0.32*1.99*(Table1[[#This Row],[Velocity]]^2)</f>
        <v>277.96349481481479</v>
      </c>
      <c r="N1212" s="24">
        <f>Table1[[#This Row],[Acceleration Force]]+Table1[[#This Row],[Rolling Resistance]]+Table1[[#This Row],[Aerodynamic Resistance]]</f>
        <v>422.7229392592597</v>
      </c>
      <c r="O1212" s="24">
        <f>(Table1[[#This Row],[Acceleration Force]]+Table1[[#This Row],[Rolling Resistance]]+Table1[[#This Row],[Aerodynamic Resistance]])*Table1[[#This Row],[Velocity]]</f>
        <v>11401.777056131699</v>
      </c>
      <c r="P1212" s="24">
        <f>Table1[[#This Row],[Total]]*Table1[[#This Row],[Velocity]]</f>
        <v>11401.777056131699</v>
      </c>
      <c r="Q1212" s="24">
        <f>IF(Table1[[#This Row],[Energy]]&gt;0,Table1[[#This Row],[Energy]],0)</f>
        <v>11401.777056131699</v>
      </c>
      <c r="R1212" s="24">
        <f>(SUM($Q$6:Q1212))/1000000</f>
        <v>4.0718763751202429</v>
      </c>
      <c r="S1212" s="24">
        <f>IF(Table1[[#This Row],[Energy]]&lt;0,ABS(Table1[[#This Row],[Energy]]),0)</f>
        <v>0</v>
      </c>
      <c r="T1212" s="24">
        <f>(SUM($S$6:S1212))/1000000</f>
        <v>1.5794666992494641</v>
      </c>
    </row>
    <row r="1213" spans="2:20" x14ac:dyDescent="0.3">
      <c r="B1213" s="10" t="s">
        <v>25</v>
      </c>
      <c r="C1213" s="21">
        <v>1207</v>
      </c>
      <c r="D1213" s="21">
        <v>185</v>
      </c>
      <c r="E1213" s="22">
        <v>97.2</v>
      </c>
      <c r="F1213" s="23">
        <f t="shared" si="111"/>
        <v>2.7777777777778172E-2</v>
      </c>
      <c r="G1213" s="23">
        <f t="shared" si="112"/>
        <v>0.10000000000000142</v>
      </c>
      <c r="H1213" s="24">
        <f t="shared" si="108"/>
        <v>0</v>
      </c>
      <c r="I1213" s="24">
        <f t="shared" si="109"/>
        <v>97.2</v>
      </c>
      <c r="J1213" s="24">
        <f t="shared" si="110"/>
        <v>27</v>
      </c>
      <c r="K1213" s="24">
        <f>(1000*1.15)*Table1[[#This Row],[WLTC class 3, version 5, acceleration]]</f>
        <v>31.944444444444898</v>
      </c>
      <c r="L1213" s="24">
        <f t="shared" si="113"/>
        <v>112.815</v>
      </c>
      <c r="M1213" s="24">
        <f>0.5*1.2*0.32*1.99*(Table1[[#This Row],[Velocity]]^2)</f>
        <v>278.53632000000005</v>
      </c>
      <c r="N1213" s="24">
        <f>Table1[[#This Row],[Acceleration Force]]+Table1[[#This Row],[Rolling Resistance]]+Table1[[#This Row],[Aerodynamic Resistance]]</f>
        <v>423.29576444444496</v>
      </c>
      <c r="O1213" s="24">
        <f>(Table1[[#This Row],[Acceleration Force]]+Table1[[#This Row],[Rolling Resistance]]+Table1[[#This Row],[Aerodynamic Resistance]])*Table1[[#This Row],[Velocity]]</f>
        <v>11428.985640000014</v>
      </c>
      <c r="P1213" s="24">
        <f>Table1[[#This Row],[Total]]*Table1[[#This Row],[Velocity]]</f>
        <v>11428.985640000014</v>
      </c>
      <c r="Q1213" s="24">
        <f>IF(Table1[[#This Row],[Energy]]&gt;0,Table1[[#This Row],[Energy]],0)</f>
        <v>11428.985640000014</v>
      </c>
      <c r="R1213" s="24">
        <f>(SUM($Q$6:Q1213))/1000000</f>
        <v>4.0833053607602423</v>
      </c>
      <c r="S1213" s="24">
        <f>IF(Table1[[#This Row],[Energy]]&lt;0,ABS(Table1[[#This Row],[Energy]]),0)</f>
        <v>0</v>
      </c>
      <c r="T1213" s="24">
        <f>(SUM($S$6:S1213))/1000000</f>
        <v>1.5794666992494641</v>
      </c>
    </row>
    <row r="1214" spans="2:20" x14ac:dyDescent="0.3">
      <c r="B1214" s="10" t="s">
        <v>25</v>
      </c>
      <c r="C1214" s="21">
        <v>1208</v>
      </c>
      <c r="D1214" s="21">
        <v>186</v>
      </c>
      <c r="E1214" s="22">
        <v>97.3</v>
      </c>
      <c r="F1214" s="23">
        <f t="shared" si="111"/>
        <v>2.7777777777778172E-2</v>
      </c>
      <c r="G1214" s="23">
        <f t="shared" si="112"/>
        <v>0.10000000000000142</v>
      </c>
      <c r="H1214" s="24">
        <f t="shared" si="108"/>
        <v>0</v>
      </c>
      <c r="I1214" s="24">
        <f t="shared" si="109"/>
        <v>97.3</v>
      </c>
      <c r="J1214" s="24">
        <f t="shared" si="110"/>
        <v>27.027777777777775</v>
      </c>
      <c r="K1214" s="24">
        <f>(1000*1.15)*Table1[[#This Row],[WLTC class 3, version 5, acceleration]]</f>
        <v>31.944444444444898</v>
      </c>
      <c r="L1214" s="24">
        <f t="shared" si="113"/>
        <v>112.815</v>
      </c>
      <c r="M1214" s="24">
        <f>0.5*1.2*0.32*1.99*(Table1[[#This Row],[Velocity]]^2)</f>
        <v>279.10973481481477</v>
      </c>
      <c r="N1214" s="24">
        <f>Table1[[#This Row],[Acceleration Force]]+Table1[[#This Row],[Rolling Resistance]]+Table1[[#This Row],[Aerodynamic Resistance]]</f>
        <v>423.86917925925968</v>
      </c>
      <c r="O1214" s="24">
        <f>(Table1[[#This Row],[Acceleration Force]]+Table1[[#This Row],[Rolling Resistance]]+Table1[[#This Row],[Aerodynamic Resistance]])*Table1[[#This Row],[Velocity]]</f>
        <v>11456.241983868324</v>
      </c>
      <c r="P1214" s="24">
        <f>Table1[[#This Row],[Total]]*Table1[[#This Row],[Velocity]]</f>
        <v>11456.241983868324</v>
      </c>
      <c r="Q1214" s="24">
        <f>IF(Table1[[#This Row],[Energy]]&gt;0,Table1[[#This Row],[Energy]],0)</f>
        <v>11456.241983868324</v>
      </c>
      <c r="R1214" s="24">
        <f>(SUM($Q$6:Q1214))/1000000</f>
        <v>4.0947616027441107</v>
      </c>
      <c r="S1214" s="24">
        <f>IF(Table1[[#This Row],[Energy]]&lt;0,ABS(Table1[[#This Row],[Energy]]),0)</f>
        <v>0</v>
      </c>
      <c r="T1214" s="24">
        <f>(SUM($S$6:S1214))/1000000</f>
        <v>1.5794666992494641</v>
      </c>
    </row>
    <row r="1215" spans="2:20" x14ac:dyDescent="0.3">
      <c r="B1215" s="10" t="s">
        <v>25</v>
      </c>
      <c r="C1215" s="21">
        <v>1209</v>
      </c>
      <c r="D1215" s="21">
        <v>187</v>
      </c>
      <c r="E1215" s="22">
        <v>97.4</v>
      </c>
      <c r="F1215" s="23">
        <f t="shared" si="111"/>
        <v>1.3888888888890073E-2</v>
      </c>
      <c r="G1215" s="23">
        <f t="shared" si="112"/>
        <v>5.0000000000004263E-2</v>
      </c>
      <c r="H1215" s="24">
        <f t="shared" si="108"/>
        <v>0</v>
      </c>
      <c r="I1215" s="24">
        <f t="shared" si="109"/>
        <v>97.4</v>
      </c>
      <c r="J1215" s="24">
        <f t="shared" si="110"/>
        <v>27.055555555555557</v>
      </c>
      <c r="K1215" s="24">
        <f>(1000*1.15)*Table1[[#This Row],[WLTC class 3, version 5, acceleration]]</f>
        <v>15.972222222223584</v>
      </c>
      <c r="L1215" s="24">
        <f t="shared" si="113"/>
        <v>112.815</v>
      </c>
      <c r="M1215" s="24">
        <f>0.5*1.2*0.32*1.99*(Table1[[#This Row],[Velocity]]^2)</f>
        <v>279.68373925925931</v>
      </c>
      <c r="N1215" s="24">
        <f>Table1[[#This Row],[Acceleration Force]]+Table1[[#This Row],[Rolling Resistance]]+Table1[[#This Row],[Aerodynamic Resistance]]</f>
        <v>408.4709614814829</v>
      </c>
      <c r="O1215" s="24">
        <f>(Table1[[#This Row],[Acceleration Force]]+Table1[[#This Row],[Rolling Resistance]]+Table1[[#This Row],[Aerodynamic Resistance]])*Table1[[#This Row],[Velocity]]</f>
        <v>11051.408791193455</v>
      </c>
      <c r="P1215" s="24">
        <f>Table1[[#This Row],[Total]]*Table1[[#This Row],[Velocity]]</f>
        <v>11051.408791193455</v>
      </c>
      <c r="Q1215" s="24">
        <f>IF(Table1[[#This Row],[Energy]]&gt;0,Table1[[#This Row],[Energy]],0)</f>
        <v>11051.408791193455</v>
      </c>
      <c r="R1215" s="24">
        <f>(SUM($Q$6:Q1215))/1000000</f>
        <v>4.1058130115353038</v>
      </c>
      <c r="S1215" s="24">
        <f>IF(Table1[[#This Row],[Energy]]&lt;0,ABS(Table1[[#This Row],[Energy]]),0)</f>
        <v>0</v>
      </c>
      <c r="T1215" s="24">
        <f>(SUM($S$6:S1215))/1000000</f>
        <v>1.5794666992494641</v>
      </c>
    </row>
    <row r="1216" spans="2:20" x14ac:dyDescent="0.3">
      <c r="B1216" s="10" t="s">
        <v>25</v>
      </c>
      <c r="C1216" s="21">
        <v>1210</v>
      </c>
      <c r="D1216" s="21">
        <v>188</v>
      </c>
      <c r="E1216" s="22">
        <v>97.4</v>
      </c>
      <c r="F1216" s="23">
        <f t="shared" si="111"/>
        <v>0</v>
      </c>
      <c r="G1216" s="23">
        <f t="shared" si="112"/>
        <v>0</v>
      </c>
      <c r="H1216" s="24">
        <f t="shared" si="108"/>
        <v>0</v>
      </c>
      <c r="I1216" s="24">
        <f t="shared" si="109"/>
        <v>97.4</v>
      </c>
      <c r="J1216" s="24">
        <f t="shared" si="110"/>
        <v>27.055555555555557</v>
      </c>
      <c r="K1216" s="24">
        <f>(1000*1.15)*Table1[[#This Row],[WLTC class 3, version 5, acceleration]]</f>
        <v>0</v>
      </c>
      <c r="L1216" s="24">
        <f t="shared" si="113"/>
        <v>112.815</v>
      </c>
      <c r="M1216" s="24">
        <f>0.5*1.2*0.32*1.99*(Table1[[#This Row],[Velocity]]^2)</f>
        <v>279.68373925925931</v>
      </c>
      <c r="N1216" s="24">
        <f>Table1[[#This Row],[Acceleration Force]]+Table1[[#This Row],[Rolling Resistance]]+Table1[[#This Row],[Aerodynamic Resistance]]</f>
        <v>392.49873925925931</v>
      </c>
      <c r="O1216" s="24">
        <f>(Table1[[#This Row],[Acceleration Force]]+Table1[[#This Row],[Rolling Resistance]]+Table1[[#This Row],[Aerodynamic Resistance]])*Table1[[#This Row],[Velocity]]</f>
        <v>10619.271445514405</v>
      </c>
      <c r="P1216" s="24">
        <f>Table1[[#This Row],[Total]]*Table1[[#This Row],[Velocity]]</f>
        <v>10619.271445514405</v>
      </c>
      <c r="Q1216" s="24">
        <f>IF(Table1[[#This Row],[Energy]]&gt;0,Table1[[#This Row],[Energy]],0)</f>
        <v>10619.271445514405</v>
      </c>
      <c r="R1216" s="24">
        <f>(SUM($Q$6:Q1216))/1000000</f>
        <v>4.1164322829808189</v>
      </c>
      <c r="S1216" s="24">
        <f>IF(Table1[[#This Row],[Energy]]&lt;0,ABS(Table1[[#This Row],[Energy]]),0)</f>
        <v>0</v>
      </c>
      <c r="T1216" s="24">
        <f>(SUM($S$6:S1216))/1000000</f>
        <v>1.5794666992494641</v>
      </c>
    </row>
    <row r="1217" spans="2:20" x14ac:dyDescent="0.3">
      <c r="B1217" s="10" t="s">
        <v>25</v>
      </c>
      <c r="C1217" s="21">
        <v>1211</v>
      </c>
      <c r="D1217" s="21">
        <v>189</v>
      </c>
      <c r="E1217" s="22">
        <v>97.4</v>
      </c>
      <c r="F1217" s="23">
        <f t="shared" si="111"/>
        <v>0</v>
      </c>
      <c r="G1217" s="23">
        <f t="shared" si="112"/>
        <v>0</v>
      </c>
      <c r="H1217" s="24">
        <f t="shared" si="108"/>
        <v>0</v>
      </c>
      <c r="I1217" s="24">
        <f t="shared" si="109"/>
        <v>97.4</v>
      </c>
      <c r="J1217" s="24">
        <f t="shared" si="110"/>
        <v>27.055555555555557</v>
      </c>
      <c r="K1217" s="24">
        <f>(1000*1.15)*Table1[[#This Row],[WLTC class 3, version 5, acceleration]]</f>
        <v>0</v>
      </c>
      <c r="L1217" s="24">
        <f t="shared" si="113"/>
        <v>112.815</v>
      </c>
      <c r="M1217" s="24">
        <f>0.5*1.2*0.32*1.99*(Table1[[#This Row],[Velocity]]^2)</f>
        <v>279.68373925925931</v>
      </c>
      <c r="N1217" s="24">
        <f>Table1[[#This Row],[Acceleration Force]]+Table1[[#This Row],[Rolling Resistance]]+Table1[[#This Row],[Aerodynamic Resistance]]</f>
        <v>392.49873925925931</v>
      </c>
      <c r="O1217" s="24">
        <f>(Table1[[#This Row],[Acceleration Force]]+Table1[[#This Row],[Rolling Resistance]]+Table1[[#This Row],[Aerodynamic Resistance]])*Table1[[#This Row],[Velocity]]</f>
        <v>10619.271445514405</v>
      </c>
      <c r="P1217" s="24">
        <f>Table1[[#This Row],[Total]]*Table1[[#This Row],[Velocity]]</f>
        <v>10619.271445514405</v>
      </c>
      <c r="Q1217" s="24">
        <f>IF(Table1[[#This Row],[Energy]]&gt;0,Table1[[#This Row],[Energy]],0)</f>
        <v>10619.271445514405</v>
      </c>
      <c r="R1217" s="24">
        <f>(SUM($Q$6:Q1217))/1000000</f>
        <v>4.1270515544263331</v>
      </c>
      <c r="S1217" s="24">
        <f>IF(Table1[[#This Row],[Energy]]&lt;0,ABS(Table1[[#This Row],[Energy]]),0)</f>
        <v>0</v>
      </c>
      <c r="T1217" s="24">
        <f>(SUM($S$6:S1217))/1000000</f>
        <v>1.5794666992494641</v>
      </c>
    </row>
    <row r="1218" spans="2:20" x14ac:dyDescent="0.3">
      <c r="B1218" s="10" t="s">
        <v>25</v>
      </c>
      <c r="C1218" s="21">
        <v>1212</v>
      </c>
      <c r="D1218" s="21">
        <v>190</v>
      </c>
      <c r="E1218" s="22">
        <v>97.4</v>
      </c>
      <c r="F1218" s="23">
        <f t="shared" si="111"/>
        <v>-1.3888888888890073E-2</v>
      </c>
      <c r="G1218" s="23">
        <f t="shared" si="112"/>
        <v>-5.0000000000004263E-2</v>
      </c>
      <c r="H1218" s="24">
        <f t="shared" si="108"/>
        <v>0</v>
      </c>
      <c r="I1218" s="24">
        <f t="shared" si="109"/>
        <v>97.4</v>
      </c>
      <c r="J1218" s="24">
        <f t="shared" si="110"/>
        <v>27.055555555555557</v>
      </c>
      <c r="K1218" s="24">
        <f>(1000*1.15)*Table1[[#This Row],[WLTC class 3, version 5, acceleration]]</f>
        <v>-15.972222222223584</v>
      </c>
      <c r="L1218" s="24">
        <f t="shared" si="113"/>
        <v>112.815</v>
      </c>
      <c r="M1218" s="24">
        <f>0.5*1.2*0.32*1.99*(Table1[[#This Row],[Velocity]]^2)</f>
        <v>279.68373925925931</v>
      </c>
      <c r="N1218" s="24">
        <f>Table1[[#This Row],[Acceleration Force]]+Table1[[#This Row],[Rolling Resistance]]+Table1[[#This Row],[Aerodynamic Resistance]]</f>
        <v>376.52651703703572</v>
      </c>
      <c r="O1218" s="24">
        <f>(Table1[[#This Row],[Acceleration Force]]+Table1[[#This Row],[Rolling Resistance]]+Table1[[#This Row],[Aerodynamic Resistance]])*Table1[[#This Row],[Velocity]]</f>
        <v>10187.134099835355</v>
      </c>
      <c r="P1218" s="24">
        <f>Table1[[#This Row],[Total]]*Table1[[#This Row],[Velocity]]</f>
        <v>10187.134099835355</v>
      </c>
      <c r="Q1218" s="24">
        <f>IF(Table1[[#This Row],[Energy]]&gt;0,Table1[[#This Row],[Energy]],0)</f>
        <v>10187.134099835355</v>
      </c>
      <c r="R1218" s="24">
        <f>(SUM($Q$6:Q1218))/1000000</f>
        <v>4.1372386885261685</v>
      </c>
      <c r="S1218" s="24">
        <f>IF(Table1[[#This Row],[Energy]]&lt;0,ABS(Table1[[#This Row],[Energy]]),0)</f>
        <v>0</v>
      </c>
      <c r="T1218" s="24">
        <f>(SUM($S$6:S1218))/1000000</f>
        <v>1.5794666992494641</v>
      </c>
    </row>
    <row r="1219" spans="2:20" x14ac:dyDescent="0.3">
      <c r="B1219" s="10" t="s">
        <v>25</v>
      </c>
      <c r="C1219" s="21">
        <v>1213</v>
      </c>
      <c r="D1219" s="21">
        <v>191</v>
      </c>
      <c r="E1219" s="22">
        <v>97.3</v>
      </c>
      <c r="F1219" s="23">
        <f t="shared" si="111"/>
        <v>-1.3888888888890073E-2</v>
      </c>
      <c r="G1219" s="23">
        <f t="shared" si="112"/>
        <v>-5.0000000000004263E-2</v>
      </c>
      <c r="H1219" s="24">
        <f t="shared" si="108"/>
        <v>0</v>
      </c>
      <c r="I1219" s="24">
        <f t="shared" si="109"/>
        <v>97.3</v>
      </c>
      <c r="J1219" s="24">
        <f t="shared" si="110"/>
        <v>27.027777777777775</v>
      </c>
      <c r="K1219" s="24">
        <f>(1000*1.15)*Table1[[#This Row],[WLTC class 3, version 5, acceleration]]</f>
        <v>-15.972222222223584</v>
      </c>
      <c r="L1219" s="24">
        <f t="shared" si="113"/>
        <v>112.815</v>
      </c>
      <c r="M1219" s="24">
        <f>0.5*1.2*0.32*1.99*(Table1[[#This Row],[Velocity]]^2)</f>
        <v>279.10973481481477</v>
      </c>
      <c r="N1219" s="24">
        <f>Table1[[#This Row],[Acceleration Force]]+Table1[[#This Row],[Rolling Resistance]]+Table1[[#This Row],[Aerodynamic Resistance]]</f>
        <v>375.95251259259118</v>
      </c>
      <c r="O1219" s="24">
        <f>(Table1[[#This Row],[Acceleration Force]]+Table1[[#This Row],[Rolling Resistance]]+Table1[[#This Row],[Aerodynamic Resistance]])*Table1[[#This Row],[Velocity]]</f>
        <v>10161.160965349754</v>
      </c>
      <c r="P1219" s="24">
        <f>Table1[[#This Row],[Total]]*Table1[[#This Row],[Velocity]]</f>
        <v>10161.160965349754</v>
      </c>
      <c r="Q1219" s="24">
        <f>IF(Table1[[#This Row],[Energy]]&gt;0,Table1[[#This Row],[Energy]],0)</f>
        <v>10161.160965349754</v>
      </c>
      <c r="R1219" s="24">
        <f>(SUM($Q$6:Q1219))/1000000</f>
        <v>4.1473998494915181</v>
      </c>
      <c r="S1219" s="24">
        <f>IF(Table1[[#This Row],[Energy]]&lt;0,ABS(Table1[[#This Row],[Energy]]),0)</f>
        <v>0</v>
      </c>
      <c r="T1219" s="24">
        <f>(SUM($S$6:S1219))/1000000</f>
        <v>1.5794666992494641</v>
      </c>
    </row>
    <row r="1220" spans="2:20" x14ac:dyDescent="0.3">
      <c r="B1220" s="10" t="s">
        <v>25</v>
      </c>
      <c r="C1220" s="21">
        <v>1214</v>
      </c>
      <c r="D1220" s="21">
        <v>192</v>
      </c>
      <c r="E1220" s="22">
        <v>97.3</v>
      </c>
      <c r="F1220" s="23">
        <f t="shared" si="111"/>
        <v>0</v>
      </c>
      <c r="G1220" s="23">
        <f t="shared" si="112"/>
        <v>0</v>
      </c>
      <c r="H1220" s="24">
        <f t="shared" si="108"/>
        <v>0</v>
      </c>
      <c r="I1220" s="24">
        <f t="shared" si="109"/>
        <v>97.3</v>
      </c>
      <c r="J1220" s="24">
        <f t="shared" si="110"/>
        <v>27.027777777777775</v>
      </c>
      <c r="K1220" s="24">
        <f>(1000*1.15)*Table1[[#This Row],[WLTC class 3, version 5, acceleration]]</f>
        <v>0</v>
      </c>
      <c r="L1220" s="24">
        <f t="shared" si="113"/>
        <v>112.815</v>
      </c>
      <c r="M1220" s="24">
        <f>0.5*1.2*0.32*1.99*(Table1[[#This Row],[Velocity]]^2)</f>
        <v>279.10973481481477</v>
      </c>
      <c r="N1220" s="24">
        <f>Table1[[#This Row],[Acceleration Force]]+Table1[[#This Row],[Rolling Resistance]]+Table1[[#This Row],[Aerodynamic Resistance]]</f>
        <v>391.92473481481477</v>
      </c>
      <c r="O1220" s="24">
        <f>(Table1[[#This Row],[Acceleration Force]]+Table1[[#This Row],[Rolling Resistance]]+Table1[[#This Row],[Aerodynamic Resistance]])*Table1[[#This Row],[Velocity]]</f>
        <v>10592.854638189297</v>
      </c>
      <c r="P1220" s="24">
        <f>Table1[[#This Row],[Total]]*Table1[[#This Row],[Velocity]]</f>
        <v>10592.854638189297</v>
      </c>
      <c r="Q1220" s="24">
        <f>IF(Table1[[#This Row],[Energy]]&gt;0,Table1[[#This Row],[Energy]],0)</f>
        <v>10592.854638189297</v>
      </c>
      <c r="R1220" s="24">
        <f>(SUM($Q$6:Q1220))/1000000</f>
        <v>4.1579927041297076</v>
      </c>
      <c r="S1220" s="24">
        <f>IF(Table1[[#This Row],[Energy]]&lt;0,ABS(Table1[[#This Row],[Energy]]),0)</f>
        <v>0</v>
      </c>
      <c r="T1220" s="24">
        <f>(SUM($S$6:S1220))/1000000</f>
        <v>1.5794666992494641</v>
      </c>
    </row>
    <row r="1221" spans="2:20" x14ac:dyDescent="0.3">
      <c r="B1221" s="10" t="s">
        <v>25</v>
      </c>
      <c r="C1221" s="21">
        <v>1215</v>
      </c>
      <c r="D1221" s="21">
        <v>193</v>
      </c>
      <c r="E1221" s="22">
        <v>97.3</v>
      </c>
      <c r="F1221" s="23">
        <f t="shared" si="111"/>
        <v>0</v>
      </c>
      <c r="G1221" s="23">
        <f t="shared" si="112"/>
        <v>0</v>
      </c>
      <c r="H1221" s="24">
        <f t="shared" si="108"/>
        <v>0</v>
      </c>
      <c r="I1221" s="24">
        <f t="shared" si="109"/>
        <v>97.3</v>
      </c>
      <c r="J1221" s="24">
        <f t="shared" si="110"/>
        <v>27.027777777777775</v>
      </c>
      <c r="K1221" s="24">
        <f>(1000*1.15)*Table1[[#This Row],[WLTC class 3, version 5, acceleration]]</f>
        <v>0</v>
      </c>
      <c r="L1221" s="24">
        <f t="shared" si="113"/>
        <v>112.815</v>
      </c>
      <c r="M1221" s="24">
        <f>0.5*1.2*0.32*1.99*(Table1[[#This Row],[Velocity]]^2)</f>
        <v>279.10973481481477</v>
      </c>
      <c r="N1221" s="24">
        <f>Table1[[#This Row],[Acceleration Force]]+Table1[[#This Row],[Rolling Resistance]]+Table1[[#This Row],[Aerodynamic Resistance]]</f>
        <v>391.92473481481477</v>
      </c>
      <c r="O1221" s="24">
        <f>(Table1[[#This Row],[Acceleration Force]]+Table1[[#This Row],[Rolling Resistance]]+Table1[[#This Row],[Aerodynamic Resistance]])*Table1[[#This Row],[Velocity]]</f>
        <v>10592.854638189297</v>
      </c>
      <c r="P1221" s="24">
        <f>Table1[[#This Row],[Total]]*Table1[[#This Row],[Velocity]]</f>
        <v>10592.854638189297</v>
      </c>
      <c r="Q1221" s="24">
        <f>IF(Table1[[#This Row],[Energy]]&gt;0,Table1[[#This Row],[Energy]],0)</f>
        <v>10592.854638189297</v>
      </c>
      <c r="R1221" s="24">
        <f>(SUM($Q$6:Q1221))/1000000</f>
        <v>4.168585558767897</v>
      </c>
      <c r="S1221" s="24">
        <f>IF(Table1[[#This Row],[Energy]]&lt;0,ABS(Table1[[#This Row],[Energy]]),0)</f>
        <v>0</v>
      </c>
      <c r="T1221" s="24">
        <f>(SUM($S$6:S1221))/1000000</f>
        <v>1.5794666992494641</v>
      </c>
    </row>
    <row r="1222" spans="2:20" x14ac:dyDescent="0.3">
      <c r="B1222" s="10" t="s">
        <v>25</v>
      </c>
      <c r="C1222" s="21">
        <v>1216</v>
      </c>
      <c r="D1222" s="21">
        <v>194</v>
      </c>
      <c r="E1222" s="22">
        <v>97.3</v>
      </c>
      <c r="F1222" s="23">
        <f t="shared" si="111"/>
        <v>-1.3888888888888099E-2</v>
      </c>
      <c r="G1222" s="23">
        <f t="shared" si="112"/>
        <v>-4.9999999999997158E-2</v>
      </c>
      <c r="H1222" s="24">
        <f t="shared" ref="H1222:H1285" si="114">IF(E1222&lt;1,1,0)</f>
        <v>0</v>
      </c>
      <c r="I1222" s="24">
        <f t="shared" ref="I1222:I1285" si="115">IF(H1222=1,"",E1222)</f>
        <v>97.3</v>
      </c>
      <c r="J1222" s="24">
        <f t="shared" ref="J1222:J1285" si="116">E1222/3.6</f>
        <v>27.027777777777775</v>
      </c>
      <c r="K1222" s="24">
        <f>(1000*1.15)*Table1[[#This Row],[WLTC class 3, version 5, acceleration]]</f>
        <v>-15.972222222221314</v>
      </c>
      <c r="L1222" s="24">
        <f t="shared" si="113"/>
        <v>112.815</v>
      </c>
      <c r="M1222" s="24">
        <f>0.5*1.2*0.32*1.99*(Table1[[#This Row],[Velocity]]^2)</f>
        <v>279.10973481481477</v>
      </c>
      <c r="N1222" s="24">
        <f>Table1[[#This Row],[Acceleration Force]]+Table1[[#This Row],[Rolling Resistance]]+Table1[[#This Row],[Aerodynamic Resistance]]</f>
        <v>375.95251259259345</v>
      </c>
      <c r="O1222" s="24">
        <f>(Table1[[#This Row],[Acceleration Force]]+Table1[[#This Row],[Rolling Resistance]]+Table1[[#This Row],[Aerodynamic Resistance]])*Table1[[#This Row],[Velocity]]</f>
        <v>10161.160965349816</v>
      </c>
      <c r="P1222" s="24">
        <f>Table1[[#This Row],[Total]]*Table1[[#This Row],[Velocity]]</f>
        <v>10161.160965349816</v>
      </c>
      <c r="Q1222" s="24">
        <f>IF(Table1[[#This Row],[Energy]]&gt;0,Table1[[#This Row],[Energy]],0)</f>
        <v>10161.160965349816</v>
      </c>
      <c r="R1222" s="24">
        <f>(SUM($Q$6:Q1222))/1000000</f>
        <v>4.1787467197332466</v>
      </c>
      <c r="S1222" s="24">
        <f>IF(Table1[[#This Row],[Energy]]&lt;0,ABS(Table1[[#This Row],[Energy]]),0)</f>
        <v>0</v>
      </c>
      <c r="T1222" s="24">
        <f>(SUM($S$6:S1222))/1000000</f>
        <v>1.5794666992494641</v>
      </c>
    </row>
    <row r="1223" spans="2:20" x14ac:dyDescent="0.3">
      <c r="B1223" s="10" t="s">
        <v>25</v>
      </c>
      <c r="C1223" s="21">
        <v>1217</v>
      </c>
      <c r="D1223" s="21">
        <v>195</v>
      </c>
      <c r="E1223" s="22">
        <v>97.2</v>
      </c>
      <c r="F1223" s="23">
        <f t="shared" ref="F1223:F1286" si="117">($E1224-$E1222)/2/3.6</f>
        <v>-2.7777777777778172E-2</v>
      </c>
      <c r="G1223" s="23">
        <f t="shared" ref="G1223:G1286" si="118">($E1224-$E1222)/2</f>
        <v>-0.10000000000000142</v>
      </c>
      <c r="H1223" s="24">
        <f t="shared" si="114"/>
        <v>0</v>
      </c>
      <c r="I1223" s="24">
        <f t="shared" si="115"/>
        <v>97.2</v>
      </c>
      <c r="J1223" s="24">
        <f t="shared" si="116"/>
        <v>27</v>
      </c>
      <c r="K1223" s="24">
        <f>(1000*1.15)*Table1[[#This Row],[WLTC class 3, version 5, acceleration]]</f>
        <v>-31.944444444444898</v>
      </c>
      <c r="L1223" s="24">
        <f t="shared" ref="L1223:L1286" si="119">1150*9.81*0.01</f>
        <v>112.815</v>
      </c>
      <c r="M1223" s="24">
        <f>0.5*1.2*0.32*1.99*(Table1[[#This Row],[Velocity]]^2)</f>
        <v>278.53632000000005</v>
      </c>
      <c r="N1223" s="24">
        <f>Table1[[#This Row],[Acceleration Force]]+Table1[[#This Row],[Rolling Resistance]]+Table1[[#This Row],[Aerodynamic Resistance]]</f>
        <v>359.40687555555513</v>
      </c>
      <c r="O1223" s="24">
        <f>(Table1[[#This Row],[Acceleration Force]]+Table1[[#This Row],[Rolling Resistance]]+Table1[[#This Row],[Aerodynamic Resistance]])*Table1[[#This Row],[Velocity]]</f>
        <v>9703.9856399999881</v>
      </c>
      <c r="P1223" s="24">
        <f>Table1[[#This Row],[Total]]*Table1[[#This Row],[Velocity]]</f>
        <v>9703.9856399999881</v>
      </c>
      <c r="Q1223" s="24">
        <f>IF(Table1[[#This Row],[Energy]]&gt;0,Table1[[#This Row],[Energy]],0)</f>
        <v>9703.9856399999881</v>
      </c>
      <c r="R1223" s="24">
        <f>(SUM($Q$6:Q1223))/1000000</f>
        <v>4.1884507053732465</v>
      </c>
      <c r="S1223" s="24">
        <f>IF(Table1[[#This Row],[Energy]]&lt;0,ABS(Table1[[#This Row],[Energy]]),0)</f>
        <v>0</v>
      </c>
      <c r="T1223" s="24">
        <f>(SUM($S$6:S1223))/1000000</f>
        <v>1.5794666992494641</v>
      </c>
    </row>
    <row r="1224" spans="2:20" x14ac:dyDescent="0.3">
      <c r="B1224" s="10" t="s">
        <v>25</v>
      </c>
      <c r="C1224" s="21">
        <v>1218</v>
      </c>
      <c r="D1224" s="21">
        <v>196</v>
      </c>
      <c r="E1224" s="22">
        <v>97.1</v>
      </c>
      <c r="F1224" s="23">
        <f t="shared" si="117"/>
        <v>-2.7777777777778172E-2</v>
      </c>
      <c r="G1224" s="23">
        <f t="shared" si="118"/>
        <v>-0.10000000000000142</v>
      </c>
      <c r="H1224" s="24">
        <f t="shared" si="114"/>
        <v>0</v>
      </c>
      <c r="I1224" s="24">
        <f t="shared" si="115"/>
        <v>97.1</v>
      </c>
      <c r="J1224" s="24">
        <f t="shared" si="116"/>
        <v>26.972222222222221</v>
      </c>
      <c r="K1224" s="24">
        <f>(1000*1.15)*Table1[[#This Row],[WLTC class 3, version 5, acceleration]]</f>
        <v>-31.944444444444898</v>
      </c>
      <c r="L1224" s="24">
        <f t="shared" si="119"/>
        <v>112.815</v>
      </c>
      <c r="M1224" s="24">
        <f>0.5*1.2*0.32*1.99*(Table1[[#This Row],[Velocity]]^2)</f>
        <v>277.96349481481479</v>
      </c>
      <c r="N1224" s="24">
        <f>Table1[[#This Row],[Acceleration Force]]+Table1[[#This Row],[Rolling Resistance]]+Table1[[#This Row],[Aerodynamic Resistance]]</f>
        <v>358.83405037036988</v>
      </c>
      <c r="O1224" s="24">
        <f>(Table1[[#This Row],[Acceleration Force]]+Table1[[#This Row],[Rolling Resistance]]+Table1[[#This Row],[Aerodynamic Resistance]])*Table1[[#This Row],[Velocity]]</f>
        <v>9678.5517474896988</v>
      </c>
      <c r="P1224" s="24">
        <f>Table1[[#This Row],[Total]]*Table1[[#This Row],[Velocity]]</f>
        <v>9678.5517474896988</v>
      </c>
      <c r="Q1224" s="24">
        <f>IF(Table1[[#This Row],[Energy]]&gt;0,Table1[[#This Row],[Energy]],0)</f>
        <v>9678.5517474896988</v>
      </c>
      <c r="R1224" s="24">
        <f>(SUM($Q$6:Q1224))/1000000</f>
        <v>4.198129257120736</v>
      </c>
      <c r="S1224" s="24">
        <f>IF(Table1[[#This Row],[Energy]]&lt;0,ABS(Table1[[#This Row],[Energy]]),0)</f>
        <v>0</v>
      </c>
      <c r="T1224" s="24">
        <f>(SUM($S$6:S1224))/1000000</f>
        <v>1.5794666992494641</v>
      </c>
    </row>
    <row r="1225" spans="2:20" x14ac:dyDescent="0.3">
      <c r="B1225" s="10" t="s">
        <v>25</v>
      </c>
      <c r="C1225" s="21">
        <v>1219</v>
      </c>
      <c r="D1225" s="21">
        <v>197</v>
      </c>
      <c r="E1225" s="22">
        <v>97</v>
      </c>
      <c r="F1225" s="23">
        <f t="shared" si="117"/>
        <v>-2.7777777777776198E-2</v>
      </c>
      <c r="G1225" s="23">
        <f t="shared" si="118"/>
        <v>-9.9999999999994316E-2</v>
      </c>
      <c r="H1225" s="24">
        <f t="shared" si="114"/>
        <v>0</v>
      </c>
      <c r="I1225" s="24">
        <f t="shared" si="115"/>
        <v>97</v>
      </c>
      <c r="J1225" s="24">
        <f t="shared" si="116"/>
        <v>26.944444444444443</v>
      </c>
      <c r="K1225" s="24">
        <f>(1000*1.15)*Table1[[#This Row],[WLTC class 3, version 5, acceleration]]</f>
        <v>-31.944444444442627</v>
      </c>
      <c r="L1225" s="24">
        <f t="shared" si="119"/>
        <v>112.815</v>
      </c>
      <c r="M1225" s="24">
        <f>0.5*1.2*0.32*1.99*(Table1[[#This Row],[Velocity]]^2)</f>
        <v>277.39125925925924</v>
      </c>
      <c r="N1225" s="24">
        <f>Table1[[#This Row],[Acceleration Force]]+Table1[[#This Row],[Rolling Resistance]]+Table1[[#This Row],[Aerodynamic Resistance]]</f>
        <v>358.2618148148166</v>
      </c>
      <c r="O1225" s="24">
        <f>(Table1[[#This Row],[Acceleration Force]]+Table1[[#This Row],[Rolling Resistance]]+Table1[[#This Row],[Aerodynamic Resistance]])*Table1[[#This Row],[Velocity]]</f>
        <v>9653.1655658436684</v>
      </c>
      <c r="P1225" s="24">
        <f>Table1[[#This Row],[Total]]*Table1[[#This Row],[Velocity]]</f>
        <v>9653.1655658436684</v>
      </c>
      <c r="Q1225" s="24">
        <f>IF(Table1[[#This Row],[Energy]]&gt;0,Table1[[#This Row],[Energy]],0)</f>
        <v>9653.1655658436684</v>
      </c>
      <c r="R1225" s="24">
        <f>(SUM($Q$6:Q1225))/1000000</f>
        <v>4.2077824226865799</v>
      </c>
      <c r="S1225" s="24">
        <f>IF(Table1[[#This Row],[Energy]]&lt;0,ABS(Table1[[#This Row],[Energy]]),0)</f>
        <v>0</v>
      </c>
      <c r="T1225" s="24">
        <f>(SUM($S$6:S1225))/1000000</f>
        <v>1.5794666992494641</v>
      </c>
    </row>
    <row r="1226" spans="2:20" x14ac:dyDescent="0.3">
      <c r="B1226" s="10" t="s">
        <v>25</v>
      </c>
      <c r="C1226" s="21">
        <v>1220</v>
      </c>
      <c r="D1226" s="21">
        <v>198</v>
      </c>
      <c r="E1226" s="22">
        <v>96.9</v>
      </c>
      <c r="F1226" s="23">
        <f t="shared" si="117"/>
        <v>-4.1666666666666269E-2</v>
      </c>
      <c r="G1226" s="23">
        <f t="shared" si="118"/>
        <v>-0.14999999999999858</v>
      </c>
      <c r="H1226" s="24">
        <f t="shared" si="114"/>
        <v>0</v>
      </c>
      <c r="I1226" s="24">
        <f t="shared" si="115"/>
        <v>96.9</v>
      </c>
      <c r="J1226" s="24">
        <f t="shared" si="116"/>
        <v>26.916666666666668</v>
      </c>
      <c r="K1226" s="24">
        <f>(1000*1.15)*Table1[[#This Row],[WLTC class 3, version 5, acceleration]]</f>
        <v>-47.91666666666621</v>
      </c>
      <c r="L1226" s="24">
        <f t="shared" si="119"/>
        <v>112.815</v>
      </c>
      <c r="M1226" s="24">
        <f>0.5*1.2*0.32*1.99*(Table1[[#This Row],[Velocity]]^2)</f>
        <v>276.81961333333334</v>
      </c>
      <c r="N1226" s="24">
        <f>Table1[[#This Row],[Acceleration Force]]+Table1[[#This Row],[Rolling Resistance]]+Table1[[#This Row],[Aerodynamic Resistance]]</f>
        <v>341.7179466666671</v>
      </c>
      <c r="O1226" s="24">
        <f>(Table1[[#This Row],[Acceleration Force]]+Table1[[#This Row],[Rolling Resistance]]+Table1[[#This Row],[Aerodynamic Resistance]])*Table1[[#This Row],[Velocity]]</f>
        <v>9197.9080644444566</v>
      </c>
      <c r="P1226" s="24">
        <f>Table1[[#This Row],[Total]]*Table1[[#This Row],[Velocity]]</f>
        <v>9197.9080644444566</v>
      </c>
      <c r="Q1226" s="24">
        <f>IF(Table1[[#This Row],[Energy]]&gt;0,Table1[[#This Row],[Energy]],0)</f>
        <v>9197.9080644444566</v>
      </c>
      <c r="R1226" s="24">
        <f>(SUM($Q$6:Q1226))/1000000</f>
        <v>4.2169803307510243</v>
      </c>
      <c r="S1226" s="24">
        <f>IF(Table1[[#This Row],[Energy]]&lt;0,ABS(Table1[[#This Row],[Energy]]),0)</f>
        <v>0</v>
      </c>
      <c r="T1226" s="24">
        <f>(SUM($S$6:S1226))/1000000</f>
        <v>1.5794666992494641</v>
      </c>
    </row>
    <row r="1227" spans="2:20" x14ac:dyDescent="0.3">
      <c r="B1227" s="10" t="s">
        <v>25</v>
      </c>
      <c r="C1227" s="21">
        <v>1221</v>
      </c>
      <c r="D1227" s="21">
        <v>199</v>
      </c>
      <c r="E1227" s="22">
        <v>96.7</v>
      </c>
      <c r="F1227" s="23">
        <f t="shared" si="117"/>
        <v>-6.9444444444444448E-2</v>
      </c>
      <c r="G1227" s="23">
        <f t="shared" si="118"/>
        <v>-0.25</v>
      </c>
      <c r="H1227" s="24">
        <f t="shared" si="114"/>
        <v>0</v>
      </c>
      <c r="I1227" s="24">
        <f t="shared" si="115"/>
        <v>96.7</v>
      </c>
      <c r="J1227" s="24">
        <f t="shared" si="116"/>
        <v>26.861111111111111</v>
      </c>
      <c r="K1227" s="24">
        <f>(1000*1.15)*Table1[[#This Row],[WLTC class 3, version 5, acceleration]]</f>
        <v>-79.861111111111114</v>
      </c>
      <c r="L1227" s="24">
        <f t="shared" si="119"/>
        <v>112.815</v>
      </c>
      <c r="M1227" s="24">
        <f>0.5*1.2*0.32*1.99*(Table1[[#This Row],[Velocity]]^2)</f>
        <v>275.6780903703704</v>
      </c>
      <c r="N1227" s="24">
        <f>Table1[[#This Row],[Acceleration Force]]+Table1[[#This Row],[Rolling Resistance]]+Table1[[#This Row],[Aerodynamic Resistance]]</f>
        <v>308.63197925925931</v>
      </c>
      <c r="O1227" s="24">
        <f>(Table1[[#This Row],[Acceleration Force]]+Table1[[#This Row],[Rolling Resistance]]+Table1[[#This Row],[Aerodynamic Resistance]])*Table1[[#This Row],[Velocity]]</f>
        <v>8290.1978873251046</v>
      </c>
      <c r="P1227" s="24">
        <f>Table1[[#This Row],[Total]]*Table1[[#This Row],[Velocity]]</f>
        <v>8290.1978873251046</v>
      </c>
      <c r="Q1227" s="24">
        <f>IF(Table1[[#This Row],[Energy]]&gt;0,Table1[[#This Row],[Energy]],0)</f>
        <v>8290.1978873251046</v>
      </c>
      <c r="R1227" s="24">
        <f>(SUM($Q$6:Q1227))/1000000</f>
        <v>4.2252705286383492</v>
      </c>
      <c r="S1227" s="24">
        <f>IF(Table1[[#This Row],[Energy]]&lt;0,ABS(Table1[[#This Row],[Energy]]),0)</f>
        <v>0</v>
      </c>
      <c r="T1227" s="24">
        <f>(SUM($S$6:S1227))/1000000</f>
        <v>1.5794666992494641</v>
      </c>
    </row>
    <row r="1228" spans="2:20" x14ac:dyDescent="0.3">
      <c r="B1228" s="10" t="s">
        <v>25</v>
      </c>
      <c r="C1228" s="21">
        <v>1222</v>
      </c>
      <c r="D1228" s="21">
        <v>200</v>
      </c>
      <c r="E1228" s="22">
        <v>96.4</v>
      </c>
      <c r="F1228" s="23">
        <f t="shared" si="117"/>
        <v>-8.3333333333334522E-2</v>
      </c>
      <c r="G1228" s="23">
        <f t="shared" si="118"/>
        <v>-0.30000000000000426</v>
      </c>
      <c r="H1228" s="24">
        <f t="shared" si="114"/>
        <v>0</v>
      </c>
      <c r="I1228" s="24">
        <f t="shared" si="115"/>
        <v>96.4</v>
      </c>
      <c r="J1228" s="24">
        <f t="shared" si="116"/>
        <v>26.777777777777779</v>
      </c>
      <c r="K1228" s="24">
        <f>(1000*1.15)*Table1[[#This Row],[WLTC class 3, version 5, acceleration]]</f>
        <v>-95.833333333334707</v>
      </c>
      <c r="L1228" s="24">
        <f t="shared" si="119"/>
        <v>112.815</v>
      </c>
      <c r="M1228" s="24">
        <f>0.5*1.2*0.32*1.99*(Table1[[#This Row],[Velocity]]^2)</f>
        <v>273.97022814814818</v>
      </c>
      <c r="N1228" s="24">
        <f>Table1[[#This Row],[Acceleration Force]]+Table1[[#This Row],[Rolling Resistance]]+Table1[[#This Row],[Aerodynamic Resistance]]</f>
        <v>290.9518948148135</v>
      </c>
      <c r="O1228" s="24">
        <f>(Table1[[#This Row],[Acceleration Force]]+Table1[[#This Row],[Rolling Resistance]]+Table1[[#This Row],[Aerodynamic Resistance]])*Table1[[#This Row],[Velocity]]</f>
        <v>7791.045183374451</v>
      </c>
      <c r="P1228" s="24">
        <f>Table1[[#This Row],[Total]]*Table1[[#This Row],[Velocity]]</f>
        <v>7791.045183374451</v>
      </c>
      <c r="Q1228" s="24">
        <f>IF(Table1[[#This Row],[Energy]]&gt;0,Table1[[#This Row],[Energy]],0)</f>
        <v>7791.045183374451</v>
      </c>
      <c r="R1228" s="24">
        <f>(SUM($Q$6:Q1228))/1000000</f>
        <v>4.2330615738217237</v>
      </c>
      <c r="S1228" s="24">
        <f>IF(Table1[[#This Row],[Energy]]&lt;0,ABS(Table1[[#This Row],[Energy]]),0)</f>
        <v>0</v>
      </c>
      <c r="T1228" s="24">
        <f>(SUM($S$6:S1228))/1000000</f>
        <v>1.5794666992494641</v>
      </c>
    </row>
    <row r="1229" spans="2:20" x14ac:dyDescent="0.3">
      <c r="B1229" s="10" t="s">
        <v>25</v>
      </c>
      <c r="C1229" s="21">
        <v>1223</v>
      </c>
      <c r="D1229" s="21">
        <v>201</v>
      </c>
      <c r="E1229" s="22">
        <v>96.1</v>
      </c>
      <c r="F1229" s="23">
        <f t="shared" si="117"/>
        <v>-9.7222222222222612E-2</v>
      </c>
      <c r="G1229" s="23">
        <f t="shared" si="118"/>
        <v>-0.35000000000000142</v>
      </c>
      <c r="H1229" s="24">
        <f t="shared" si="114"/>
        <v>0</v>
      </c>
      <c r="I1229" s="24">
        <f t="shared" si="115"/>
        <v>96.1</v>
      </c>
      <c r="J1229" s="24">
        <f t="shared" si="116"/>
        <v>26.694444444444443</v>
      </c>
      <c r="K1229" s="24">
        <f>(1000*1.15)*Table1[[#This Row],[WLTC class 3, version 5, acceleration]]</f>
        <v>-111.805555555556</v>
      </c>
      <c r="L1229" s="24">
        <f t="shared" si="119"/>
        <v>112.815</v>
      </c>
      <c r="M1229" s="24">
        <f>0.5*1.2*0.32*1.99*(Table1[[#This Row],[Velocity]]^2)</f>
        <v>272.26767259259259</v>
      </c>
      <c r="N1229" s="24">
        <f>Table1[[#This Row],[Acceleration Force]]+Table1[[#This Row],[Rolling Resistance]]+Table1[[#This Row],[Aerodynamic Resistance]]</f>
        <v>273.27711703703659</v>
      </c>
      <c r="O1229" s="24">
        <f>(Table1[[#This Row],[Acceleration Force]]+Table1[[#This Row],[Rolling Resistance]]+Table1[[#This Row],[Aerodynamic Resistance]])*Table1[[#This Row],[Velocity]]</f>
        <v>7294.9808186831151</v>
      </c>
      <c r="P1229" s="24">
        <f>Table1[[#This Row],[Total]]*Table1[[#This Row],[Velocity]]</f>
        <v>7294.9808186831151</v>
      </c>
      <c r="Q1229" s="24">
        <f>IF(Table1[[#This Row],[Energy]]&gt;0,Table1[[#This Row],[Energy]],0)</f>
        <v>7294.9808186831151</v>
      </c>
      <c r="R1229" s="24">
        <f>(SUM($Q$6:Q1229))/1000000</f>
        <v>4.2403565546404067</v>
      </c>
      <c r="S1229" s="24">
        <f>IF(Table1[[#This Row],[Energy]]&lt;0,ABS(Table1[[#This Row],[Energy]]),0)</f>
        <v>0</v>
      </c>
      <c r="T1229" s="24">
        <f>(SUM($S$6:S1229))/1000000</f>
        <v>1.5794666992494641</v>
      </c>
    </row>
    <row r="1230" spans="2:20" x14ac:dyDescent="0.3">
      <c r="B1230" s="10" t="s">
        <v>25</v>
      </c>
      <c r="C1230" s="21">
        <v>1224</v>
      </c>
      <c r="D1230" s="21">
        <v>202</v>
      </c>
      <c r="E1230" s="22">
        <v>95.7</v>
      </c>
      <c r="F1230" s="23">
        <f t="shared" si="117"/>
        <v>-8.3333333333332538E-2</v>
      </c>
      <c r="G1230" s="23">
        <f t="shared" si="118"/>
        <v>-0.29999999999999716</v>
      </c>
      <c r="H1230" s="24">
        <f t="shared" si="114"/>
        <v>0</v>
      </c>
      <c r="I1230" s="24">
        <f t="shared" si="115"/>
        <v>95.7</v>
      </c>
      <c r="J1230" s="24">
        <f t="shared" si="116"/>
        <v>26.583333333333332</v>
      </c>
      <c r="K1230" s="24">
        <f>(1000*1.15)*Table1[[#This Row],[WLTC class 3, version 5, acceleration]]</f>
        <v>-95.833333333332419</v>
      </c>
      <c r="L1230" s="24">
        <f t="shared" si="119"/>
        <v>112.815</v>
      </c>
      <c r="M1230" s="24">
        <f>0.5*1.2*0.32*1.99*(Table1[[#This Row],[Velocity]]^2)</f>
        <v>270.00585333333333</v>
      </c>
      <c r="N1230" s="24">
        <f>Table1[[#This Row],[Acceleration Force]]+Table1[[#This Row],[Rolling Resistance]]+Table1[[#This Row],[Aerodynamic Resistance]]</f>
        <v>286.98752000000093</v>
      </c>
      <c r="O1230" s="24">
        <f>(Table1[[#This Row],[Acceleration Force]]+Table1[[#This Row],[Rolling Resistance]]+Table1[[#This Row],[Aerodynamic Resistance]])*Table1[[#This Row],[Velocity]]</f>
        <v>7629.0849066666906</v>
      </c>
      <c r="P1230" s="24">
        <f>Table1[[#This Row],[Total]]*Table1[[#This Row],[Velocity]]</f>
        <v>7629.0849066666906</v>
      </c>
      <c r="Q1230" s="24">
        <f>IF(Table1[[#This Row],[Energy]]&gt;0,Table1[[#This Row],[Energy]],0)</f>
        <v>7629.0849066666906</v>
      </c>
      <c r="R1230" s="24">
        <f>(SUM($Q$6:Q1230))/1000000</f>
        <v>4.247985639547073</v>
      </c>
      <c r="S1230" s="24">
        <f>IF(Table1[[#This Row],[Energy]]&lt;0,ABS(Table1[[#This Row],[Energy]]),0)</f>
        <v>0</v>
      </c>
      <c r="T1230" s="24">
        <f>(SUM($S$6:S1230))/1000000</f>
        <v>1.5794666992494641</v>
      </c>
    </row>
    <row r="1231" spans="2:20" x14ac:dyDescent="0.3">
      <c r="B1231" s="10" t="s">
        <v>25</v>
      </c>
      <c r="C1231" s="21">
        <v>1225</v>
      </c>
      <c r="D1231" s="21">
        <v>203</v>
      </c>
      <c r="E1231" s="22">
        <v>95.5</v>
      </c>
      <c r="F1231" s="23">
        <f t="shared" si="117"/>
        <v>-5.5555555555556344E-2</v>
      </c>
      <c r="G1231" s="23">
        <f t="shared" si="118"/>
        <v>-0.20000000000000284</v>
      </c>
      <c r="H1231" s="24">
        <f t="shared" si="114"/>
        <v>0</v>
      </c>
      <c r="I1231" s="24">
        <f t="shared" si="115"/>
        <v>95.5</v>
      </c>
      <c r="J1231" s="24">
        <f t="shared" si="116"/>
        <v>26.527777777777779</v>
      </c>
      <c r="K1231" s="24">
        <f>(1000*1.15)*Table1[[#This Row],[WLTC class 3, version 5, acceleration]]</f>
        <v>-63.888888888889795</v>
      </c>
      <c r="L1231" s="24">
        <f t="shared" si="119"/>
        <v>112.815</v>
      </c>
      <c r="M1231" s="24">
        <f>0.5*1.2*0.32*1.99*(Table1[[#This Row],[Velocity]]^2)</f>
        <v>268.87848148148151</v>
      </c>
      <c r="N1231" s="24">
        <f>Table1[[#This Row],[Acceleration Force]]+Table1[[#This Row],[Rolling Resistance]]+Table1[[#This Row],[Aerodynamic Resistance]]</f>
        <v>317.80459259259169</v>
      </c>
      <c r="O1231" s="24">
        <f>(Table1[[#This Row],[Acceleration Force]]+Table1[[#This Row],[Rolling Resistance]]+Table1[[#This Row],[Aerodynamic Resistance]])*Table1[[#This Row],[Velocity]]</f>
        <v>8430.6496090534747</v>
      </c>
      <c r="P1231" s="24">
        <f>Table1[[#This Row],[Total]]*Table1[[#This Row],[Velocity]]</f>
        <v>8430.6496090534747</v>
      </c>
      <c r="Q1231" s="24">
        <f>IF(Table1[[#This Row],[Energy]]&gt;0,Table1[[#This Row],[Energy]],0)</f>
        <v>8430.6496090534747</v>
      </c>
      <c r="R1231" s="24">
        <f>(SUM($Q$6:Q1231))/1000000</f>
        <v>4.2564162891561264</v>
      </c>
      <c r="S1231" s="24">
        <f>IF(Table1[[#This Row],[Energy]]&lt;0,ABS(Table1[[#This Row],[Energy]]),0)</f>
        <v>0</v>
      </c>
      <c r="T1231" s="24">
        <f>(SUM($S$6:S1231))/1000000</f>
        <v>1.5794666992494641</v>
      </c>
    </row>
    <row r="1232" spans="2:20" x14ac:dyDescent="0.3">
      <c r="B1232" s="10" t="s">
        <v>25</v>
      </c>
      <c r="C1232" s="21">
        <v>1226</v>
      </c>
      <c r="D1232" s="21">
        <v>204</v>
      </c>
      <c r="E1232" s="22">
        <v>95.3</v>
      </c>
      <c r="F1232" s="23">
        <f t="shared" si="117"/>
        <v>-4.1666666666666269E-2</v>
      </c>
      <c r="G1232" s="23">
        <f t="shared" si="118"/>
        <v>-0.14999999999999858</v>
      </c>
      <c r="H1232" s="24">
        <f t="shared" si="114"/>
        <v>0</v>
      </c>
      <c r="I1232" s="24">
        <f t="shared" si="115"/>
        <v>95.3</v>
      </c>
      <c r="J1232" s="24">
        <f t="shared" si="116"/>
        <v>26.472222222222221</v>
      </c>
      <c r="K1232" s="24">
        <f>(1000*1.15)*Table1[[#This Row],[WLTC class 3, version 5, acceleration]]</f>
        <v>-47.91666666666621</v>
      </c>
      <c r="L1232" s="24">
        <f t="shared" si="119"/>
        <v>112.815</v>
      </c>
      <c r="M1232" s="24">
        <f>0.5*1.2*0.32*1.99*(Table1[[#This Row],[Velocity]]^2)</f>
        <v>267.75346814814816</v>
      </c>
      <c r="N1232" s="24">
        <f>Table1[[#This Row],[Acceleration Force]]+Table1[[#This Row],[Rolling Resistance]]+Table1[[#This Row],[Aerodynamic Resistance]]</f>
        <v>332.65180148148193</v>
      </c>
      <c r="O1232" s="24">
        <f>(Table1[[#This Row],[Acceleration Force]]+Table1[[#This Row],[Rolling Resistance]]+Table1[[#This Row],[Aerodynamic Resistance]])*Table1[[#This Row],[Velocity]]</f>
        <v>8806.0324114403411</v>
      </c>
      <c r="P1232" s="24">
        <f>Table1[[#This Row],[Total]]*Table1[[#This Row],[Velocity]]</f>
        <v>8806.0324114403411</v>
      </c>
      <c r="Q1232" s="24">
        <f>IF(Table1[[#This Row],[Energy]]&gt;0,Table1[[#This Row],[Energy]],0)</f>
        <v>8806.0324114403411</v>
      </c>
      <c r="R1232" s="24">
        <f>(SUM($Q$6:Q1232))/1000000</f>
        <v>4.2652223215675669</v>
      </c>
      <c r="S1232" s="24">
        <f>IF(Table1[[#This Row],[Energy]]&lt;0,ABS(Table1[[#This Row],[Energy]]),0)</f>
        <v>0</v>
      </c>
      <c r="T1232" s="24">
        <f>(SUM($S$6:S1232))/1000000</f>
        <v>1.5794666992494641</v>
      </c>
    </row>
    <row r="1233" spans="2:20" x14ac:dyDescent="0.3">
      <c r="B1233" s="10" t="s">
        <v>25</v>
      </c>
      <c r="C1233" s="21">
        <v>1227</v>
      </c>
      <c r="D1233" s="21">
        <v>205</v>
      </c>
      <c r="E1233" s="22">
        <v>95.2</v>
      </c>
      <c r="F1233" s="23">
        <f t="shared" si="117"/>
        <v>-4.1666666666666269E-2</v>
      </c>
      <c r="G1233" s="23">
        <f t="shared" si="118"/>
        <v>-0.14999999999999858</v>
      </c>
      <c r="H1233" s="24">
        <f t="shared" si="114"/>
        <v>0</v>
      </c>
      <c r="I1233" s="24">
        <f t="shared" si="115"/>
        <v>95.2</v>
      </c>
      <c r="J1233" s="24">
        <f t="shared" si="116"/>
        <v>26.444444444444443</v>
      </c>
      <c r="K1233" s="24">
        <f>(1000*1.15)*Table1[[#This Row],[WLTC class 3, version 5, acceleration]]</f>
        <v>-47.91666666666621</v>
      </c>
      <c r="L1233" s="24">
        <f t="shared" si="119"/>
        <v>112.815</v>
      </c>
      <c r="M1233" s="24">
        <f>0.5*1.2*0.32*1.99*(Table1[[#This Row],[Velocity]]^2)</f>
        <v>267.19184592592592</v>
      </c>
      <c r="N1233" s="24">
        <f>Table1[[#This Row],[Acceleration Force]]+Table1[[#This Row],[Rolling Resistance]]+Table1[[#This Row],[Aerodynamic Resistance]]</f>
        <v>332.09017925925968</v>
      </c>
      <c r="O1233" s="24">
        <f>(Table1[[#This Row],[Acceleration Force]]+Table1[[#This Row],[Rolling Resistance]]+Table1[[#This Row],[Aerodynamic Resistance]])*Table1[[#This Row],[Velocity]]</f>
        <v>8781.9402959670897</v>
      </c>
      <c r="P1233" s="24">
        <f>Table1[[#This Row],[Total]]*Table1[[#This Row],[Velocity]]</f>
        <v>8781.9402959670897</v>
      </c>
      <c r="Q1233" s="24">
        <f>IF(Table1[[#This Row],[Energy]]&gt;0,Table1[[#This Row],[Energy]],0)</f>
        <v>8781.9402959670897</v>
      </c>
      <c r="R1233" s="24">
        <f>(SUM($Q$6:Q1233))/1000000</f>
        <v>4.2740042618635341</v>
      </c>
      <c r="S1233" s="24">
        <f>IF(Table1[[#This Row],[Energy]]&lt;0,ABS(Table1[[#This Row],[Energy]]),0)</f>
        <v>0</v>
      </c>
      <c r="T1233" s="24">
        <f>(SUM($S$6:S1233))/1000000</f>
        <v>1.5794666992494641</v>
      </c>
    </row>
    <row r="1234" spans="2:20" x14ac:dyDescent="0.3">
      <c r="B1234" s="10" t="s">
        <v>25</v>
      </c>
      <c r="C1234" s="21">
        <v>1228</v>
      </c>
      <c r="D1234" s="21">
        <v>206</v>
      </c>
      <c r="E1234" s="22">
        <v>95</v>
      </c>
      <c r="F1234" s="23">
        <f t="shared" si="117"/>
        <v>-4.1666666666666269E-2</v>
      </c>
      <c r="G1234" s="23">
        <f t="shared" si="118"/>
        <v>-0.14999999999999858</v>
      </c>
      <c r="H1234" s="24">
        <f t="shared" si="114"/>
        <v>0</v>
      </c>
      <c r="I1234" s="24">
        <f t="shared" si="115"/>
        <v>95</v>
      </c>
      <c r="J1234" s="24">
        <f t="shared" si="116"/>
        <v>26.388888888888889</v>
      </c>
      <c r="K1234" s="24">
        <f>(1000*1.15)*Table1[[#This Row],[WLTC class 3, version 5, acceleration]]</f>
        <v>-47.91666666666621</v>
      </c>
      <c r="L1234" s="24">
        <f t="shared" si="119"/>
        <v>112.815</v>
      </c>
      <c r="M1234" s="24">
        <f>0.5*1.2*0.32*1.99*(Table1[[#This Row],[Velocity]]^2)</f>
        <v>266.07037037037037</v>
      </c>
      <c r="N1234" s="24">
        <f>Table1[[#This Row],[Acceleration Force]]+Table1[[#This Row],[Rolling Resistance]]+Table1[[#This Row],[Aerodynamic Resistance]]</f>
        <v>330.96870370370414</v>
      </c>
      <c r="O1234" s="24">
        <f>(Table1[[#This Row],[Acceleration Force]]+Table1[[#This Row],[Rolling Resistance]]+Table1[[#This Row],[Aerodynamic Resistance]])*Table1[[#This Row],[Velocity]]</f>
        <v>8733.8963477366378</v>
      </c>
      <c r="P1234" s="24">
        <f>Table1[[#This Row],[Total]]*Table1[[#This Row],[Velocity]]</f>
        <v>8733.8963477366378</v>
      </c>
      <c r="Q1234" s="24">
        <f>IF(Table1[[#This Row],[Energy]]&gt;0,Table1[[#This Row],[Energy]],0)</f>
        <v>8733.8963477366378</v>
      </c>
      <c r="R1234" s="24">
        <f>(SUM($Q$6:Q1234))/1000000</f>
        <v>4.2827381582112709</v>
      </c>
      <c r="S1234" s="24">
        <f>IF(Table1[[#This Row],[Energy]]&lt;0,ABS(Table1[[#This Row],[Energy]]),0)</f>
        <v>0</v>
      </c>
      <c r="T1234" s="24">
        <f>(SUM($S$6:S1234))/1000000</f>
        <v>1.5794666992494641</v>
      </c>
    </row>
    <row r="1235" spans="2:20" x14ac:dyDescent="0.3">
      <c r="B1235" s="10" t="s">
        <v>25</v>
      </c>
      <c r="C1235" s="21">
        <v>1229</v>
      </c>
      <c r="D1235" s="21">
        <v>207</v>
      </c>
      <c r="E1235" s="22">
        <v>94.9</v>
      </c>
      <c r="F1235" s="23">
        <f t="shared" si="117"/>
        <v>-4.1666666666666269E-2</v>
      </c>
      <c r="G1235" s="23">
        <f t="shared" si="118"/>
        <v>-0.14999999999999858</v>
      </c>
      <c r="H1235" s="24">
        <f t="shared" si="114"/>
        <v>0</v>
      </c>
      <c r="I1235" s="24">
        <f t="shared" si="115"/>
        <v>94.9</v>
      </c>
      <c r="J1235" s="24">
        <f t="shared" si="116"/>
        <v>26.361111111111111</v>
      </c>
      <c r="K1235" s="24">
        <f>(1000*1.15)*Table1[[#This Row],[WLTC class 3, version 5, acceleration]]</f>
        <v>-47.91666666666621</v>
      </c>
      <c r="L1235" s="24">
        <f t="shared" si="119"/>
        <v>112.815</v>
      </c>
      <c r="M1235" s="24">
        <f>0.5*1.2*0.32*1.99*(Table1[[#This Row],[Velocity]]^2)</f>
        <v>265.51051703703706</v>
      </c>
      <c r="N1235" s="24">
        <f>Table1[[#This Row],[Acceleration Force]]+Table1[[#This Row],[Rolling Resistance]]+Table1[[#This Row],[Aerodynamic Resistance]]</f>
        <v>330.40885037037083</v>
      </c>
      <c r="O1235" s="24">
        <f>(Table1[[#This Row],[Acceleration Force]]+Table1[[#This Row],[Rolling Resistance]]+Table1[[#This Row],[Aerodynamic Resistance]])*Table1[[#This Row],[Velocity]]</f>
        <v>8709.9444167078309</v>
      </c>
      <c r="P1235" s="24">
        <f>Table1[[#This Row],[Total]]*Table1[[#This Row],[Velocity]]</f>
        <v>8709.9444167078309</v>
      </c>
      <c r="Q1235" s="24">
        <f>IF(Table1[[#This Row],[Energy]]&gt;0,Table1[[#This Row],[Energy]],0)</f>
        <v>8709.9444167078309</v>
      </c>
      <c r="R1235" s="24">
        <f>(SUM($Q$6:Q1235))/1000000</f>
        <v>4.2914481026279789</v>
      </c>
      <c r="S1235" s="24">
        <f>IF(Table1[[#This Row],[Energy]]&lt;0,ABS(Table1[[#This Row],[Energy]]),0)</f>
        <v>0</v>
      </c>
      <c r="T1235" s="24">
        <f>(SUM($S$6:S1235))/1000000</f>
        <v>1.5794666992494641</v>
      </c>
    </row>
    <row r="1236" spans="2:20" x14ac:dyDescent="0.3">
      <c r="B1236" s="10" t="s">
        <v>25</v>
      </c>
      <c r="C1236" s="21">
        <v>1230</v>
      </c>
      <c r="D1236" s="21">
        <v>208</v>
      </c>
      <c r="E1236" s="22">
        <v>94.7</v>
      </c>
      <c r="F1236" s="23">
        <f t="shared" si="117"/>
        <v>-5.5555555555556344E-2</v>
      </c>
      <c r="G1236" s="23">
        <f t="shared" si="118"/>
        <v>-0.20000000000000284</v>
      </c>
      <c r="H1236" s="24">
        <f t="shared" si="114"/>
        <v>0</v>
      </c>
      <c r="I1236" s="24">
        <f t="shared" si="115"/>
        <v>94.7</v>
      </c>
      <c r="J1236" s="24">
        <f t="shared" si="116"/>
        <v>26.305555555555557</v>
      </c>
      <c r="K1236" s="24">
        <f>(1000*1.15)*Table1[[#This Row],[WLTC class 3, version 5, acceleration]]</f>
        <v>-63.888888888889795</v>
      </c>
      <c r="L1236" s="24">
        <f t="shared" si="119"/>
        <v>112.815</v>
      </c>
      <c r="M1236" s="24">
        <f>0.5*1.2*0.32*1.99*(Table1[[#This Row],[Velocity]]^2)</f>
        <v>264.39257925925932</v>
      </c>
      <c r="N1236" s="24">
        <f>Table1[[#This Row],[Acceleration Force]]+Table1[[#This Row],[Rolling Resistance]]+Table1[[#This Row],[Aerodynamic Resistance]]</f>
        <v>313.3186903703695</v>
      </c>
      <c r="O1236" s="24">
        <f>(Table1[[#This Row],[Acceleration Force]]+Table1[[#This Row],[Rolling Resistance]]+Table1[[#This Row],[Aerodynamic Resistance]])*Table1[[#This Row],[Velocity]]</f>
        <v>8242.0222161316651</v>
      </c>
      <c r="P1236" s="24">
        <f>Table1[[#This Row],[Total]]*Table1[[#This Row],[Velocity]]</f>
        <v>8242.0222161316651</v>
      </c>
      <c r="Q1236" s="24">
        <f>IF(Table1[[#This Row],[Energy]]&gt;0,Table1[[#This Row],[Energy]],0)</f>
        <v>8242.0222161316651</v>
      </c>
      <c r="R1236" s="24">
        <f>(SUM($Q$6:Q1236))/1000000</f>
        <v>4.2996901248441102</v>
      </c>
      <c r="S1236" s="24">
        <f>IF(Table1[[#This Row],[Energy]]&lt;0,ABS(Table1[[#This Row],[Energy]]),0)</f>
        <v>0</v>
      </c>
      <c r="T1236" s="24">
        <f>(SUM($S$6:S1236))/1000000</f>
        <v>1.5794666992494641</v>
      </c>
    </row>
    <row r="1237" spans="2:20" x14ac:dyDescent="0.3">
      <c r="B1237" s="10" t="s">
        <v>25</v>
      </c>
      <c r="C1237" s="21">
        <v>1231</v>
      </c>
      <c r="D1237" s="21">
        <v>209</v>
      </c>
      <c r="E1237" s="22">
        <v>94.5</v>
      </c>
      <c r="F1237" s="23">
        <f t="shared" si="117"/>
        <v>-4.1666666666666269E-2</v>
      </c>
      <c r="G1237" s="23">
        <f t="shared" si="118"/>
        <v>-0.14999999999999858</v>
      </c>
      <c r="H1237" s="24">
        <f t="shared" si="114"/>
        <v>0</v>
      </c>
      <c r="I1237" s="24">
        <f t="shared" si="115"/>
        <v>94.5</v>
      </c>
      <c r="J1237" s="24">
        <f t="shared" si="116"/>
        <v>26.25</v>
      </c>
      <c r="K1237" s="24">
        <f>(1000*1.15)*Table1[[#This Row],[WLTC class 3, version 5, acceleration]]</f>
        <v>-47.91666666666621</v>
      </c>
      <c r="L1237" s="24">
        <f t="shared" si="119"/>
        <v>112.815</v>
      </c>
      <c r="M1237" s="24">
        <f>0.5*1.2*0.32*1.99*(Table1[[#This Row],[Velocity]]^2)</f>
        <v>263.27700000000004</v>
      </c>
      <c r="N1237" s="24">
        <f>Table1[[#This Row],[Acceleration Force]]+Table1[[#This Row],[Rolling Resistance]]+Table1[[#This Row],[Aerodynamic Resistance]]</f>
        <v>328.17533333333381</v>
      </c>
      <c r="O1237" s="24">
        <f>(Table1[[#This Row],[Acceleration Force]]+Table1[[#This Row],[Rolling Resistance]]+Table1[[#This Row],[Aerodynamic Resistance]])*Table1[[#This Row],[Velocity]]</f>
        <v>8614.6025000000118</v>
      </c>
      <c r="P1237" s="24">
        <f>Table1[[#This Row],[Total]]*Table1[[#This Row],[Velocity]]</f>
        <v>8614.6025000000118</v>
      </c>
      <c r="Q1237" s="24">
        <f>IF(Table1[[#This Row],[Energy]]&gt;0,Table1[[#This Row],[Energy]],0)</f>
        <v>8614.6025000000118</v>
      </c>
      <c r="R1237" s="24">
        <f>(SUM($Q$6:Q1237))/1000000</f>
        <v>4.3083047273441109</v>
      </c>
      <c r="S1237" s="24">
        <f>IF(Table1[[#This Row],[Energy]]&lt;0,ABS(Table1[[#This Row],[Energy]]),0)</f>
        <v>0</v>
      </c>
      <c r="T1237" s="24">
        <f>(SUM($S$6:S1237))/1000000</f>
        <v>1.5794666992494641</v>
      </c>
    </row>
    <row r="1238" spans="2:20" x14ac:dyDescent="0.3">
      <c r="B1238" s="10" t="s">
        <v>25</v>
      </c>
      <c r="C1238" s="21">
        <v>1232</v>
      </c>
      <c r="D1238" s="21">
        <v>210</v>
      </c>
      <c r="E1238" s="22">
        <v>94.4</v>
      </c>
      <c r="F1238" s="23">
        <f t="shared" si="117"/>
        <v>-1.3888888888888099E-2</v>
      </c>
      <c r="G1238" s="23">
        <f t="shared" si="118"/>
        <v>-4.9999999999997158E-2</v>
      </c>
      <c r="H1238" s="24">
        <f t="shared" si="114"/>
        <v>0</v>
      </c>
      <c r="I1238" s="24">
        <f t="shared" si="115"/>
        <v>94.4</v>
      </c>
      <c r="J1238" s="24">
        <f t="shared" si="116"/>
        <v>26.222222222222221</v>
      </c>
      <c r="K1238" s="24">
        <f>(1000*1.15)*Table1[[#This Row],[WLTC class 3, version 5, acceleration]]</f>
        <v>-15.972222222221314</v>
      </c>
      <c r="L1238" s="24">
        <f t="shared" si="119"/>
        <v>112.815</v>
      </c>
      <c r="M1238" s="24">
        <f>0.5*1.2*0.32*1.99*(Table1[[#This Row],[Velocity]]^2)</f>
        <v>262.72009481481479</v>
      </c>
      <c r="N1238" s="24">
        <f>Table1[[#This Row],[Acceleration Force]]+Table1[[#This Row],[Rolling Resistance]]+Table1[[#This Row],[Aerodynamic Resistance]]</f>
        <v>359.56287259259346</v>
      </c>
      <c r="O1238" s="24">
        <f>(Table1[[#This Row],[Acceleration Force]]+Table1[[#This Row],[Rolling Resistance]]+Table1[[#This Row],[Aerodynamic Resistance]])*Table1[[#This Row],[Velocity]]</f>
        <v>9428.537547983562</v>
      </c>
      <c r="P1238" s="24">
        <f>Table1[[#This Row],[Total]]*Table1[[#This Row],[Velocity]]</f>
        <v>9428.537547983562</v>
      </c>
      <c r="Q1238" s="24">
        <f>IF(Table1[[#This Row],[Energy]]&gt;0,Table1[[#This Row],[Energy]],0)</f>
        <v>9428.537547983562</v>
      </c>
      <c r="R1238" s="24">
        <f>(SUM($Q$6:Q1238))/1000000</f>
        <v>4.3177332648920936</v>
      </c>
      <c r="S1238" s="24">
        <f>IF(Table1[[#This Row],[Energy]]&lt;0,ABS(Table1[[#This Row],[Energy]]),0)</f>
        <v>0</v>
      </c>
      <c r="T1238" s="24">
        <f>(SUM($S$6:S1238))/1000000</f>
        <v>1.5794666992494641</v>
      </c>
    </row>
    <row r="1239" spans="2:20" x14ac:dyDescent="0.3">
      <c r="B1239" s="10" t="s">
        <v>25</v>
      </c>
      <c r="C1239" s="21">
        <v>1233</v>
      </c>
      <c r="D1239" s="21">
        <v>211</v>
      </c>
      <c r="E1239" s="22">
        <v>94.4</v>
      </c>
      <c r="F1239" s="23">
        <f t="shared" si="117"/>
        <v>-1.3888888888890073E-2</v>
      </c>
      <c r="G1239" s="23">
        <f t="shared" si="118"/>
        <v>-5.0000000000004263E-2</v>
      </c>
      <c r="H1239" s="24">
        <f t="shared" si="114"/>
        <v>0</v>
      </c>
      <c r="I1239" s="24">
        <f t="shared" si="115"/>
        <v>94.4</v>
      </c>
      <c r="J1239" s="24">
        <f t="shared" si="116"/>
        <v>26.222222222222221</v>
      </c>
      <c r="K1239" s="24">
        <f>(1000*1.15)*Table1[[#This Row],[WLTC class 3, version 5, acceleration]]</f>
        <v>-15.972222222223584</v>
      </c>
      <c r="L1239" s="24">
        <f t="shared" si="119"/>
        <v>112.815</v>
      </c>
      <c r="M1239" s="24">
        <f>0.5*1.2*0.32*1.99*(Table1[[#This Row],[Velocity]]^2)</f>
        <v>262.72009481481479</v>
      </c>
      <c r="N1239" s="24">
        <f>Table1[[#This Row],[Acceleration Force]]+Table1[[#This Row],[Rolling Resistance]]+Table1[[#This Row],[Aerodynamic Resistance]]</f>
        <v>359.56287259259119</v>
      </c>
      <c r="O1239" s="24">
        <f>(Table1[[#This Row],[Acceleration Force]]+Table1[[#This Row],[Rolling Resistance]]+Table1[[#This Row],[Aerodynamic Resistance]])*Table1[[#This Row],[Velocity]]</f>
        <v>9428.537547983502</v>
      </c>
      <c r="P1239" s="24">
        <f>Table1[[#This Row],[Total]]*Table1[[#This Row],[Velocity]]</f>
        <v>9428.537547983502</v>
      </c>
      <c r="Q1239" s="24">
        <f>IF(Table1[[#This Row],[Energy]]&gt;0,Table1[[#This Row],[Energy]],0)</f>
        <v>9428.537547983502</v>
      </c>
      <c r="R1239" s="24">
        <f>(SUM($Q$6:Q1239))/1000000</f>
        <v>4.3271618024400773</v>
      </c>
      <c r="S1239" s="24">
        <f>IF(Table1[[#This Row],[Energy]]&lt;0,ABS(Table1[[#This Row],[Energy]]),0)</f>
        <v>0</v>
      </c>
      <c r="T1239" s="24">
        <f>(SUM($S$6:S1239))/1000000</f>
        <v>1.5794666992494641</v>
      </c>
    </row>
    <row r="1240" spans="2:20" x14ac:dyDescent="0.3">
      <c r="B1240" s="10" t="s">
        <v>25</v>
      </c>
      <c r="C1240" s="21">
        <v>1234</v>
      </c>
      <c r="D1240" s="21">
        <v>212</v>
      </c>
      <c r="E1240" s="22">
        <v>94.3</v>
      </c>
      <c r="F1240" s="23">
        <f t="shared" si="117"/>
        <v>-1.3888888888890073E-2</v>
      </c>
      <c r="G1240" s="23">
        <f t="shared" si="118"/>
        <v>-5.0000000000004263E-2</v>
      </c>
      <c r="H1240" s="24">
        <f t="shared" si="114"/>
        <v>0</v>
      </c>
      <c r="I1240" s="24">
        <f t="shared" si="115"/>
        <v>94.3</v>
      </c>
      <c r="J1240" s="24">
        <f t="shared" si="116"/>
        <v>26.194444444444443</v>
      </c>
      <c r="K1240" s="24">
        <f>(1000*1.15)*Table1[[#This Row],[WLTC class 3, version 5, acceleration]]</f>
        <v>-15.972222222223584</v>
      </c>
      <c r="L1240" s="24">
        <f t="shared" si="119"/>
        <v>112.815</v>
      </c>
      <c r="M1240" s="24">
        <f>0.5*1.2*0.32*1.99*(Table1[[#This Row],[Velocity]]^2)</f>
        <v>262.16377925925929</v>
      </c>
      <c r="N1240" s="24">
        <f>Table1[[#This Row],[Acceleration Force]]+Table1[[#This Row],[Rolling Resistance]]+Table1[[#This Row],[Aerodynamic Resistance]]</f>
        <v>359.00655703703569</v>
      </c>
      <c r="O1240" s="24">
        <f>(Table1[[#This Row],[Acceleration Force]]+Table1[[#This Row],[Rolling Resistance]]+Table1[[#This Row],[Aerodynamic Resistance]])*Table1[[#This Row],[Velocity]]</f>
        <v>9403.9773134979059</v>
      </c>
      <c r="P1240" s="24">
        <f>Table1[[#This Row],[Total]]*Table1[[#This Row],[Velocity]]</f>
        <v>9403.9773134979059</v>
      </c>
      <c r="Q1240" s="24">
        <f>IF(Table1[[#This Row],[Energy]]&gt;0,Table1[[#This Row],[Energy]],0)</f>
        <v>9403.9773134979059</v>
      </c>
      <c r="R1240" s="24">
        <f>(SUM($Q$6:Q1240))/1000000</f>
        <v>4.3365657797535748</v>
      </c>
      <c r="S1240" s="24">
        <f>IF(Table1[[#This Row],[Energy]]&lt;0,ABS(Table1[[#This Row],[Energy]]),0)</f>
        <v>0</v>
      </c>
      <c r="T1240" s="24">
        <f>(SUM($S$6:S1240))/1000000</f>
        <v>1.5794666992494641</v>
      </c>
    </row>
    <row r="1241" spans="2:20" x14ac:dyDescent="0.3">
      <c r="B1241" s="10" t="s">
        <v>25</v>
      </c>
      <c r="C1241" s="21">
        <v>1235</v>
      </c>
      <c r="D1241" s="21">
        <v>213</v>
      </c>
      <c r="E1241" s="22">
        <v>94.3</v>
      </c>
      <c r="F1241" s="23">
        <f t="shared" si="117"/>
        <v>-2.7777777777778172E-2</v>
      </c>
      <c r="G1241" s="23">
        <f t="shared" si="118"/>
        <v>-0.10000000000000142</v>
      </c>
      <c r="H1241" s="24">
        <f t="shared" si="114"/>
        <v>0</v>
      </c>
      <c r="I1241" s="24">
        <f t="shared" si="115"/>
        <v>94.3</v>
      </c>
      <c r="J1241" s="24">
        <f t="shared" si="116"/>
        <v>26.194444444444443</v>
      </c>
      <c r="K1241" s="24">
        <f>(1000*1.15)*Table1[[#This Row],[WLTC class 3, version 5, acceleration]]</f>
        <v>-31.944444444444898</v>
      </c>
      <c r="L1241" s="24">
        <f t="shared" si="119"/>
        <v>112.815</v>
      </c>
      <c r="M1241" s="24">
        <f>0.5*1.2*0.32*1.99*(Table1[[#This Row],[Velocity]]^2)</f>
        <v>262.16377925925929</v>
      </c>
      <c r="N1241" s="24">
        <f>Table1[[#This Row],[Acceleration Force]]+Table1[[#This Row],[Rolling Resistance]]+Table1[[#This Row],[Aerodynamic Resistance]]</f>
        <v>343.03433481481437</v>
      </c>
      <c r="O1241" s="24">
        <f>(Table1[[#This Row],[Acceleration Force]]+Table1[[#This Row],[Rolling Resistance]]+Table1[[#This Row],[Aerodynamic Resistance]])*Table1[[#This Row],[Velocity]]</f>
        <v>8985.593825843609</v>
      </c>
      <c r="P1241" s="24">
        <f>Table1[[#This Row],[Total]]*Table1[[#This Row],[Velocity]]</f>
        <v>8985.593825843609</v>
      </c>
      <c r="Q1241" s="24">
        <f>IF(Table1[[#This Row],[Energy]]&gt;0,Table1[[#This Row],[Energy]],0)</f>
        <v>8985.593825843609</v>
      </c>
      <c r="R1241" s="24">
        <f>(SUM($Q$6:Q1241))/1000000</f>
        <v>4.3455513735794185</v>
      </c>
      <c r="S1241" s="24">
        <f>IF(Table1[[#This Row],[Energy]]&lt;0,ABS(Table1[[#This Row],[Energy]]),0)</f>
        <v>0</v>
      </c>
      <c r="T1241" s="24">
        <f>(SUM($S$6:S1241))/1000000</f>
        <v>1.5794666992494641</v>
      </c>
    </row>
    <row r="1242" spans="2:20" x14ac:dyDescent="0.3">
      <c r="B1242" s="10" t="s">
        <v>25</v>
      </c>
      <c r="C1242" s="21">
        <v>1236</v>
      </c>
      <c r="D1242" s="21">
        <v>214</v>
      </c>
      <c r="E1242" s="22">
        <v>94.1</v>
      </c>
      <c r="F1242" s="23">
        <f t="shared" si="117"/>
        <v>-5.5555555555554373E-2</v>
      </c>
      <c r="G1242" s="23">
        <f t="shared" si="118"/>
        <v>-0.19999999999999574</v>
      </c>
      <c r="H1242" s="24">
        <f t="shared" si="114"/>
        <v>0</v>
      </c>
      <c r="I1242" s="24">
        <f t="shared" si="115"/>
        <v>94.1</v>
      </c>
      <c r="J1242" s="24">
        <f t="shared" si="116"/>
        <v>26.138888888888886</v>
      </c>
      <c r="K1242" s="24">
        <f>(1000*1.15)*Table1[[#This Row],[WLTC class 3, version 5, acceleration]]</f>
        <v>-63.888888888887529</v>
      </c>
      <c r="L1242" s="24">
        <f t="shared" si="119"/>
        <v>112.815</v>
      </c>
      <c r="M1242" s="24">
        <f>0.5*1.2*0.32*1.99*(Table1[[#This Row],[Velocity]]^2)</f>
        <v>261.05291703703699</v>
      </c>
      <c r="N1242" s="24">
        <f>Table1[[#This Row],[Acceleration Force]]+Table1[[#This Row],[Rolling Resistance]]+Table1[[#This Row],[Aerodynamic Resistance]]</f>
        <v>309.97902814814944</v>
      </c>
      <c r="O1242" s="24">
        <f>(Table1[[#This Row],[Acceleration Force]]+Table1[[#This Row],[Rolling Resistance]]+Table1[[#This Row],[Aerodynamic Resistance]])*Table1[[#This Row],[Velocity]]</f>
        <v>8102.5073746502385</v>
      </c>
      <c r="P1242" s="24">
        <f>Table1[[#This Row],[Total]]*Table1[[#This Row],[Velocity]]</f>
        <v>8102.5073746502385</v>
      </c>
      <c r="Q1242" s="24">
        <f>IF(Table1[[#This Row],[Energy]]&gt;0,Table1[[#This Row],[Energy]],0)</f>
        <v>8102.5073746502385</v>
      </c>
      <c r="R1242" s="24">
        <f>(SUM($Q$6:Q1242))/1000000</f>
        <v>4.3536538809540684</v>
      </c>
      <c r="S1242" s="24">
        <f>IF(Table1[[#This Row],[Energy]]&lt;0,ABS(Table1[[#This Row],[Energy]]),0)</f>
        <v>0</v>
      </c>
      <c r="T1242" s="24">
        <f>(SUM($S$6:S1242))/1000000</f>
        <v>1.5794666992494641</v>
      </c>
    </row>
    <row r="1243" spans="2:20" x14ac:dyDescent="0.3">
      <c r="B1243" s="10" t="s">
        <v>25</v>
      </c>
      <c r="C1243" s="21">
        <v>1237</v>
      </c>
      <c r="D1243" s="21">
        <v>215</v>
      </c>
      <c r="E1243" s="22">
        <v>93.9</v>
      </c>
      <c r="F1243" s="23">
        <f t="shared" si="117"/>
        <v>-9.7222222222220642E-2</v>
      </c>
      <c r="G1243" s="23">
        <f t="shared" si="118"/>
        <v>-0.34999999999999432</v>
      </c>
      <c r="H1243" s="24">
        <f t="shared" si="114"/>
        <v>0</v>
      </c>
      <c r="I1243" s="24">
        <f t="shared" si="115"/>
        <v>93.9</v>
      </c>
      <c r="J1243" s="24">
        <f t="shared" si="116"/>
        <v>26.083333333333336</v>
      </c>
      <c r="K1243" s="24">
        <f>(1000*1.15)*Table1[[#This Row],[WLTC class 3, version 5, acceleration]]</f>
        <v>-111.80555555555374</v>
      </c>
      <c r="L1243" s="24">
        <f t="shared" si="119"/>
        <v>112.815</v>
      </c>
      <c r="M1243" s="24">
        <f>0.5*1.2*0.32*1.99*(Table1[[#This Row],[Velocity]]^2)</f>
        <v>259.94441333333344</v>
      </c>
      <c r="N1243" s="24">
        <f>Table1[[#This Row],[Acceleration Force]]+Table1[[#This Row],[Rolling Resistance]]+Table1[[#This Row],[Aerodynamic Resistance]]</f>
        <v>260.95385777777972</v>
      </c>
      <c r="O1243" s="24">
        <f>(Table1[[#This Row],[Acceleration Force]]+Table1[[#This Row],[Rolling Resistance]]+Table1[[#This Row],[Aerodynamic Resistance]])*Table1[[#This Row],[Velocity]]</f>
        <v>6806.5464570370887</v>
      </c>
      <c r="P1243" s="24">
        <f>Table1[[#This Row],[Total]]*Table1[[#This Row],[Velocity]]</f>
        <v>6806.5464570370887</v>
      </c>
      <c r="Q1243" s="24">
        <f>IF(Table1[[#This Row],[Energy]]&gt;0,Table1[[#This Row],[Energy]],0)</f>
        <v>6806.5464570370887</v>
      </c>
      <c r="R1243" s="24">
        <f>(SUM($Q$6:Q1243))/1000000</f>
        <v>4.3604604274111054</v>
      </c>
      <c r="S1243" s="24">
        <f>IF(Table1[[#This Row],[Energy]]&lt;0,ABS(Table1[[#This Row],[Energy]]),0)</f>
        <v>0</v>
      </c>
      <c r="T1243" s="24">
        <f>(SUM($S$6:S1243))/1000000</f>
        <v>1.5794666992494641</v>
      </c>
    </row>
    <row r="1244" spans="2:20" x14ac:dyDescent="0.3">
      <c r="B1244" s="10" t="s">
        <v>25</v>
      </c>
      <c r="C1244" s="21">
        <v>1238</v>
      </c>
      <c r="D1244" s="21">
        <v>216</v>
      </c>
      <c r="E1244" s="22">
        <v>93.4</v>
      </c>
      <c r="F1244" s="23">
        <f t="shared" si="117"/>
        <v>-0.15277777777777896</v>
      </c>
      <c r="G1244" s="23">
        <f t="shared" si="118"/>
        <v>-0.55000000000000426</v>
      </c>
      <c r="H1244" s="24">
        <f t="shared" si="114"/>
        <v>0</v>
      </c>
      <c r="I1244" s="24">
        <f t="shared" si="115"/>
        <v>93.4</v>
      </c>
      <c r="J1244" s="24">
        <f t="shared" si="116"/>
        <v>25.944444444444446</v>
      </c>
      <c r="K1244" s="24">
        <f>(1000*1.15)*Table1[[#This Row],[WLTC class 3, version 5, acceleration]]</f>
        <v>-175.69444444444579</v>
      </c>
      <c r="L1244" s="24">
        <f t="shared" si="119"/>
        <v>112.815</v>
      </c>
      <c r="M1244" s="24">
        <f>0.5*1.2*0.32*1.99*(Table1[[#This Row],[Velocity]]^2)</f>
        <v>257.18347259259264</v>
      </c>
      <c r="N1244" s="24">
        <f>Table1[[#This Row],[Acceleration Force]]+Table1[[#This Row],[Rolling Resistance]]+Table1[[#This Row],[Aerodynamic Resistance]]</f>
        <v>194.30402814814684</v>
      </c>
      <c r="O1244" s="24">
        <f>(Table1[[#This Row],[Acceleration Force]]+Table1[[#This Row],[Rolling Resistance]]+Table1[[#This Row],[Aerodynamic Resistance]])*Table1[[#This Row],[Velocity]]</f>
        <v>5041.110063621366</v>
      </c>
      <c r="P1244" s="24">
        <f>Table1[[#This Row],[Total]]*Table1[[#This Row],[Velocity]]</f>
        <v>5041.110063621366</v>
      </c>
      <c r="Q1244" s="24">
        <f>IF(Table1[[#This Row],[Energy]]&gt;0,Table1[[#This Row],[Energy]],0)</f>
        <v>5041.110063621366</v>
      </c>
      <c r="R1244" s="24">
        <f>(SUM($Q$6:Q1244))/1000000</f>
        <v>4.365501537474727</v>
      </c>
      <c r="S1244" s="24">
        <f>IF(Table1[[#This Row],[Energy]]&lt;0,ABS(Table1[[#This Row],[Energy]]),0)</f>
        <v>0</v>
      </c>
      <c r="T1244" s="24">
        <f>(SUM($S$6:S1244))/1000000</f>
        <v>1.5794666992494641</v>
      </c>
    </row>
    <row r="1245" spans="2:20" x14ac:dyDescent="0.3">
      <c r="B1245" s="10" t="s">
        <v>25</v>
      </c>
      <c r="C1245" s="21">
        <v>1239</v>
      </c>
      <c r="D1245" s="21">
        <v>217</v>
      </c>
      <c r="E1245" s="22">
        <v>92.8</v>
      </c>
      <c r="F1245" s="23">
        <f t="shared" si="117"/>
        <v>-0.19444444444444522</v>
      </c>
      <c r="G1245" s="23">
        <f t="shared" si="118"/>
        <v>-0.70000000000000284</v>
      </c>
      <c r="H1245" s="24">
        <f t="shared" si="114"/>
        <v>0</v>
      </c>
      <c r="I1245" s="24">
        <f t="shared" si="115"/>
        <v>92.8</v>
      </c>
      <c r="J1245" s="24">
        <f t="shared" si="116"/>
        <v>25.777777777777775</v>
      </c>
      <c r="K1245" s="24">
        <f>(1000*1.15)*Table1[[#This Row],[WLTC class 3, version 5, acceleration]]</f>
        <v>-223.611111111112</v>
      </c>
      <c r="L1245" s="24">
        <f t="shared" si="119"/>
        <v>112.815</v>
      </c>
      <c r="M1245" s="24">
        <f>0.5*1.2*0.32*1.99*(Table1[[#This Row],[Velocity]]^2)</f>
        <v>253.88980148148144</v>
      </c>
      <c r="N1245" s="24">
        <f>Table1[[#This Row],[Acceleration Force]]+Table1[[#This Row],[Rolling Resistance]]+Table1[[#This Row],[Aerodynamic Resistance]]</f>
        <v>143.09369037036944</v>
      </c>
      <c r="O1245" s="24">
        <f>(Table1[[#This Row],[Acceleration Force]]+Table1[[#This Row],[Rolling Resistance]]+Table1[[#This Row],[Aerodynamic Resistance]])*Table1[[#This Row],[Velocity]]</f>
        <v>3688.6373517695229</v>
      </c>
      <c r="P1245" s="24">
        <f>Table1[[#This Row],[Total]]*Table1[[#This Row],[Velocity]]</f>
        <v>3688.6373517695229</v>
      </c>
      <c r="Q1245" s="24">
        <f>IF(Table1[[#This Row],[Energy]]&gt;0,Table1[[#This Row],[Energy]],0)</f>
        <v>3688.6373517695229</v>
      </c>
      <c r="R1245" s="24">
        <f>(SUM($Q$6:Q1245))/1000000</f>
        <v>4.369190174826497</v>
      </c>
      <c r="S1245" s="24">
        <f>IF(Table1[[#This Row],[Energy]]&lt;0,ABS(Table1[[#This Row],[Energy]]),0)</f>
        <v>0</v>
      </c>
      <c r="T1245" s="24">
        <f>(SUM($S$6:S1245))/1000000</f>
        <v>1.5794666992494641</v>
      </c>
    </row>
    <row r="1246" spans="2:20" x14ac:dyDescent="0.3">
      <c r="B1246" s="10" t="s">
        <v>25</v>
      </c>
      <c r="C1246" s="21">
        <v>1240</v>
      </c>
      <c r="D1246" s="21">
        <v>218</v>
      </c>
      <c r="E1246" s="22">
        <v>92</v>
      </c>
      <c r="F1246" s="23">
        <f t="shared" si="117"/>
        <v>-0.20833333333333331</v>
      </c>
      <c r="G1246" s="23">
        <f t="shared" si="118"/>
        <v>-0.75</v>
      </c>
      <c r="H1246" s="24">
        <f t="shared" si="114"/>
        <v>0</v>
      </c>
      <c r="I1246" s="24">
        <f t="shared" si="115"/>
        <v>92</v>
      </c>
      <c r="J1246" s="24">
        <f t="shared" si="116"/>
        <v>25.555555555555554</v>
      </c>
      <c r="K1246" s="24">
        <f>(1000*1.15)*Table1[[#This Row],[WLTC class 3, version 5, acceleration]]</f>
        <v>-239.58333333333331</v>
      </c>
      <c r="L1246" s="24">
        <f t="shared" si="119"/>
        <v>112.815</v>
      </c>
      <c r="M1246" s="24">
        <f>0.5*1.2*0.32*1.99*(Table1[[#This Row],[Velocity]]^2)</f>
        <v>249.53125925925926</v>
      </c>
      <c r="N1246" s="24">
        <f>Table1[[#This Row],[Acceleration Force]]+Table1[[#This Row],[Rolling Resistance]]+Table1[[#This Row],[Aerodynamic Resistance]]</f>
        <v>122.76292592592594</v>
      </c>
      <c r="O1246" s="24">
        <f>(Table1[[#This Row],[Acceleration Force]]+Table1[[#This Row],[Rolling Resistance]]+Table1[[#This Row],[Aerodynamic Resistance]])*Table1[[#This Row],[Velocity]]</f>
        <v>3137.2747736625515</v>
      </c>
      <c r="P1246" s="24">
        <f>Table1[[#This Row],[Total]]*Table1[[#This Row],[Velocity]]</f>
        <v>3137.2747736625515</v>
      </c>
      <c r="Q1246" s="24">
        <f>IF(Table1[[#This Row],[Energy]]&gt;0,Table1[[#This Row],[Energy]],0)</f>
        <v>3137.2747736625515</v>
      </c>
      <c r="R1246" s="24">
        <f>(SUM($Q$6:Q1246))/1000000</f>
        <v>4.3723274496001601</v>
      </c>
      <c r="S1246" s="24">
        <f>IF(Table1[[#This Row],[Energy]]&lt;0,ABS(Table1[[#This Row],[Energy]]),0)</f>
        <v>0</v>
      </c>
      <c r="T1246" s="24">
        <f>(SUM($S$6:S1246))/1000000</f>
        <v>1.5794666992494641</v>
      </c>
    </row>
    <row r="1247" spans="2:20" x14ac:dyDescent="0.3">
      <c r="B1247" s="10" t="s">
        <v>25</v>
      </c>
      <c r="C1247" s="21">
        <v>1241</v>
      </c>
      <c r="D1247" s="21">
        <v>219</v>
      </c>
      <c r="E1247" s="22">
        <v>91.3</v>
      </c>
      <c r="F1247" s="23">
        <f t="shared" si="117"/>
        <v>-0.19444444444444522</v>
      </c>
      <c r="G1247" s="23">
        <f t="shared" si="118"/>
        <v>-0.70000000000000284</v>
      </c>
      <c r="H1247" s="24">
        <f t="shared" si="114"/>
        <v>0</v>
      </c>
      <c r="I1247" s="24">
        <f t="shared" si="115"/>
        <v>91.3</v>
      </c>
      <c r="J1247" s="24">
        <f t="shared" si="116"/>
        <v>25.361111111111111</v>
      </c>
      <c r="K1247" s="24">
        <f>(1000*1.15)*Table1[[#This Row],[WLTC class 3, version 5, acceleration]]</f>
        <v>-223.611111111112</v>
      </c>
      <c r="L1247" s="24">
        <f t="shared" si="119"/>
        <v>112.815</v>
      </c>
      <c r="M1247" s="24">
        <f>0.5*1.2*0.32*1.99*(Table1[[#This Row],[Velocity]]^2)</f>
        <v>245.74849037037038</v>
      </c>
      <c r="N1247" s="24">
        <f>Table1[[#This Row],[Acceleration Force]]+Table1[[#This Row],[Rolling Resistance]]+Table1[[#This Row],[Aerodynamic Resistance]]</f>
        <v>134.95237925925838</v>
      </c>
      <c r="O1247" s="24">
        <f>(Table1[[#This Row],[Acceleration Force]]+Table1[[#This Row],[Rolling Resistance]]+Table1[[#This Row],[Aerodynamic Resistance]])*Table1[[#This Row],[Velocity]]</f>
        <v>3422.5422851028584</v>
      </c>
      <c r="P1247" s="24">
        <f>Table1[[#This Row],[Total]]*Table1[[#This Row],[Velocity]]</f>
        <v>3422.5422851028584</v>
      </c>
      <c r="Q1247" s="24">
        <f>IF(Table1[[#This Row],[Energy]]&gt;0,Table1[[#This Row],[Energy]],0)</f>
        <v>3422.5422851028584</v>
      </c>
      <c r="R1247" s="24">
        <f>(SUM($Q$6:Q1247))/1000000</f>
        <v>4.3757499918852627</v>
      </c>
      <c r="S1247" s="24">
        <f>IF(Table1[[#This Row],[Energy]]&lt;0,ABS(Table1[[#This Row],[Energy]]),0)</f>
        <v>0</v>
      </c>
      <c r="T1247" s="24">
        <f>(SUM($S$6:S1247))/1000000</f>
        <v>1.5794666992494641</v>
      </c>
    </row>
    <row r="1248" spans="2:20" x14ac:dyDescent="0.3">
      <c r="B1248" s="10" t="s">
        <v>25</v>
      </c>
      <c r="C1248" s="21">
        <v>1242</v>
      </c>
      <c r="D1248" s="21">
        <v>220</v>
      </c>
      <c r="E1248" s="22">
        <v>90.6</v>
      </c>
      <c r="F1248" s="23">
        <f t="shared" si="117"/>
        <v>-0.18055555555555516</v>
      </c>
      <c r="G1248" s="23">
        <f t="shared" si="118"/>
        <v>-0.64999999999999858</v>
      </c>
      <c r="H1248" s="24">
        <f t="shared" si="114"/>
        <v>0</v>
      </c>
      <c r="I1248" s="24">
        <f t="shared" si="115"/>
        <v>90.6</v>
      </c>
      <c r="J1248" s="24">
        <f t="shared" si="116"/>
        <v>25.166666666666664</v>
      </c>
      <c r="K1248" s="24">
        <f>(1000*1.15)*Table1[[#This Row],[WLTC class 3, version 5, acceleration]]</f>
        <v>-207.63888888888843</v>
      </c>
      <c r="L1248" s="24">
        <f t="shared" si="119"/>
        <v>112.815</v>
      </c>
      <c r="M1248" s="24">
        <f>0.5*1.2*0.32*1.99*(Table1[[#This Row],[Velocity]]^2)</f>
        <v>241.99461333333329</v>
      </c>
      <c r="N1248" s="24">
        <f>Table1[[#This Row],[Acceleration Force]]+Table1[[#This Row],[Rolling Resistance]]+Table1[[#This Row],[Aerodynamic Resistance]]</f>
        <v>147.17072444444486</v>
      </c>
      <c r="O1248" s="24">
        <f>(Table1[[#This Row],[Acceleration Force]]+Table1[[#This Row],[Rolling Resistance]]+Table1[[#This Row],[Aerodynamic Resistance]])*Table1[[#This Row],[Velocity]]</f>
        <v>3703.796565185195</v>
      </c>
      <c r="P1248" s="24">
        <f>Table1[[#This Row],[Total]]*Table1[[#This Row],[Velocity]]</f>
        <v>3703.796565185195</v>
      </c>
      <c r="Q1248" s="24">
        <f>IF(Table1[[#This Row],[Energy]]&gt;0,Table1[[#This Row],[Energy]],0)</f>
        <v>3703.796565185195</v>
      </c>
      <c r="R1248" s="24">
        <f>(SUM($Q$6:Q1248))/1000000</f>
        <v>4.3794537884504479</v>
      </c>
      <c r="S1248" s="24">
        <f>IF(Table1[[#This Row],[Energy]]&lt;0,ABS(Table1[[#This Row],[Energy]]),0)</f>
        <v>0</v>
      </c>
      <c r="T1248" s="24">
        <f>(SUM($S$6:S1248))/1000000</f>
        <v>1.5794666992494641</v>
      </c>
    </row>
    <row r="1249" spans="2:20" x14ac:dyDescent="0.3">
      <c r="B1249" s="10" t="s">
        <v>25</v>
      </c>
      <c r="C1249" s="21">
        <v>1243</v>
      </c>
      <c r="D1249" s="21">
        <v>221</v>
      </c>
      <c r="E1249" s="22">
        <v>90</v>
      </c>
      <c r="F1249" s="23">
        <f t="shared" si="117"/>
        <v>-0.18055555555555516</v>
      </c>
      <c r="G1249" s="23">
        <f t="shared" si="118"/>
        <v>-0.64999999999999858</v>
      </c>
      <c r="H1249" s="24">
        <f t="shared" si="114"/>
        <v>0</v>
      </c>
      <c r="I1249" s="24">
        <f t="shared" si="115"/>
        <v>90</v>
      </c>
      <c r="J1249" s="24">
        <f t="shared" si="116"/>
        <v>25</v>
      </c>
      <c r="K1249" s="24">
        <f>(1000*1.15)*Table1[[#This Row],[WLTC class 3, version 5, acceleration]]</f>
        <v>-207.63888888888843</v>
      </c>
      <c r="L1249" s="24">
        <f t="shared" si="119"/>
        <v>112.815</v>
      </c>
      <c r="M1249" s="24">
        <f>0.5*1.2*0.32*1.99*(Table1[[#This Row],[Velocity]]^2)</f>
        <v>238.8</v>
      </c>
      <c r="N1249" s="24">
        <f>Table1[[#This Row],[Acceleration Force]]+Table1[[#This Row],[Rolling Resistance]]+Table1[[#This Row],[Aerodynamic Resistance]]</f>
        <v>143.97611111111158</v>
      </c>
      <c r="O1249" s="24">
        <f>(Table1[[#This Row],[Acceleration Force]]+Table1[[#This Row],[Rolling Resistance]]+Table1[[#This Row],[Aerodynamic Resistance]])*Table1[[#This Row],[Velocity]]</f>
        <v>3599.4027777777897</v>
      </c>
      <c r="P1249" s="24">
        <f>Table1[[#This Row],[Total]]*Table1[[#This Row],[Velocity]]</f>
        <v>3599.4027777777897</v>
      </c>
      <c r="Q1249" s="24">
        <f>IF(Table1[[#This Row],[Energy]]&gt;0,Table1[[#This Row],[Energy]],0)</f>
        <v>3599.4027777777897</v>
      </c>
      <c r="R1249" s="24">
        <f>(SUM($Q$6:Q1249))/1000000</f>
        <v>4.3830531912282256</v>
      </c>
      <c r="S1249" s="24">
        <f>IF(Table1[[#This Row],[Energy]]&lt;0,ABS(Table1[[#This Row],[Energy]]),0)</f>
        <v>0</v>
      </c>
      <c r="T1249" s="24">
        <f>(SUM($S$6:S1249))/1000000</f>
        <v>1.5794666992494641</v>
      </c>
    </row>
    <row r="1250" spans="2:20" x14ac:dyDescent="0.3">
      <c r="B1250" s="10" t="s">
        <v>25</v>
      </c>
      <c r="C1250" s="21">
        <v>1244</v>
      </c>
      <c r="D1250" s="21">
        <v>222</v>
      </c>
      <c r="E1250" s="22">
        <v>89.3</v>
      </c>
      <c r="F1250" s="23">
        <f t="shared" si="117"/>
        <v>-0.18055555555555516</v>
      </c>
      <c r="G1250" s="23">
        <f t="shared" si="118"/>
        <v>-0.64999999999999858</v>
      </c>
      <c r="H1250" s="24">
        <f t="shared" si="114"/>
        <v>0</v>
      </c>
      <c r="I1250" s="24">
        <f t="shared" si="115"/>
        <v>89.3</v>
      </c>
      <c r="J1250" s="24">
        <f t="shared" si="116"/>
        <v>24.805555555555554</v>
      </c>
      <c r="K1250" s="24">
        <f>(1000*1.15)*Table1[[#This Row],[WLTC class 3, version 5, acceleration]]</f>
        <v>-207.63888888888843</v>
      </c>
      <c r="L1250" s="24">
        <f t="shared" si="119"/>
        <v>112.815</v>
      </c>
      <c r="M1250" s="24">
        <f>0.5*1.2*0.32*1.99*(Table1[[#This Row],[Velocity]]^2)</f>
        <v>235.09977925925924</v>
      </c>
      <c r="N1250" s="24">
        <f>Table1[[#This Row],[Acceleration Force]]+Table1[[#This Row],[Rolling Resistance]]+Table1[[#This Row],[Aerodynamic Resistance]]</f>
        <v>140.2758903703708</v>
      </c>
      <c r="O1250" s="24">
        <f>(Table1[[#This Row],[Acceleration Force]]+Table1[[#This Row],[Rolling Resistance]]+Table1[[#This Row],[Aerodynamic Resistance]])*Table1[[#This Row],[Velocity]]</f>
        <v>3479.6213916872534</v>
      </c>
      <c r="P1250" s="24">
        <f>Table1[[#This Row],[Total]]*Table1[[#This Row],[Velocity]]</f>
        <v>3479.6213916872534</v>
      </c>
      <c r="Q1250" s="24">
        <f>IF(Table1[[#This Row],[Energy]]&gt;0,Table1[[#This Row],[Energy]],0)</f>
        <v>3479.6213916872534</v>
      </c>
      <c r="R1250" s="24">
        <f>(SUM($Q$6:Q1250))/1000000</f>
        <v>4.3865328126199135</v>
      </c>
      <c r="S1250" s="24">
        <f>IF(Table1[[#This Row],[Energy]]&lt;0,ABS(Table1[[#This Row],[Energy]]),0)</f>
        <v>0</v>
      </c>
      <c r="T1250" s="24">
        <f>(SUM($S$6:S1250))/1000000</f>
        <v>1.5794666992494641</v>
      </c>
    </row>
    <row r="1251" spans="2:20" x14ac:dyDescent="0.3">
      <c r="B1251" s="10" t="s">
        <v>25</v>
      </c>
      <c r="C1251" s="21">
        <v>1245</v>
      </c>
      <c r="D1251" s="21">
        <v>223</v>
      </c>
      <c r="E1251" s="22">
        <v>88.7</v>
      </c>
      <c r="F1251" s="23">
        <f t="shared" si="117"/>
        <v>-0.16666666666666705</v>
      </c>
      <c r="G1251" s="23">
        <f t="shared" si="118"/>
        <v>-0.60000000000000142</v>
      </c>
      <c r="H1251" s="24">
        <f t="shared" si="114"/>
        <v>0</v>
      </c>
      <c r="I1251" s="24">
        <f t="shared" si="115"/>
        <v>88.7</v>
      </c>
      <c r="J1251" s="24">
        <f t="shared" si="116"/>
        <v>24.638888888888889</v>
      </c>
      <c r="K1251" s="24">
        <f>(1000*1.15)*Table1[[#This Row],[WLTC class 3, version 5, acceleration]]</f>
        <v>-191.66666666666711</v>
      </c>
      <c r="L1251" s="24">
        <f t="shared" si="119"/>
        <v>112.815</v>
      </c>
      <c r="M1251" s="24">
        <f>0.5*1.2*0.32*1.99*(Table1[[#This Row],[Velocity]]^2)</f>
        <v>231.95115703703706</v>
      </c>
      <c r="N1251" s="24">
        <f>Table1[[#This Row],[Acceleration Force]]+Table1[[#This Row],[Rolling Resistance]]+Table1[[#This Row],[Aerodynamic Resistance]]</f>
        <v>153.09949037036995</v>
      </c>
      <c r="O1251" s="24">
        <f>(Table1[[#This Row],[Acceleration Force]]+Table1[[#This Row],[Rolling Resistance]]+Table1[[#This Row],[Aerodynamic Resistance]])*Table1[[#This Row],[Velocity]]</f>
        <v>3772.2013321810596</v>
      </c>
      <c r="P1251" s="24">
        <f>Table1[[#This Row],[Total]]*Table1[[#This Row],[Velocity]]</f>
        <v>3772.2013321810596</v>
      </c>
      <c r="Q1251" s="24">
        <f>IF(Table1[[#This Row],[Energy]]&gt;0,Table1[[#This Row],[Energy]],0)</f>
        <v>3772.2013321810596</v>
      </c>
      <c r="R1251" s="24">
        <f>(SUM($Q$6:Q1251))/1000000</f>
        <v>4.3903050139520943</v>
      </c>
      <c r="S1251" s="24">
        <f>IF(Table1[[#This Row],[Energy]]&lt;0,ABS(Table1[[#This Row],[Energy]]),0)</f>
        <v>0</v>
      </c>
      <c r="T1251" s="24">
        <f>(SUM($S$6:S1251))/1000000</f>
        <v>1.5794666992494641</v>
      </c>
    </row>
    <row r="1252" spans="2:20" x14ac:dyDescent="0.3">
      <c r="B1252" s="10" t="s">
        <v>25</v>
      </c>
      <c r="C1252" s="21">
        <v>1246</v>
      </c>
      <c r="D1252" s="21">
        <v>224</v>
      </c>
      <c r="E1252" s="22">
        <v>88.1</v>
      </c>
      <c r="F1252" s="23">
        <f t="shared" si="117"/>
        <v>-0.18055555555555516</v>
      </c>
      <c r="G1252" s="23">
        <f t="shared" si="118"/>
        <v>-0.64999999999999858</v>
      </c>
      <c r="H1252" s="24">
        <f t="shared" si="114"/>
        <v>0</v>
      </c>
      <c r="I1252" s="24">
        <f t="shared" si="115"/>
        <v>88.1</v>
      </c>
      <c r="J1252" s="24">
        <f t="shared" si="116"/>
        <v>24.472222222222221</v>
      </c>
      <c r="K1252" s="24">
        <f>(1000*1.15)*Table1[[#This Row],[WLTC class 3, version 5, acceleration]]</f>
        <v>-207.63888888888843</v>
      </c>
      <c r="L1252" s="24">
        <f t="shared" si="119"/>
        <v>112.815</v>
      </c>
      <c r="M1252" s="24">
        <f>0.5*1.2*0.32*1.99*(Table1[[#This Row],[Velocity]]^2)</f>
        <v>228.82376148148148</v>
      </c>
      <c r="N1252" s="24">
        <f>Table1[[#This Row],[Acceleration Force]]+Table1[[#This Row],[Rolling Resistance]]+Table1[[#This Row],[Aerodynamic Resistance]]</f>
        <v>133.99987259259305</v>
      </c>
      <c r="O1252" s="24">
        <f>(Table1[[#This Row],[Acceleration Force]]+Table1[[#This Row],[Rolling Resistance]]+Table1[[#This Row],[Aerodynamic Resistance]])*Table1[[#This Row],[Velocity]]</f>
        <v>3279.274659835402</v>
      </c>
      <c r="P1252" s="24">
        <f>Table1[[#This Row],[Total]]*Table1[[#This Row],[Velocity]]</f>
        <v>3279.274659835402</v>
      </c>
      <c r="Q1252" s="24">
        <f>IF(Table1[[#This Row],[Energy]]&gt;0,Table1[[#This Row],[Energy]],0)</f>
        <v>3279.274659835402</v>
      </c>
      <c r="R1252" s="24">
        <f>(SUM($Q$6:Q1252))/1000000</f>
        <v>4.3935842886119296</v>
      </c>
      <c r="S1252" s="24">
        <f>IF(Table1[[#This Row],[Energy]]&lt;0,ABS(Table1[[#This Row],[Energy]]),0)</f>
        <v>0</v>
      </c>
      <c r="T1252" s="24">
        <f>(SUM($S$6:S1252))/1000000</f>
        <v>1.5794666992494641</v>
      </c>
    </row>
    <row r="1253" spans="2:20" x14ac:dyDescent="0.3">
      <c r="B1253" s="10" t="s">
        <v>25</v>
      </c>
      <c r="C1253" s="21">
        <v>1247</v>
      </c>
      <c r="D1253" s="21">
        <v>225</v>
      </c>
      <c r="E1253" s="22">
        <v>87.4</v>
      </c>
      <c r="F1253" s="23">
        <f t="shared" si="117"/>
        <v>-0.19444444444444325</v>
      </c>
      <c r="G1253" s="23">
        <f t="shared" si="118"/>
        <v>-0.69999999999999574</v>
      </c>
      <c r="H1253" s="24">
        <f t="shared" si="114"/>
        <v>0</v>
      </c>
      <c r="I1253" s="24">
        <f t="shared" si="115"/>
        <v>87.4</v>
      </c>
      <c r="J1253" s="24">
        <f t="shared" si="116"/>
        <v>24.277777777777779</v>
      </c>
      <c r="K1253" s="24">
        <f>(1000*1.15)*Table1[[#This Row],[WLTC class 3, version 5, acceleration]]</f>
        <v>-223.61111111110975</v>
      </c>
      <c r="L1253" s="24">
        <f t="shared" si="119"/>
        <v>112.815</v>
      </c>
      <c r="M1253" s="24">
        <f>0.5*1.2*0.32*1.99*(Table1[[#This Row],[Velocity]]^2)</f>
        <v>225.2019614814815</v>
      </c>
      <c r="N1253" s="24">
        <f>Table1[[#This Row],[Acceleration Force]]+Table1[[#This Row],[Rolling Resistance]]+Table1[[#This Row],[Aerodynamic Resistance]]</f>
        <v>114.40585037037175</v>
      </c>
      <c r="O1253" s="24">
        <f>(Table1[[#This Row],[Acceleration Force]]+Table1[[#This Row],[Rolling Resistance]]+Table1[[#This Row],[Aerodynamic Resistance]])*Table1[[#This Row],[Velocity]]</f>
        <v>2777.5198117695809</v>
      </c>
      <c r="P1253" s="24">
        <f>Table1[[#This Row],[Total]]*Table1[[#This Row],[Velocity]]</f>
        <v>2777.5198117695809</v>
      </c>
      <c r="Q1253" s="24">
        <f>IF(Table1[[#This Row],[Energy]]&gt;0,Table1[[#This Row],[Energy]],0)</f>
        <v>2777.5198117695809</v>
      </c>
      <c r="R1253" s="24">
        <f>(SUM($Q$6:Q1253))/1000000</f>
        <v>4.3963618084237002</v>
      </c>
      <c r="S1253" s="24">
        <f>IF(Table1[[#This Row],[Energy]]&lt;0,ABS(Table1[[#This Row],[Energy]]),0)</f>
        <v>0</v>
      </c>
      <c r="T1253" s="24">
        <f>(SUM($S$6:S1253))/1000000</f>
        <v>1.5794666992494641</v>
      </c>
    </row>
    <row r="1254" spans="2:20" x14ac:dyDescent="0.3">
      <c r="B1254" s="10" t="s">
        <v>25</v>
      </c>
      <c r="C1254" s="21">
        <v>1248</v>
      </c>
      <c r="D1254" s="21">
        <v>226</v>
      </c>
      <c r="E1254" s="22">
        <v>86.7</v>
      </c>
      <c r="F1254" s="23">
        <f t="shared" si="117"/>
        <v>-0.19444444444444522</v>
      </c>
      <c r="G1254" s="23">
        <f t="shared" si="118"/>
        <v>-0.70000000000000284</v>
      </c>
      <c r="H1254" s="24">
        <f t="shared" si="114"/>
        <v>0</v>
      </c>
      <c r="I1254" s="24">
        <f t="shared" si="115"/>
        <v>86.7</v>
      </c>
      <c r="J1254" s="24">
        <f t="shared" si="116"/>
        <v>24.083333333333332</v>
      </c>
      <c r="K1254" s="24">
        <f>(1000*1.15)*Table1[[#This Row],[WLTC class 3, version 5, acceleration]]</f>
        <v>-223.611111111112</v>
      </c>
      <c r="L1254" s="24">
        <f t="shared" si="119"/>
        <v>112.815</v>
      </c>
      <c r="M1254" s="24">
        <f>0.5*1.2*0.32*1.99*(Table1[[#This Row],[Velocity]]^2)</f>
        <v>221.60905333333332</v>
      </c>
      <c r="N1254" s="24">
        <f>Table1[[#This Row],[Acceleration Force]]+Table1[[#This Row],[Rolling Resistance]]+Table1[[#This Row],[Aerodynamic Resistance]]</f>
        <v>110.81294222222132</v>
      </c>
      <c r="O1254" s="24">
        <f>(Table1[[#This Row],[Acceleration Force]]+Table1[[#This Row],[Rolling Resistance]]+Table1[[#This Row],[Aerodynamic Resistance]])*Table1[[#This Row],[Velocity]]</f>
        <v>2668.7450251851633</v>
      </c>
      <c r="P1254" s="24">
        <f>Table1[[#This Row],[Total]]*Table1[[#This Row],[Velocity]]</f>
        <v>2668.7450251851633</v>
      </c>
      <c r="Q1254" s="24">
        <f>IF(Table1[[#This Row],[Energy]]&gt;0,Table1[[#This Row],[Energy]],0)</f>
        <v>2668.7450251851633</v>
      </c>
      <c r="R1254" s="24">
        <f>(SUM($Q$6:Q1254))/1000000</f>
        <v>4.3990305534488847</v>
      </c>
      <c r="S1254" s="24">
        <f>IF(Table1[[#This Row],[Energy]]&lt;0,ABS(Table1[[#This Row],[Energy]]),0)</f>
        <v>0</v>
      </c>
      <c r="T1254" s="24">
        <f>(SUM($S$6:S1254))/1000000</f>
        <v>1.5794666992494641</v>
      </c>
    </row>
    <row r="1255" spans="2:20" x14ac:dyDescent="0.3">
      <c r="B1255" s="10" t="s">
        <v>25</v>
      </c>
      <c r="C1255" s="21">
        <v>1249</v>
      </c>
      <c r="D1255" s="21">
        <v>227</v>
      </c>
      <c r="E1255" s="22">
        <v>86</v>
      </c>
      <c r="F1255" s="23">
        <f t="shared" si="117"/>
        <v>-0.19444444444444522</v>
      </c>
      <c r="G1255" s="23">
        <f t="shared" si="118"/>
        <v>-0.70000000000000284</v>
      </c>
      <c r="H1255" s="24">
        <f t="shared" si="114"/>
        <v>0</v>
      </c>
      <c r="I1255" s="24">
        <f t="shared" si="115"/>
        <v>86</v>
      </c>
      <c r="J1255" s="24">
        <f t="shared" si="116"/>
        <v>23.888888888888889</v>
      </c>
      <c r="K1255" s="24">
        <f>(1000*1.15)*Table1[[#This Row],[WLTC class 3, version 5, acceleration]]</f>
        <v>-223.611111111112</v>
      </c>
      <c r="L1255" s="24">
        <f t="shared" si="119"/>
        <v>112.815</v>
      </c>
      <c r="M1255" s="24">
        <f>0.5*1.2*0.32*1.99*(Table1[[#This Row],[Velocity]]^2)</f>
        <v>218.04503703703705</v>
      </c>
      <c r="N1255" s="24">
        <f>Table1[[#This Row],[Acceleration Force]]+Table1[[#This Row],[Rolling Resistance]]+Table1[[#This Row],[Aerodynamic Resistance]]</f>
        <v>107.24892592592505</v>
      </c>
      <c r="O1255" s="24">
        <f>(Table1[[#This Row],[Acceleration Force]]+Table1[[#This Row],[Rolling Resistance]]+Table1[[#This Row],[Aerodynamic Resistance]])*Table1[[#This Row],[Velocity]]</f>
        <v>2562.0576748970984</v>
      </c>
      <c r="P1255" s="24">
        <f>Table1[[#This Row],[Total]]*Table1[[#This Row],[Velocity]]</f>
        <v>2562.0576748970984</v>
      </c>
      <c r="Q1255" s="24">
        <f>IF(Table1[[#This Row],[Energy]]&gt;0,Table1[[#This Row],[Energy]],0)</f>
        <v>2562.0576748970984</v>
      </c>
      <c r="R1255" s="24">
        <f>(SUM($Q$6:Q1255))/1000000</f>
        <v>4.4015926111237818</v>
      </c>
      <c r="S1255" s="24">
        <f>IF(Table1[[#This Row],[Energy]]&lt;0,ABS(Table1[[#This Row],[Energy]]),0)</f>
        <v>0</v>
      </c>
      <c r="T1255" s="24">
        <f>(SUM($S$6:S1255))/1000000</f>
        <v>1.5794666992494641</v>
      </c>
    </row>
    <row r="1256" spans="2:20" x14ac:dyDescent="0.3">
      <c r="B1256" s="10" t="s">
        <v>25</v>
      </c>
      <c r="C1256" s="21">
        <v>1250</v>
      </c>
      <c r="D1256" s="21">
        <v>228</v>
      </c>
      <c r="E1256" s="22">
        <v>85.3</v>
      </c>
      <c r="F1256" s="23">
        <f t="shared" si="117"/>
        <v>-0.18055555555555516</v>
      </c>
      <c r="G1256" s="23">
        <f t="shared" si="118"/>
        <v>-0.64999999999999858</v>
      </c>
      <c r="H1256" s="24">
        <f t="shared" si="114"/>
        <v>0</v>
      </c>
      <c r="I1256" s="24">
        <f t="shared" si="115"/>
        <v>85.3</v>
      </c>
      <c r="J1256" s="24">
        <f t="shared" si="116"/>
        <v>23.694444444444443</v>
      </c>
      <c r="K1256" s="24">
        <f>(1000*1.15)*Table1[[#This Row],[WLTC class 3, version 5, acceleration]]</f>
        <v>-207.63888888888843</v>
      </c>
      <c r="L1256" s="24">
        <f t="shared" si="119"/>
        <v>112.815</v>
      </c>
      <c r="M1256" s="24">
        <f>0.5*1.2*0.32*1.99*(Table1[[#This Row],[Velocity]]^2)</f>
        <v>214.50991259259257</v>
      </c>
      <c r="N1256" s="24">
        <f>Table1[[#This Row],[Acceleration Force]]+Table1[[#This Row],[Rolling Resistance]]+Table1[[#This Row],[Aerodynamic Resistance]]</f>
        <v>119.68602370370414</v>
      </c>
      <c r="O1256" s="24">
        <f>(Table1[[#This Row],[Acceleration Force]]+Table1[[#This Row],[Rolling Resistance]]+Table1[[#This Row],[Aerodynamic Resistance]])*Table1[[#This Row],[Velocity]]</f>
        <v>2835.8938394238785</v>
      </c>
      <c r="P1256" s="24">
        <f>Table1[[#This Row],[Total]]*Table1[[#This Row],[Velocity]]</f>
        <v>2835.8938394238785</v>
      </c>
      <c r="Q1256" s="24">
        <f>IF(Table1[[#This Row],[Energy]]&gt;0,Table1[[#This Row],[Energy]],0)</f>
        <v>2835.8938394238785</v>
      </c>
      <c r="R1256" s="24">
        <f>(SUM($Q$6:Q1256))/1000000</f>
        <v>4.4044285049632048</v>
      </c>
      <c r="S1256" s="24">
        <f>IF(Table1[[#This Row],[Energy]]&lt;0,ABS(Table1[[#This Row],[Energy]]),0)</f>
        <v>0</v>
      </c>
      <c r="T1256" s="24">
        <f>(SUM($S$6:S1256))/1000000</f>
        <v>1.5794666992494641</v>
      </c>
    </row>
    <row r="1257" spans="2:20" x14ac:dyDescent="0.3">
      <c r="B1257" s="10" t="s">
        <v>25</v>
      </c>
      <c r="C1257" s="21">
        <v>1251</v>
      </c>
      <c r="D1257" s="21">
        <v>229</v>
      </c>
      <c r="E1257" s="22">
        <v>84.7</v>
      </c>
      <c r="F1257" s="23">
        <f t="shared" si="117"/>
        <v>-0.16666666666666705</v>
      </c>
      <c r="G1257" s="23">
        <f t="shared" si="118"/>
        <v>-0.60000000000000142</v>
      </c>
      <c r="H1257" s="24">
        <f t="shared" si="114"/>
        <v>0</v>
      </c>
      <c r="I1257" s="24">
        <f t="shared" si="115"/>
        <v>84.7</v>
      </c>
      <c r="J1257" s="24">
        <f t="shared" si="116"/>
        <v>23.527777777777779</v>
      </c>
      <c r="K1257" s="24">
        <f>(1000*1.15)*Table1[[#This Row],[WLTC class 3, version 5, acceleration]]</f>
        <v>-191.66666666666711</v>
      </c>
      <c r="L1257" s="24">
        <f t="shared" si="119"/>
        <v>112.815</v>
      </c>
      <c r="M1257" s="24">
        <f>0.5*1.2*0.32*1.99*(Table1[[#This Row],[Velocity]]^2)</f>
        <v>211.50280148148153</v>
      </c>
      <c r="N1257" s="24">
        <f>Table1[[#This Row],[Acceleration Force]]+Table1[[#This Row],[Rolling Resistance]]+Table1[[#This Row],[Aerodynamic Resistance]]</f>
        <v>132.65113481481441</v>
      </c>
      <c r="O1257" s="24">
        <f>(Table1[[#This Row],[Acceleration Force]]+Table1[[#This Row],[Rolling Resistance]]+Table1[[#This Row],[Aerodynamic Resistance]])*Table1[[#This Row],[Velocity]]</f>
        <v>3120.9864218929947</v>
      </c>
      <c r="P1257" s="24">
        <f>Table1[[#This Row],[Total]]*Table1[[#This Row],[Velocity]]</f>
        <v>3120.9864218929947</v>
      </c>
      <c r="Q1257" s="24">
        <f>IF(Table1[[#This Row],[Energy]]&gt;0,Table1[[#This Row],[Energy]],0)</f>
        <v>3120.9864218929947</v>
      </c>
      <c r="R1257" s="24">
        <f>(SUM($Q$6:Q1257))/1000000</f>
        <v>4.4075494913850983</v>
      </c>
      <c r="S1257" s="24">
        <f>IF(Table1[[#This Row],[Energy]]&lt;0,ABS(Table1[[#This Row],[Energy]]),0)</f>
        <v>0</v>
      </c>
      <c r="T1257" s="24">
        <f>(SUM($S$6:S1257))/1000000</f>
        <v>1.5794666992494641</v>
      </c>
    </row>
    <row r="1258" spans="2:20" x14ac:dyDescent="0.3">
      <c r="B1258" s="10" t="s">
        <v>25</v>
      </c>
      <c r="C1258" s="21">
        <v>1252</v>
      </c>
      <c r="D1258" s="21">
        <v>230</v>
      </c>
      <c r="E1258" s="22">
        <v>84.1</v>
      </c>
      <c r="F1258" s="23">
        <f t="shared" si="117"/>
        <v>-0.16666666666666705</v>
      </c>
      <c r="G1258" s="23">
        <f t="shared" si="118"/>
        <v>-0.60000000000000142</v>
      </c>
      <c r="H1258" s="24">
        <f t="shared" si="114"/>
        <v>0</v>
      </c>
      <c r="I1258" s="24">
        <f t="shared" si="115"/>
        <v>84.1</v>
      </c>
      <c r="J1258" s="24">
        <f t="shared" si="116"/>
        <v>23.361111111111111</v>
      </c>
      <c r="K1258" s="24">
        <f>(1000*1.15)*Table1[[#This Row],[WLTC class 3, version 5, acceleration]]</f>
        <v>-191.66666666666711</v>
      </c>
      <c r="L1258" s="24">
        <f t="shared" si="119"/>
        <v>112.815</v>
      </c>
      <c r="M1258" s="24">
        <f>0.5*1.2*0.32*1.99*(Table1[[#This Row],[Velocity]]^2)</f>
        <v>208.51691703703705</v>
      </c>
      <c r="N1258" s="24">
        <f>Table1[[#This Row],[Acceleration Force]]+Table1[[#This Row],[Rolling Resistance]]+Table1[[#This Row],[Aerodynamic Resistance]]</f>
        <v>129.66525037036993</v>
      </c>
      <c r="O1258" s="24">
        <f>(Table1[[#This Row],[Acceleration Force]]+Table1[[#This Row],[Rolling Resistance]]+Table1[[#This Row],[Aerodynamic Resistance]])*Table1[[#This Row],[Velocity]]</f>
        <v>3029.1243211522533</v>
      </c>
      <c r="P1258" s="24">
        <f>Table1[[#This Row],[Total]]*Table1[[#This Row],[Velocity]]</f>
        <v>3029.1243211522533</v>
      </c>
      <c r="Q1258" s="24">
        <f>IF(Table1[[#This Row],[Energy]]&gt;0,Table1[[#This Row],[Energy]],0)</f>
        <v>3029.1243211522533</v>
      </c>
      <c r="R1258" s="24">
        <f>(SUM($Q$6:Q1258))/1000000</f>
        <v>4.4105786157062514</v>
      </c>
      <c r="S1258" s="24">
        <f>IF(Table1[[#This Row],[Energy]]&lt;0,ABS(Table1[[#This Row],[Energy]]),0)</f>
        <v>0</v>
      </c>
      <c r="T1258" s="24">
        <f>(SUM($S$6:S1258))/1000000</f>
        <v>1.5794666992494641</v>
      </c>
    </row>
    <row r="1259" spans="2:20" x14ac:dyDescent="0.3">
      <c r="B1259" s="10" t="s">
        <v>25</v>
      </c>
      <c r="C1259" s="21">
        <v>1253</v>
      </c>
      <c r="D1259" s="21">
        <v>231</v>
      </c>
      <c r="E1259" s="22">
        <v>83.5</v>
      </c>
      <c r="F1259" s="23">
        <f t="shared" si="117"/>
        <v>-0.16666666666666508</v>
      </c>
      <c r="G1259" s="23">
        <f t="shared" si="118"/>
        <v>-0.59999999999999432</v>
      </c>
      <c r="H1259" s="24">
        <f t="shared" si="114"/>
        <v>0</v>
      </c>
      <c r="I1259" s="24">
        <f t="shared" si="115"/>
        <v>83.5</v>
      </c>
      <c r="J1259" s="24">
        <f t="shared" si="116"/>
        <v>23.194444444444443</v>
      </c>
      <c r="K1259" s="24">
        <f>(1000*1.15)*Table1[[#This Row],[WLTC class 3, version 5, acceleration]]</f>
        <v>-191.66666666666484</v>
      </c>
      <c r="L1259" s="24">
        <f t="shared" si="119"/>
        <v>112.815</v>
      </c>
      <c r="M1259" s="24">
        <f>0.5*1.2*0.32*1.99*(Table1[[#This Row],[Velocity]]^2)</f>
        <v>205.55225925925922</v>
      </c>
      <c r="N1259" s="24">
        <f>Table1[[#This Row],[Acceleration Force]]+Table1[[#This Row],[Rolling Resistance]]+Table1[[#This Row],[Aerodynamic Resistance]]</f>
        <v>126.70059259259438</v>
      </c>
      <c r="O1259" s="24">
        <f>(Table1[[#This Row],[Acceleration Force]]+Table1[[#This Row],[Rolling Resistance]]+Table1[[#This Row],[Aerodynamic Resistance]])*Table1[[#This Row],[Velocity]]</f>
        <v>2938.7498559671194</v>
      </c>
      <c r="P1259" s="24">
        <f>Table1[[#This Row],[Total]]*Table1[[#This Row],[Velocity]]</f>
        <v>2938.7498559671194</v>
      </c>
      <c r="Q1259" s="24">
        <f>IF(Table1[[#This Row],[Energy]]&gt;0,Table1[[#This Row],[Energy]],0)</f>
        <v>2938.7498559671194</v>
      </c>
      <c r="R1259" s="24">
        <f>(SUM($Q$6:Q1259))/1000000</f>
        <v>4.4135173655622184</v>
      </c>
      <c r="S1259" s="24">
        <f>IF(Table1[[#This Row],[Energy]]&lt;0,ABS(Table1[[#This Row],[Energy]]),0)</f>
        <v>0</v>
      </c>
      <c r="T1259" s="24">
        <f>(SUM($S$6:S1259))/1000000</f>
        <v>1.5794666992494641</v>
      </c>
    </row>
    <row r="1260" spans="2:20" x14ac:dyDescent="0.3">
      <c r="B1260" s="10" t="s">
        <v>25</v>
      </c>
      <c r="C1260" s="21">
        <v>1254</v>
      </c>
      <c r="D1260" s="21">
        <v>232</v>
      </c>
      <c r="E1260" s="22">
        <v>82.9</v>
      </c>
      <c r="F1260" s="23">
        <f t="shared" si="117"/>
        <v>-0.16666666666666705</v>
      </c>
      <c r="G1260" s="23">
        <f t="shared" si="118"/>
        <v>-0.60000000000000142</v>
      </c>
      <c r="H1260" s="24">
        <f t="shared" si="114"/>
        <v>0</v>
      </c>
      <c r="I1260" s="24">
        <f t="shared" si="115"/>
        <v>82.9</v>
      </c>
      <c r="J1260" s="24">
        <f t="shared" si="116"/>
        <v>23.027777777777779</v>
      </c>
      <c r="K1260" s="24">
        <f>(1000*1.15)*Table1[[#This Row],[WLTC class 3, version 5, acceleration]]</f>
        <v>-191.66666666666711</v>
      </c>
      <c r="L1260" s="24">
        <f t="shared" si="119"/>
        <v>112.815</v>
      </c>
      <c r="M1260" s="24">
        <f>0.5*1.2*0.32*1.99*(Table1[[#This Row],[Velocity]]^2)</f>
        <v>202.60882814814818</v>
      </c>
      <c r="N1260" s="24">
        <f>Table1[[#This Row],[Acceleration Force]]+Table1[[#This Row],[Rolling Resistance]]+Table1[[#This Row],[Aerodynamic Resistance]]</f>
        <v>123.75716148148106</v>
      </c>
      <c r="O1260" s="24">
        <f>(Table1[[#This Row],[Acceleration Force]]+Table1[[#This Row],[Rolling Resistance]]+Table1[[#This Row],[Aerodynamic Resistance]])*Table1[[#This Row],[Velocity]]</f>
        <v>2849.8524130041055</v>
      </c>
      <c r="P1260" s="24">
        <f>Table1[[#This Row],[Total]]*Table1[[#This Row],[Velocity]]</f>
        <v>2849.8524130041055</v>
      </c>
      <c r="Q1260" s="24">
        <f>IF(Table1[[#This Row],[Energy]]&gt;0,Table1[[#This Row],[Energy]],0)</f>
        <v>2849.8524130041055</v>
      </c>
      <c r="R1260" s="24">
        <f>(SUM($Q$6:Q1260))/1000000</f>
        <v>4.4163672179752229</v>
      </c>
      <c r="S1260" s="24">
        <f>IF(Table1[[#This Row],[Energy]]&lt;0,ABS(Table1[[#This Row],[Energy]]),0)</f>
        <v>0</v>
      </c>
      <c r="T1260" s="24">
        <f>(SUM($S$6:S1260))/1000000</f>
        <v>1.5794666992494641</v>
      </c>
    </row>
    <row r="1261" spans="2:20" x14ac:dyDescent="0.3">
      <c r="B1261" s="10" t="s">
        <v>25</v>
      </c>
      <c r="C1261" s="21">
        <v>1255</v>
      </c>
      <c r="D1261" s="21">
        <v>233</v>
      </c>
      <c r="E1261" s="22">
        <v>82.3</v>
      </c>
      <c r="F1261" s="23">
        <f t="shared" si="117"/>
        <v>-0.16666666666666705</v>
      </c>
      <c r="G1261" s="23">
        <f t="shared" si="118"/>
        <v>-0.60000000000000142</v>
      </c>
      <c r="H1261" s="24">
        <f t="shared" si="114"/>
        <v>0</v>
      </c>
      <c r="I1261" s="24">
        <f t="shared" si="115"/>
        <v>82.3</v>
      </c>
      <c r="J1261" s="24">
        <f t="shared" si="116"/>
        <v>22.861111111111111</v>
      </c>
      <c r="K1261" s="24">
        <f>(1000*1.15)*Table1[[#This Row],[WLTC class 3, version 5, acceleration]]</f>
        <v>-191.66666666666711</v>
      </c>
      <c r="L1261" s="24">
        <f t="shared" si="119"/>
        <v>112.815</v>
      </c>
      <c r="M1261" s="24">
        <f>0.5*1.2*0.32*1.99*(Table1[[#This Row],[Velocity]]^2)</f>
        <v>199.68662370370373</v>
      </c>
      <c r="N1261" s="24">
        <f>Table1[[#This Row],[Acceleration Force]]+Table1[[#This Row],[Rolling Resistance]]+Table1[[#This Row],[Aerodynamic Resistance]]</f>
        <v>120.83495703703662</v>
      </c>
      <c r="O1261" s="24">
        <f>(Table1[[#This Row],[Acceleration Force]]+Table1[[#This Row],[Rolling Resistance]]+Table1[[#This Row],[Aerodynamic Resistance]])*Table1[[#This Row],[Velocity]]</f>
        <v>2762.4213789300316</v>
      </c>
      <c r="P1261" s="24">
        <f>Table1[[#This Row],[Total]]*Table1[[#This Row],[Velocity]]</f>
        <v>2762.4213789300316</v>
      </c>
      <c r="Q1261" s="24">
        <f>IF(Table1[[#This Row],[Energy]]&gt;0,Table1[[#This Row],[Energy]],0)</f>
        <v>2762.4213789300316</v>
      </c>
      <c r="R1261" s="24">
        <f>(SUM($Q$6:Q1261))/1000000</f>
        <v>4.4191296393541526</v>
      </c>
      <c r="S1261" s="24">
        <f>IF(Table1[[#This Row],[Energy]]&lt;0,ABS(Table1[[#This Row],[Energy]]),0)</f>
        <v>0</v>
      </c>
      <c r="T1261" s="24">
        <f>(SUM($S$6:S1261))/1000000</f>
        <v>1.5794666992494641</v>
      </c>
    </row>
    <row r="1262" spans="2:20" x14ac:dyDescent="0.3">
      <c r="B1262" s="10" t="s">
        <v>25</v>
      </c>
      <c r="C1262" s="21">
        <v>1256</v>
      </c>
      <c r="D1262" s="21">
        <v>234</v>
      </c>
      <c r="E1262" s="22">
        <v>81.7</v>
      </c>
      <c r="F1262" s="23">
        <f t="shared" si="117"/>
        <v>-0.16666666666666705</v>
      </c>
      <c r="G1262" s="23">
        <f t="shared" si="118"/>
        <v>-0.60000000000000142</v>
      </c>
      <c r="H1262" s="24">
        <f t="shared" si="114"/>
        <v>0</v>
      </c>
      <c r="I1262" s="24">
        <f t="shared" si="115"/>
        <v>81.7</v>
      </c>
      <c r="J1262" s="24">
        <f t="shared" si="116"/>
        <v>22.694444444444446</v>
      </c>
      <c r="K1262" s="24">
        <f>(1000*1.15)*Table1[[#This Row],[WLTC class 3, version 5, acceleration]]</f>
        <v>-191.66666666666711</v>
      </c>
      <c r="L1262" s="24">
        <f t="shared" si="119"/>
        <v>112.815</v>
      </c>
      <c r="M1262" s="24">
        <f>0.5*1.2*0.32*1.99*(Table1[[#This Row],[Velocity]]^2)</f>
        <v>196.78564592592599</v>
      </c>
      <c r="N1262" s="24">
        <f>Table1[[#This Row],[Acceleration Force]]+Table1[[#This Row],[Rolling Resistance]]+Table1[[#This Row],[Aerodynamic Resistance]]</f>
        <v>117.93397925925888</v>
      </c>
      <c r="O1262" s="24">
        <f>(Table1[[#This Row],[Acceleration Force]]+Table1[[#This Row],[Rolling Resistance]]+Table1[[#This Row],[Aerodynamic Resistance]])*Table1[[#This Row],[Velocity]]</f>
        <v>2676.4461404115141</v>
      </c>
      <c r="P1262" s="24">
        <f>Table1[[#This Row],[Total]]*Table1[[#This Row],[Velocity]]</f>
        <v>2676.4461404115141</v>
      </c>
      <c r="Q1262" s="24">
        <f>IF(Table1[[#This Row],[Energy]]&gt;0,Table1[[#This Row],[Energy]],0)</f>
        <v>2676.4461404115141</v>
      </c>
      <c r="R1262" s="24">
        <f>(SUM($Q$6:Q1262))/1000000</f>
        <v>4.4218060854945636</v>
      </c>
      <c r="S1262" s="24">
        <f>IF(Table1[[#This Row],[Energy]]&lt;0,ABS(Table1[[#This Row],[Energy]]),0)</f>
        <v>0</v>
      </c>
      <c r="T1262" s="24">
        <f>(SUM($S$6:S1262))/1000000</f>
        <v>1.5794666992494641</v>
      </c>
    </row>
    <row r="1263" spans="2:20" x14ac:dyDescent="0.3">
      <c r="B1263" s="10" t="s">
        <v>25</v>
      </c>
      <c r="C1263" s="21">
        <v>1257</v>
      </c>
      <c r="D1263" s="21">
        <v>235</v>
      </c>
      <c r="E1263" s="22">
        <v>81.099999999999994</v>
      </c>
      <c r="F1263" s="23">
        <f t="shared" si="117"/>
        <v>-0.16666666666666705</v>
      </c>
      <c r="G1263" s="23">
        <f t="shared" si="118"/>
        <v>-0.60000000000000142</v>
      </c>
      <c r="H1263" s="24">
        <f t="shared" si="114"/>
        <v>0</v>
      </c>
      <c r="I1263" s="24">
        <f t="shared" si="115"/>
        <v>81.099999999999994</v>
      </c>
      <c r="J1263" s="24">
        <f t="shared" si="116"/>
        <v>22.527777777777775</v>
      </c>
      <c r="K1263" s="24">
        <f>(1000*1.15)*Table1[[#This Row],[WLTC class 3, version 5, acceleration]]</f>
        <v>-191.66666666666711</v>
      </c>
      <c r="L1263" s="24">
        <f t="shared" si="119"/>
        <v>112.815</v>
      </c>
      <c r="M1263" s="24">
        <f>0.5*1.2*0.32*1.99*(Table1[[#This Row],[Velocity]]^2)</f>
        <v>193.90589481481479</v>
      </c>
      <c r="N1263" s="24">
        <f>Table1[[#This Row],[Acceleration Force]]+Table1[[#This Row],[Rolling Resistance]]+Table1[[#This Row],[Aerodynamic Resistance]]</f>
        <v>115.05422814814767</v>
      </c>
      <c r="O1263" s="24">
        <f>(Table1[[#This Row],[Acceleration Force]]+Table1[[#This Row],[Rolling Resistance]]+Table1[[#This Row],[Aerodynamic Resistance]])*Table1[[#This Row],[Velocity]]</f>
        <v>2591.9160841152152</v>
      </c>
      <c r="P1263" s="24">
        <f>Table1[[#This Row],[Total]]*Table1[[#This Row],[Velocity]]</f>
        <v>2591.9160841152152</v>
      </c>
      <c r="Q1263" s="24">
        <f>IF(Table1[[#This Row],[Energy]]&gt;0,Table1[[#This Row],[Energy]],0)</f>
        <v>2591.9160841152152</v>
      </c>
      <c r="R1263" s="24">
        <f>(SUM($Q$6:Q1263))/1000000</f>
        <v>4.4243980015786795</v>
      </c>
      <c r="S1263" s="24">
        <f>IF(Table1[[#This Row],[Energy]]&lt;0,ABS(Table1[[#This Row],[Energy]]),0)</f>
        <v>0</v>
      </c>
      <c r="T1263" s="24">
        <f>(SUM($S$6:S1263))/1000000</f>
        <v>1.5794666992494641</v>
      </c>
    </row>
    <row r="1264" spans="2:20" x14ac:dyDescent="0.3">
      <c r="B1264" s="10" t="s">
        <v>25</v>
      </c>
      <c r="C1264" s="21">
        <v>1258</v>
      </c>
      <c r="D1264" s="21">
        <v>236</v>
      </c>
      <c r="E1264" s="22">
        <v>80.5</v>
      </c>
      <c r="F1264" s="23">
        <f t="shared" si="117"/>
        <v>-0.16666666666666508</v>
      </c>
      <c r="G1264" s="23">
        <f t="shared" si="118"/>
        <v>-0.59999999999999432</v>
      </c>
      <c r="H1264" s="24">
        <f t="shared" si="114"/>
        <v>0</v>
      </c>
      <c r="I1264" s="24">
        <f t="shared" si="115"/>
        <v>80.5</v>
      </c>
      <c r="J1264" s="24">
        <f t="shared" si="116"/>
        <v>22.361111111111111</v>
      </c>
      <c r="K1264" s="24">
        <f>(1000*1.15)*Table1[[#This Row],[WLTC class 3, version 5, acceleration]]</f>
        <v>-191.66666666666484</v>
      </c>
      <c r="L1264" s="24">
        <f t="shared" si="119"/>
        <v>112.815</v>
      </c>
      <c r="M1264" s="24">
        <f>0.5*1.2*0.32*1.99*(Table1[[#This Row],[Velocity]]^2)</f>
        <v>191.04737037037037</v>
      </c>
      <c r="N1264" s="24">
        <f>Table1[[#This Row],[Acceleration Force]]+Table1[[#This Row],[Rolling Resistance]]+Table1[[#This Row],[Aerodynamic Resistance]]</f>
        <v>112.19570370370553</v>
      </c>
      <c r="O1264" s="24">
        <f>(Table1[[#This Row],[Acceleration Force]]+Table1[[#This Row],[Rolling Resistance]]+Table1[[#This Row],[Aerodynamic Resistance]])*Table1[[#This Row],[Velocity]]</f>
        <v>2508.8205967078597</v>
      </c>
      <c r="P1264" s="24">
        <f>Table1[[#This Row],[Total]]*Table1[[#This Row],[Velocity]]</f>
        <v>2508.8205967078597</v>
      </c>
      <c r="Q1264" s="24">
        <f>IF(Table1[[#This Row],[Energy]]&gt;0,Table1[[#This Row],[Energy]],0)</f>
        <v>2508.8205967078597</v>
      </c>
      <c r="R1264" s="24">
        <f>(SUM($Q$6:Q1264))/1000000</f>
        <v>4.4269068221753871</v>
      </c>
      <c r="S1264" s="24">
        <f>IF(Table1[[#This Row],[Energy]]&lt;0,ABS(Table1[[#This Row],[Energy]]),0)</f>
        <v>0</v>
      </c>
      <c r="T1264" s="24">
        <f>(SUM($S$6:S1264))/1000000</f>
        <v>1.5794666992494641</v>
      </c>
    </row>
    <row r="1265" spans="2:20" x14ac:dyDescent="0.3">
      <c r="B1265" s="10" t="s">
        <v>25</v>
      </c>
      <c r="C1265" s="21">
        <v>1259</v>
      </c>
      <c r="D1265" s="21">
        <v>237</v>
      </c>
      <c r="E1265" s="22">
        <v>79.900000000000006</v>
      </c>
      <c r="F1265" s="23">
        <f t="shared" si="117"/>
        <v>-0.15277777777777699</v>
      </c>
      <c r="G1265" s="23">
        <f t="shared" si="118"/>
        <v>-0.54999999999999716</v>
      </c>
      <c r="H1265" s="24">
        <f t="shared" si="114"/>
        <v>0</v>
      </c>
      <c r="I1265" s="24">
        <f t="shared" si="115"/>
        <v>79.900000000000006</v>
      </c>
      <c r="J1265" s="24">
        <f t="shared" si="116"/>
        <v>22.194444444444446</v>
      </c>
      <c r="K1265" s="24">
        <f>(1000*1.15)*Table1[[#This Row],[WLTC class 3, version 5, acceleration]]</f>
        <v>-175.69444444444352</v>
      </c>
      <c r="L1265" s="24">
        <f t="shared" si="119"/>
        <v>112.815</v>
      </c>
      <c r="M1265" s="24">
        <f>0.5*1.2*0.32*1.99*(Table1[[#This Row],[Velocity]]^2)</f>
        <v>188.21007259259264</v>
      </c>
      <c r="N1265" s="24">
        <f>Table1[[#This Row],[Acceleration Force]]+Table1[[#This Row],[Rolling Resistance]]+Table1[[#This Row],[Aerodynamic Resistance]]</f>
        <v>125.33062814814912</v>
      </c>
      <c r="O1265" s="24">
        <f>(Table1[[#This Row],[Acceleration Force]]+Table1[[#This Row],[Rolling Resistance]]+Table1[[#This Row],[Aerodynamic Resistance]])*Table1[[#This Row],[Velocity]]</f>
        <v>2781.6436636214207</v>
      </c>
      <c r="P1265" s="24">
        <f>Table1[[#This Row],[Total]]*Table1[[#This Row],[Velocity]]</f>
        <v>2781.6436636214207</v>
      </c>
      <c r="Q1265" s="24">
        <f>IF(Table1[[#This Row],[Energy]]&gt;0,Table1[[#This Row],[Energy]],0)</f>
        <v>2781.6436636214207</v>
      </c>
      <c r="R1265" s="24">
        <f>(SUM($Q$6:Q1265))/1000000</f>
        <v>4.4296884658390088</v>
      </c>
      <c r="S1265" s="24">
        <f>IF(Table1[[#This Row],[Energy]]&lt;0,ABS(Table1[[#This Row],[Energy]]),0)</f>
        <v>0</v>
      </c>
      <c r="T1265" s="24">
        <f>(SUM($S$6:S1265))/1000000</f>
        <v>1.5794666992494641</v>
      </c>
    </row>
    <row r="1266" spans="2:20" x14ac:dyDescent="0.3">
      <c r="B1266" s="10" t="s">
        <v>25</v>
      </c>
      <c r="C1266" s="21">
        <v>1260</v>
      </c>
      <c r="D1266" s="21">
        <v>238</v>
      </c>
      <c r="E1266" s="22">
        <v>79.400000000000006</v>
      </c>
      <c r="F1266" s="23">
        <f t="shared" si="117"/>
        <v>-0.12500000000000078</v>
      </c>
      <c r="G1266" s="23">
        <f t="shared" si="118"/>
        <v>-0.45000000000000284</v>
      </c>
      <c r="H1266" s="24">
        <f t="shared" si="114"/>
        <v>0</v>
      </c>
      <c r="I1266" s="24">
        <f t="shared" si="115"/>
        <v>79.400000000000006</v>
      </c>
      <c r="J1266" s="24">
        <f t="shared" si="116"/>
        <v>22.055555555555557</v>
      </c>
      <c r="K1266" s="24">
        <f>(1000*1.15)*Table1[[#This Row],[WLTC class 3, version 5, acceleration]]</f>
        <v>-143.75000000000088</v>
      </c>
      <c r="L1266" s="24">
        <f t="shared" si="119"/>
        <v>112.815</v>
      </c>
      <c r="M1266" s="24">
        <f>0.5*1.2*0.32*1.99*(Table1[[#This Row],[Velocity]]^2)</f>
        <v>185.86187259259262</v>
      </c>
      <c r="N1266" s="24">
        <f>Table1[[#This Row],[Acceleration Force]]+Table1[[#This Row],[Rolling Resistance]]+Table1[[#This Row],[Aerodynamic Resistance]]</f>
        <v>154.92687259259174</v>
      </c>
      <c r="O1266" s="24">
        <f>(Table1[[#This Row],[Acceleration Force]]+Table1[[#This Row],[Rolling Resistance]]+Table1[[#This Row],[Aerodynamic Resistance]])*Table1[[#This Row],[Velocity]]</f>
        <v>3416.9982455143845</v>
      </c>
      <c r="P1266" s="24">
        <f>Table1[[#This Row],[Total]]*Table1[[#This Row],[Velocity]]</f>
        <v>3416.9982455143845</v>
      </c>
      <c r="Q1266" s="24">
        <f>IF(Table1[[#This Row],[Energy]]&gt;0,Table1[[#This Row],[Energy]],0)</f>
        <v>3416.9982455143845</v>
      </c>
      <c r="R1266" s="24">
        <f>(SUM($Q$6:Q1266))/1000000</f>
        <v>4.4331054640845231</v>
      </c>
      <c r="S1266" s="24">
        <f>IF(Table1[[#This Row],[Energy]]&lt;0,ABS(Table1[[#This Row],[Energy]]),0)</f>
        <v>0</v>
      </c>
      <c r="T1266" s="24">
        <f>(SUM($S$6:S1266))/1000000</f>
        <v>1.5794666992494641</v>
      </c>
    </row>
    <row r="1267" spans="2:20" x14ac:dyDescent="0.3">
      <c r="B1267" s="10" t="s">
        <v>25</v>
      </c>
      <c r="C1267" s="21">
        <v>1261</v>
      </c>
      <c r="D1267" s="21">
        <v>239</v>
      </c>
      <c r="E1267" s="22">
        <v>79</v>
      </c>
      <c r="F1267" s="23">
        <f t="shared" si="117"/>
        <v>-9.7222222222222612E-2</v>
      </c>
      <c r="G1267" s="23">
        <f t="shared" si="118"/>
        <v>-0.35000000000000142</v>
      </c>
      <c r="H1267" s="24">
        <f t="shared" si="114"/>
        <v>0</v>
      </c>
      <c r="I1267" s="24">
        <f t="shared" si="115"/>
        <v>79</v>
      </c>
      <c r="J1267" s="24">
        <f t="shared" si="116"/>
        <v>21.944444444444443</v>
      </c>
      <c r="K1267" s="24">
        <f>(1000*1.15)*Table1[[#This Row],[WLTC class 3, version 5, acceleration]]</f>
        <v>-111.805555555556</v>
      </c>
      <c r="L1267" s="24">
        <f t="shared" si="119"/>
        <v>112.815</v>
      </c>
      <c r="M1267" s="24">
        <f>0.5*1.2*0.32*1.99*(Table1[[#This Row],[Velocity]]^2)</f>
        <v>183.99392592592591</v>
      </c>
      <c r="N1267" s="24">
        <f>Table1[[#This Row],[Acceleration Force]]+Table1[[#This Row],[Rolling Resistance]]+Table1[[#This Row],[Aerodynamic Resistance]]</f>
        <v>185.00337037036991</v>
      </c>
      <c r="O1267" s="24">
        <f>(Table1[[#This Row],[Acceleration Force]]+Table1[[#This Row],[Rolling Resistance]]+Table1[[#This Row],[Aerodynamic Resistance]])*Table1[[#This Row],[Velocity]]</f>
        <v>4059.7961831275616</v>
      </c>
      <c r="P1267" s="24">
        <f>Table1[[#This Row],[Total]]*Table1[[#This Row],[Velocity]]</f>
        <v>4059.7961831275616</v>
      </c>
      <c r="Q1267" s="24">
        <f>IF(Table1[[#This Row],[Energy]]&gt;0,Table1[[#This Row],[Energy]],0)</f>
        <v>4059.7961831275616</v>
      </c>
      <c r="R1267" s="24">
        <f>(SUM($Q$6:Q1267))/1000000</f>
        <v>4.4371652602676503</v>
      </c>
      <c r="S1267" s="24">
        <f>IF(Table1[[#This Row],[Energy]]&lt;0,ABS(Table1[[#This Row],[Energy]]),0)</f>
        <v>0</v>
      </c>
      <c r="T1267" s="24">
        <f>(SUM($S$6:S1267))/1000000</f>
        <v>1.5794666992494641</v>
      </c>
    </row>
    <row r="1268" spans="2:20" x14ac:dyDescent="0.3">
      <c r="B1268" s="10" t="s">
        <v>25</v>
      </c>
      <c r="C1268" s="21">
        <v>1262</v>
      </c>
      <c r="D1268" s="21">
        <v>240</v>
      </c>
      <c r="E1268" s="22">
        <v>78.7</v>
      </c>
      <c r="F1268" s="23">
        <f t="shared" si="117"/>
        <v>-4.1666666666666269E-2</v>
      </c>
      <c r="G1268" s="23">
        <f t="shared" si="118"/>
        <v>-0.14999999999999858</v>
      </c>
      <c r="H1268" s="24">
        <f t="shared" si="114"/>
        <v>0</v>
      </c>
      <c r="I1268" s="24">
        <f t="shared" si="115"/>
        <v>78.7</v>
      </c>
      <c r="J1268" s="24">
        <f t="shared" si="116"/>
        <v>21.861111111111111</v>
      </c>
      <c r="K1268" s="24">
        <f>(1000*1.15)*Table1[[#This Row],[WLTC class 3, version 5, acceleration]]</f>
        <v>-47.91666666666621</v>
      </c>
      <c r="L1268" s="24">
        <f t="shared" si="119"/>
        <v>112.815</v>
      </c>
      <c r="M1268" s="24">
        <f>0.5*1.2*0.32*1.99*(Table1[[#This Row],[Velocity]]^2)</f>
        <v>182.59915703703706</v>
      </c>
      <c r="N1268" s="24">
        <f>Table1[[#This Row],[Acceleration Force]]+Table1[[#This Row],[Rolling Resistance]]+Table1[[#This Row],[Aerodynamic Resistance]]</f>
        <v>247.49749037037085</v>
      </c>
      <c r="O1268" s="24">
        <f>(Table1[[#This Row],[Acceleration Force]]+Table1[[#This Row],[Rolling Resistance]]+Table1[[#This Row],[Aerodynamic Resistance]])*Table1[[#This Row],[Velocity]]</f>
        <v>5410.5701367078291</v>
      </c>
      <c r="P1268" s="24">
        <f>Table1[[#This Row],[Total]]*Table1[[#This Row],[Velocity]]</f>
        <v>5410.5701367078291</v>
      </c>
      <c r="Q1268" s="24">
        <f>IF(Table1[[#This Row],[Energy]]&gt;0,Table1[[#This Row],[Energy]],0)</f>
        <v>5410.5701367078291</v>
      </c>
      <c r="R1268" s="24">
        <f>(SUM($Q$6:Q1268))/1000000</f>
        <v>4.4425758304043592</v>
      </c>
      <c r="S1268" s="24">
        <f>IF(Table1[[#This Row],[Energy]]&lt;0,ABS(Table1[[#This Row],[Energy]]),0)</f>
        <v>0</v>
      </c>
      <c r="T1268" s="24">
        <f>(SUM($S$6:S1268))/1000000</f>
        <v>1.5794666992494641</v>
      </c>
    </row>
    <row r="1269" spans="2:20" x14ac:dyDescent="0.3">
      <c r="B1269" s="10" t="s">
        <v>25</v>
      </c>
      <c r="C1269" s="21">
        <v>1263</v>
      </c>
      <c r="D1269" s="21">
        <v>241</v>
      </c>
      <c r="E1269" s="22">
        <v>78.7</v>
      </c>
      <c r="F1269" s="23">
        <f t="shared" si="117"/>
        <v>1.3888888888888099E-2</v>
      </c>
      <c r="G1269" s="23">
        <f t="shared" si="118"/>
        <v>4.9999999999997158E-2</v>
      </c>
      <c r="H1269" s="24">
        <f t="shared" si="114"/>
        <v>0</v>
      </c>
      <c r="I1269" s="24">
        <f t="shared" si="115"/>
        <v>78.7</v>
      </c>
      <c r="J1269" s="24">
        <f t="shared" si="116"/>
        <v>21.861111111111111</v>
      </c>
      <c r="K1269" s="24">
        <f>(1000*1.15)*Table1[[#This Row],[WLTC class 3, version 5, acceleration]]</f>
        <v>15.972222222221314</v>
      </c>
      <c r="L1269" s="24">
        <f t="shared" si="119"/>
        <v>112.815</v>
      </c>
      <c r="M1269" s="24">
        <f>0.5*1.2*0.32*1.99*(Table1[[#This Row],[Velocity]]^2)</f>
        <v>182.59915703703706</v>
      </c>
      <c r="N1269" s="24">
        <f>Table1[[#This Row],[Acceleration Force]]+Table1[[#This Row],[Rolling Resistance]]+Table1[[#This Row],[Aerodynamic Resistance]]</f>
        <v>311.38637925925838</v>
      </c>
      <c r="O1269" s="24">
        <f>(Table1[[#This Row],[Acceleration Force]]+Table1[[#This Row],[Rolling Resistance]]+Table1[[#This Row],[Aerodynamic Resistance]])*Table1[[#This Row],[Velocity]]</f>
        <v>6807.2522354732318</v>
      </c>
      <c r="P1269" s="24">
        <f>Table1[[#This Row],[Total]]*Table1[[#This Row],[Velocity]]</f>
        <v>6807.2522354732318</v>
      </c>
      <c r="Q1269" s="24">
        <f>IF(Table1[[#This Row],[Energy]]&gt;0,Table1[[#This Row],[Energy]],0)</f>
        <v>6807.2522354732318</v>
      </c>
      <c r="R1269" s="24">
        <f>(SUM($Q$6:Q1269))/1000000</f>
        <v>4.449383082639832</v>
      </c>
      <c r="S1269" s="24">
        <f>IF(Table1[[#This Row],[Energy]]&lt;0,ABS(Table1[[#This Row],[Energy]]),0)</f>
        <v>0</v>
      </c>
      <c r="T1269" s="24">
        <f>(SUM($S$6:S1269))/1000000</f>
        <v>1.5794666992494641</v>
      </c>
    </row>
    <row r="1270" spans="2:20" x14ac:dyDescent="0.3">
      <c r="B1270" s="10" t="s">
        <v>25</v>
      </c>
      <c r="C1270" s="21">
        <v>1264</v>
      </c>
      <c r="D1270" s="21">
        <v>242</v>
      </c>
      <c r="E1270" s="22">
        <v>78.8</v>
      </c>
      <c r="F1270" s="23">
        <f t="shared" si="117"/>
        <v>5.5555555555554373E-2</v>
      </c>
      <c r="G1270" s="23">
        <f t="shared" si="118"/>
        <v>0.19999999999999574</v>
      </c>
      <c r="H1270" s="24">
        <f t="shared" si="114"/>
        <v>0</v>
      </c>
      <c r="I1270" s="24">
        <f t="shared" si="115"/>
        <v>78.8</v>
      </c>
      <c r="J1270" s="24">
        <f t="shared" si="116"/>
        <v>21.888888888888889</v>
      </c>
      <c r="K1270" s="24">
        <f>(1000*1.15)*Table1[[#This Row],[WLTC class 3, version 5, acceleration]]</f>
        <v>63.888888888887529</v>
      </c>
      <c r="L1270" s="24">
        <f t="shared" si="119"/>
        <v>112.815</v>
      </c>
      <c r="M1270" s="24">
        <f>0.5*1.2*0.32*1.99*(Table1[[#This Row],[Velocity]]^2)</f>
        <v>183.0634903703704</v>
      </c>
      <c r="N1270" s="24">
        <f>Table1[[#This Row],[Acceleration Force]]+Table1[[#This Row],[Rolling Resistance]]+Table1[[#This Row],[Aerodynamic Resistance]]</f>
        <v>359.76737925925795</v>
      </c>
      <c r="O1270" s="24">
        <f>(Table1[[#This Row],[Acceleration Force]]+Table1[[#This Row],[Rolling Resistance]]+Table1[[#This Row],[Aerodynamic Resistance]])*Table1[[#This Row],[Velocity]]</f>
        <v>7874.9081904526465</v>
      </c>
      <c r="P1270" s="24">
        <f>Table1[[#This Row],[Total]]*Table1[[#This Row],[Velocity]]</f>
        <v>7874.9081904526465</v>
      </c>
      <c r="Q1270" s="24">
        <f>IF(Table1[[#This Row],[Energy]]&gt;0,Table1[[#This Row],[Energy]],0)</f>
        <v>7874.9081904526465</v>
      </c>
      <c r="R1270" s="24">
        <f>(SUM($Q$6:Q1270))/1000000</f>
        <v>4.4572579908302847</v>
      </c>
      <c r="S1270" s="24">
        <f>IF(Table1[[#This Row],[Energy]]&lt;0,ABS(Table1[[#This Row],[Energy]]),0)</f>
        <v>0</v>
      </c>
      <c r="T1270" s="24">
        <f>(SUM($S$6:S1270))/1000000</f>
        <v>1.5794666992494641</v>
      </c>
    </row>
    <row r="1271" spans="2:20" x14ac:dyDescent="0.3">
      <c r="B1271" s="10" t="s">
        <v>25</v>
      </c>
      <c r="C1271" s="21">
        <v>1265</v>
      </c>
      <c r="D1271" s="21">
        <v>243</v>
      </c>
      <c r="E1271" s="22">
        <v>79.099999999999994</v>
      </c>
      <c r="F1271" s="23">
        <f t="shared" si="117"/>
        <v>8.3333333333334522E-2</v>
      </c>
      <c r="G1271" s="23">
        <f t="shared" si="118"/>
        <v>0.30000000000000426</v>
      </c>
      <c r="H1271" s="24">
        <f t="shared" si="114"/>
        <v>0</v>
      </c>
      <c r="I1271" s="24">
        <f t="shared" si="115"/>
        <v>79.099999999999994</v>
      </c>
      <c r="J1271" s="24">
        <f t="shared" si="116"/>
        <v>21.972222222222221</v>
      </c>
      <c r="K1271" s="24">
        <f>(1000*1.15)*Table1[[#This Row],[WLTC class 3, version 5, acceleration]]</f>
        <v>95.833333333334707</v>
      </c>
      <c r="L1271" s="24">
        <f t="shared" si="119"/>
        <v>112.815</v>
      </c>
      <c r="M1271" s="24">
        <f>0.5*1.2*0.32*1.99*(Table1[[#This Row],[Velocity]]^2)</f>
        <v>184.46002814814815</v>
      </c>
      <c r="N1271" s="24">
        <f>Table1[[#This Row],[Acceleration Force]]+Table1[[#This Row],[Rolling Resistance]]+Table1[[#This Row],[Aerodynamic Resistance]]</f>
        <v>393.10836148148286</v>
      </c>
      <c r="O1271" s="24">
        <f>(Table1[[#This Row],[Acceleration Force]]+Table1[[#This Row],[Rolling Resistance]]+Table1[[#This Row],[Aerodynamic Resistance]])*Table1[[#This Row],[Velocity]]</f>
        <v>8637.464275884804</v>
      </c>
      <c r="P1271" s="24">
        <f>Table1[[#This Row],[Total]]*Table1[[#This Row],[Velocity]]</f>
        <v>8637.464275884804</v>
      </c>
      <c r="Q1271" s="24">
        <f>IF(Table1[[#This Row],[Energy]]&gt;0,Table1[[#This Row],[Energy]],0)</f>
        <v>8637.464275884804</v>
      </c>
      <c r="R1271" s="24">
        <f>(SUM($Q$6:Q1271))/1000000</f>
        <v>4.4658954551061694</v>
      </c>
      <c r="S1271" s="24">
        <f>IF(Table1[[#This Row],[Energy]]&lt;0,ABS(Table1[[#This Row],[Energy]]),0)</f>
        <v>0</v>
      </c>
      <c r="T1271" s="24">
        <f>(SUM($S$6:S1271))/1000000</f>
        <v>1.5794666992494641</v>
      </c>
    </row>
    <row r="1272" spans="2:20" x14ac:dyDescent="0.3">
      <c r="B1272" s="10" t="s">
        <v>25</v>
      </c>
      <c r="C1272" s="21">
        <v>1266</v>
      </c>
      <c r="D1272" s="21">
        <v>244</v>
      </c>
      <c r="E1272" s="22">
        <v>79.400000000000006</v>
      </c>
      <c r="F1272" s="23">
        <f t="shared" si="117"/>
        <v>6.9444444444444448E-2</v>
      </c>
      <c r="G1272" s="23">
        <f t="shared" si="118"/>
        <v>0.25</v>
      </c>
      <c r="H1272" s="24">
        <f t="shared" si="114"/>
        <v>0</v>
      </c>
      <c r="I1272" s="24">
        <f t="shared" si="115"/>
        <v>79.400000000000006</v>
      </c>
      <c r="J1272" s="24">
        <f t="shared" si="116"/>
        <v>22.055555555555557</v>
      </c>
      <c r="K1272" s="24">
        <f>(1000*1.15)*Table1[[#This Row],[WLTC class 3, version 5, acceleration]]</f>
        <v>79.861111111111114</v>
      </c>
      <c r="L1272" s="24">
        <f t="shared" si="119"/>
        <v>112.815</v>
      </c>
      <c r="M1272" s="24">
        <f>0.5*1.2*0.32*1.99*(Table1[[#This Row],[Velocity]]^2)</f>
        <v>185.86187259259262</v>
      </c>
      <c r="N1272" s="24">
        <f>Table1[[#This Row],[Acceleration Force]]+Table1[[#This Row],[Rolling Resistance]]+Table1[[#This Row],[Aerodynamic Resistance]]</f>
        <v>378.53798370370373</v>
      </c>
      <c r="O1272" s="24">
        <f>(Table1[[#This Row],[Acceleration Force]]+Table1[[#This Row],[Rolling Resistance]]+Table1[[#This Row],[Aerodynamic Resistance]])*Table1[[#This Row],[Velocity]]</f>
        <v>8348.8655294650216</v>
      </c>
      <c r="P1272" s="24">
        <f>Table1[[#This Row],[Total]]*Table1[[#This Row],[Velocity]]</f>
        <v>8348.8655294650216</v>
      </c>
      <c r="Q1272" s="24">
        <f>IF(Table1[[#This Row],[Energy]]&gt;0,Table1[[#This Row],[Energy]],0)</f>
        <v>8348.8655294650216</v>
      </c>
      <c r="R1272" s="24">
        <f>(SUM($Q$6:Q1272))/1000000</f>
        <v>4.4742443206356333</v>
      </c>
      <c r="S1272" s="24">
        <f>IF(Table1[[#This Row],[Energy]]&lt;0,ABS(Table1[[#This Row],[Energy]]),0)</f>
        <v>0</v>
      </c>
      <c r="T1272" s="24">
        <f>(SUM($S$6:S1272))/1000000</f>
        <v>1.5794666992494641</v>
      </c>
    </row>
    <row r="1273" spans="2:20" x14ac:dyDescent="0.3">
      <c r="B1273" s="10" t="s">
        <v>25</v>
      </c>
      <c r="C1273" s="21">
        <v>1267</v>
      </c>
      <c r="D1273" s="21">
        <v>245</v>
      </c>
      <c r="E1273" s="22">
        <v>79.599999999999994</v>
      </c>
      <c r="F1273" s="23">
        <f t="shared" si="117"/>
        <v>5.5555555555554373E-2</v>
      </c>
      <c r="G1273" s="23">
        <f t="shared" si="118"/>
        <v>0.19999999999999574</v>
      </c>
      <c r="H1273" s="24">
        <f t="shared" si="114"/>
        <v>0</v>
      </c>
      <c r="I1273" s="24">
        <f t="shared" si="115"/>
        <v>79.599999999999994</v>
      </c>
      <c r="J1273" s="24">
        <f t="shared" si="116"/>
        <v>22.111111111111111</v>
      </c>
      <c r="K1273" s="24">
        <f>(1000*1.15)*Table1[[#This Row],[WLTC class 3, version 5, acceleration]]</f>
        <v>63.888888888887529</v>
      </c>
      <c r="L1273" s="24">
        <f t="shared" si="119"/>
        <v>112.815</v>
      </c>
      <c r="M1273" s="24">
        <f>0.5*1.2*0.32*1.99*(Table1[[#This Row],[Velocity]]^2)</f>
        <v>186.79938370370371</v>
      </c>
      <c r="N1273" s="24">
        <f>Table1[[#This Row],[Acceleration Force]]+Table1[[#This Row],[Rolling Resistance]]+Table1[[#This Row],[Aerodynamic Resistance]]</f>
        <v>363.5032725925912</v>
      </c>
      <c r="O1273" s="24">
        <f>(Table1[[#This Row],[Acceleration Force]]+Table1[[#This Row],[Rolling Resistance]]+Table1[[#This Row],[Aerodynamic Resistance]])*Table1[[#This Row],[Velocity]]</f>
        <v>8037.4612495472938</v>
      </c>
      <c r="P1273" s="24">
        <f>Table1[[#This Row],[Total]]*Table1[[#This Row],[Velocity]]</f>
        <v>8037.4612495472938</v>
      </c>
      <c r="Q1273" s="24">
        <f>IF(Table1[[#This Row],[Energy]]&gt;0,Table1[[#This Row],[Energy]],0)</f>
        <v>8037.4612495472938</v>
      </c>
      <c r="R1273" s="24">
        <f>(SUM($Q$6:Q1273))/1000000</f>
        <v>4.482281781885181</v>
      </c>
      <c r="S1273" s="24">
        <f>IF(Table1[[#This Row],[Energy]]&lt;0,ABS(Table1[[#This Row],[Energy]]),0)</f>
        <v>0</v>
      </c>
      <c r="T1273" s="24">
        <f>(SUM($S$6:S1273))/1000000</f>
        <v>1.5794666992494641</v>
      </c>
    </row>
    <row r="1274" spans="2:20" x14ac:dyDescent="0.3">
      <c r="B1274" s="10" t="s">
        <v>25</v>
      </c>
      <c r="C1274" s="21">
        <v>1268</v>
      </c>
      <c r="D1274" s="21">
        <v>246</v>
      </c>
      <c r="E1274" s="22">
        <v>79.8</v>
      </c>
      <c r="F1274" s="23">
        <f t="shared" si="117"/>
        <v>2.7777777777778172E-2</v>
      </c>
      <c r="G1274" s="23">
        <f t="shared" si="118"/>
        <v>0.10000000000000142</v>
      </c>
      <c r="H1274" s="24">
        <f t="shared" si="114"/>
        <v>0</v>
      </c>
      <c r="I1274" s="24">
        <f t="shared" si="115"/>
        <v>79.8</v>
      </c>
      <c r="J1274" s="24">
        <f t="shared" si="116"/>
        <v>22.166666666666664</v>
      </c>
      <c r="K1274" s="24">
        <f>(1000*1.15)*Table1[[#This Row],[WLTC class 3, version 5, acceleration]]</f>
        <v>31.944444444444898</v>
      </c>
      <c r="L1274" s="24">
        <f t="shared" si="119"/>
        <v>112.815</v>
      </c>
      <c r="M1274" s="24">
        <f>0.5*1.2*0.32*1.99*(Table1[[#This Row],[Velocity]]^2)</f>
        <v>187.73925333333332</v>
      </c>
      <c r="N1274" s="24">
        <f>Table1[[#This Row],[Acceleration Force]]+Table1[[#This Row],[Rolling Resistance]]+Table1[[#This Row],[Aerodynamic Resistance]]</f>
        <v>332.49869777777826</v>
      </c>
      <c r="O1274" s="24">
        <f>(Table1[[#This Row],[Acceleration Force]]+Table1[[#This Row],[Rolling Resistance]]+Table1[[#This Row],[Aerodynamic Resistance]])*Table1[[#This Row],[Velocity]]</f>
        <v>7370.3878007407511</v>
      </c>
      <c r="P1274" s="24">
        <f>Table1[[#This Row],[Total]]*Table1[[#This Row],[Velocity]]</f>
        <v>7370.3878007407511</v>
      </c>
      <c r="Q1274" s="24">
        <f>IF(Table1[[#This Row],[Energy]]&gt;0,Table1[[#This Row],[Energy]],0)</f>
        <v>7370.3878007407511</v>
      </c>
      <c r="R1274" s="24">
        <f>(SUM($Q$6:Q1274))/1000000</f>
        <v>4.4896521696859217</v>
      </c>
      <c r="S1274" s="24">
        <f>IF(Table1[[#This Row],[Energy]]&lt;0,ABS(Table1[[#This Row],[Energy]]),0)</f>
        <v>0</v>
      </c>
      <c r="T1274" s="24">
        <f>(SUM($S$6:S1274))/1000000</f>
        <v>1.5794666992494641</v>
      </c>
    </row>
    <row r="1275" spans="2:20" x14ac:dyDescent="0.3">
      <c r="B1275" s="10" t="s">
        <v>25</v>
      </c>
      <c r="C1275" s="21">
        <v>1269</v>
      </c>
      <c r="D1275" s="21">
        <v>247</v>
      </c>
      <c r="E1275" s="22">
        <v>79.8</v>
      </c>
      <c r="F1275" s="23">
        <f t="shared" si="117"/>
        <v>-2.7777777777778172E-2</v>
      </c>
      <c r="G1275" s="23">
        <f t="shared" si="118"/>
        <v>-0.10000000000000142</v>
      </c>
      <c r="H1275" s="24">
        <f t="shared" si="114"/>
        <v>0</v>
      </c>
      <c r="I1275" s="24">
        <f t="shared" si="115"/>
        <v>79.8</v>
      </c>
      <c r="J1275" s="24">
        <f t="shared" si="116"/>
        <v>22.166666666666664</v>
      </c>
      <c r="K1275" s="24">
        <f>(1000*1.15)*Table1[[#This Row],[WLTC class 3, version 5, acceleration]]</f>
        <v>-31.944444444444898</v>
      </c>
      <c r="L1275" s="24">
        <f t="shared" si="119"/>
        <v>112.815</v>
      </c>
      <c r="M1275" s="24">
        <f>0.5*1.2*0.32*1.99*(Table1[[#This Row],[Velocity]]^2)</f>
        <v>187.73925333333332</v>
      </c>
      <c r="N1275" s="24">
        <f>Table1[[#This Row],[Acceleration Force]]+Table1[[#This Row],[Rolling Resistance]]+Table1[[#This Row],[Aerodynamic Resistance]]</f>
        <v>268.60980888888844</v>
      </c>
      <c r="O1275" s="24">
        <f>(Table1[[#This Row],[Acceleration Force]]+Table1[[#This Row],[Rolling Resistance]]+Table1[[#This Row],[Aerodynamic Resistance]])*Table1[[#This Row],[Velocity]]</f>
        <v>5954.1840970370267</v>
      </c>
      <c r="P1275" s="24">
        <f>Table1[[#This Row],[Total]]*Table1[[#This Row],[Velocity]]</f>
        <v>5954.1840970370267</v>
      </c>
      <c r="Q1275" s="24">
        <f>IF(Table1[[#This Row],[Energy]]&gt;0,Table1[[#This Row],[Energy]],0)</f>
        <v>5954.1840970370267</v>
      </c>
      <c r="R1275" s="24">
        <f>(SUM($Q$6:Q1275))/1000000</f>
        <v>4.495606353782958</v>
      </c>
      <c r="S1275" s="24">
        <f>IF(Table1[[#This Row],[Energy]]&lt;0,ABS(Table1[[#This Row],[Energy]]),0)</f>
        <v>0</v>
      </c>
      <c r="T1275" s="24">
        <f>(SUM($S$6:S1275))/1000000</f>
        <v>1.5794666992494641</v>
      </c>
    </row>
    <row r="1276" spans="2:20" x14ac:dyDescent="0.3">
      <c r="B1276" s="10" t="s">
        <v>25</v>
      </c>
      <c r="C1276" s="21">
        <v>1270</v>
      </c>
      <c r="D1276" s="21">
        <v>248</v>
      </c>
      <c r="E1276" s="22">
        <v>79.599999999999994</v>
      </c>
      <c r="F1276" s="23">
        <f t="shared" si="117"/>
        <v>-6.9444444444444448E-2</v>
      </c>
      <c r="G1276" s="23">
        <f t="shared" si="118"/>
        <v>-0.25</v>
      </c>
      <c r="H1276" s="24">
        <f t="shared" si="114"/>
        <v>0</v>
      </c>
      <c r="I1276" s="24">
        <f t="shared" si="115"/>
        <v>79.599999999999994</v>
      </c>
      <c r="J1276" s="24">
        <f t="shared" si="116"/>
        <v>22.111111111111111</v>
      </c>
      <c r="K1276" s="24">
        <f>(1000*1.15)*Table1[[#This Row],[WLTC class 3, version 5, acceleration]]</f>
        <v>-79.861111111111114</v>
      </c>
      <c r="L1276" s="24">
        <f t="shared" si="119"/>
        <v>112.815</v>
      </c>
      <c r="M1276" s="24">
        <f>0.5*1.2*0.32*1.99*(Table1[[#This Row],[Velocity]]^2)</f>
        <v>186.79938370370371</v>
      </c>
      <c r="N1276" s="24">
        <f>Table1[[#This Row],[Acceleration Force]]+Table1[[#This Row],[Rolling Resistance]]+Table1[[#This Row],[Aerodynamic Resistance]]</f>
        <v>219.75327259259259</v>
      </c>
      <c r="O1276" s="24">
        <f>(Table1[[#This Row],[Acceleration Force]]+Table1[[#This Row],[Rolling Resistance]]+Table1[[#This Row],[Aerodynamic Resistance]])*Table1[[#This Row],[Velocity]]</f>
        <v>4858.9890273251031</v>
      </c>
      <c r="P1276" s="24">
        <f>Table1[[#This Row],[Total]]*Table1[[#This Row],[Velocity]]</f>
        <v>4858.9890273251031</v>
      </c>
      <c r="Q1276" s="24">
        <f>IF(Table1[[#This Row],[Energy]]&gt;0,Table1[[#This Row],[Energy]],0)</f>
        <v>4858.9890273251031</v>
      </c>
      <c r="R1276" s="24">
        <f>(SUM($Q$6:Q1276))/1000000</f>
        <v>4.5004653428102834</v>
      </c>
      <c r="S1276" s="24">
        <f>IF(Table1[[#This Row],[Energy]]&lt;0,ABS(Table1[[#This Row],[Energy]]),0)</f>
        <v>0</v>
      </c>
      <c r="T1276" s="24">
        <f>(SUM($S$6:S1276))/1000000</f>
        <v>1.5794666992494641</v>
      </c>
    </row>
    <row r="1277" spans="2:20" x14ac:dyDescent="0.3">
      <c r="B1277" s="10" t="s">
        <v>25</v>
      </c>
      <c r="C1277" s="21">
        <v>1271</v>
      </c>
      <c r="D1277" s="21">
        <v>249</v>
      </c>
      <c r="E1277" s="22">
        <v>79.3</v>
      </c>
      <c r="F1277" s="23">
        <f t="shared" si="117"/>
        <v>-9.7222222222220642E-2</v>
      </c>
      <c r="G1277" s="23">
        <f t="shared" si="118"/>
        <v>-0.34999999999999432</v>
      </c>
      <c r="H1277" s="24">
        <f t="shared" si="114"/>
        <v>0</v>
      </c>
      <c r="I1277" s="24">
        <f t="shared" si="115"/>
        <v>79.3</v>
      </c>
      <c r="J1277" s="24">
        <f t="shared" si="116"/>
        <v>22.027777777777775</v>
      </c>
      <c r="K1277" s="24">
        <f>(1000*1.15)*Table1[[#This Row],[WLTC class 3, version 5, acceleration]]</f>
        <v>-111.80555555555374</v>
      </c>
      <c r="L1277" s="24">
        <f t="shared" si="119"/>
        <v>112.815</v>
      </c>
      <c r="M1277" s="24">
        <f>0.5*1.2*0.32*1.99*(Table1[[#This Row],[Velocity]]^2)</f>
        <v>185.39400148148147</v>
      </c>
      <c r="N1277" s="24">
        <f>Table1[[#This Row],[Acceleration Force]]+Table1[[#This Row],[Rolling Resistance]]+Table1[[#This Row],[Aerodynamic Resistance]]</f>
        <v>186.40344592592771</v>
      </c>
      <c r="O1277" s="24">
        <f>(Table1[[#This Row],[Acceleration Force]]+Table1[[#This Row],[Rolling Resistance]]+Table1[[#This Row],[Aerodynamic Resistance]])*Table1[[#This Row],[Velocity]]</f>
        <v>4106.053683868352</v>
      </c>
      <c r="P1277" s="24">
        <f>Table1[[#This Row],[Total]]*Table1[[#This Row],[Velocity]]</f>
        <v>4106.053683868352</v>
      </c>
      <c r="Q1277" s="24">
        <f>IF(Table1[[#This Row],[Energy]]&gt;0,Table1[[#This Row],[Energy]],0)</f>
        <v>4106.053683868352</v>
      </c>
      <c r="R1277" s="24">
        <f>(SUM($Q$6:Q1277))/1000000</f>
        <v>4.5045713964941516</v>
      </c>
      <c r="S1277" s="24">
        <f>IF(Table1[[#This Row],[Energy]]&lt;0,ABS(Table1[[#This Row],[Energy]]),0)</f>
        <v>0</v>
      </c>
      <c r="T1277" s="24">
        <f>(SUM($S$6:S1277))/1000000</f>
        <v>1.5794666992494641</v>
      </c>
    </row>
    <row r="1278" spans="2:20" x14ac:dyDescent="0.3">
      <c r="B1278" s="10" t="s">
        <v>25</v>
      </c>
      <c r="C1278" s="21">
        <v>1272</v>
      </c>
      <c r="D1278" s="21">
        <v>250</v>
      </c>
      <c r="E1278" s="22">
        <v>78.900000000000006</v>
      </c>
      <c r="F1278" s="23">
        <f t="shared" si="117"/>
        <v>-0.11111111111111072</v>
      </c>
      <c r="G1278" s="23">
        <f t="shared" si="118"/>
        <v>-0.39999999999999858</v>
      </c>
      <c r="H1278" s="24">
        <f t="shared" si="114"/>
        <v>0</v>
      </c>
      <c r="I1278" s="24">
        <f t="shared" si="115"/>
        <v>78.900000000000006</v>
      </c>
      <c r="J1278" s="24">
        <f t="shared" si="116"/>
        <v>21.916666666666668</v>
      </c>
      <c r="K1278" s="24">
        <f>(1000*1.15)*Table1[[#This Row],[WLTC class 3, version 5, acceleration]]</f>
        <v>-127.77777777777732</v>
      </c>
      <c r="L1278" s="24">
        <f t="shared" si="119"/>
        <v>112.815</v>
      </c>
      <c r="M1278" s="24">
        <f>0.5*1.2*0.32*1.99*(Table1[[#This Row],[Velocity]]^2)</f>
        <v>183.52841333333336</v>
      </c>
      <c r="N1278" s="24">
        <f>Table1[[#This Row],[Acceleration Force]]+Table1[[#This Row],[Rolling Resistance]]+Table1[[#This Row],[Aerodynamic Resistance]]</f>
        <v>168.56563555555604</v>
      </c>
      <c r="O1278" s="24">
        <f>(Table1[[#This Row],[Acceleration Force]]+Table1[[#This Row],[Rolling Resistance]]+Table1[[#This Row],[Aerodynamic Resistance]])*Table1[[#This Row],[Velocity]]</f>
        <v>3694.3968459259368</v>
      </c>
      <c r="P1278" s="24">
        <f>Table1[[#This Row],[Total]]*Table1[[#This Row],[Velocity]]</f>
        <v>3694.3968459259368</v>
      </c>
      <c r="Q1278" s="24">
        <f>IF(Table1[[#This Row],[Energy]]&gt;0,Table1[[#This Row],[Energy]],0)</f>
        <v>3694.3968459259368</v>
      </c>
      <c r="R1278" s="24">
        <f>(SUM($Q$6:Q1278))/1000000</f>
        <v>4.5082657933400778</v>
      </c>
      <c r="S1278" s="24">
        <f>IF(Table1[[#This Row],[Energy]]&lt;0,ABS(Table1[[#This Row],[Energy]]),0)</f>
        <v>0</v>
      </c>
      <c r="T1278" s="24">
        <f>(SUM($S$6:S1278))/1000000</f>
        <v>1.5794666992494641</v>
      </c>
    </row>
    <row r="1279" spans="2:20" x14ac:dyDescent="0.3">
      <c r="B1279" s="10" t="s">
        <v>25</v>
      </c>
      <c r="C1279" s="21">
        <v>1273</v>
      </c>
      <c r="D1279" s="21">
        <v>251</v>
      </c>
      <c r="E1279" s="22">
        <v>78.5</v>
      </c>
      <c r="F1279" s="23">
        <f t="shared" si="117"/>
        <v>-9.7222222222222612E-2</v>
      </c>
      <c r="G1279" s="23">
        <f t="shared" si="118"/>
        <v>-0.35000000000000142</v>
      </c>
      <c r="H1279" s="24">
        <f t="shared" si="114"/>
        <v>0</v>
      </c>
      <c r="I1279" s="24">
        <f t="shared" si="115"/>
        <v>78.5</v>
      </c>
      <c r="J1279" s="24">
        <f t="shared" si="116"/>
        <v>21.805555555555554</v>
      </c>
      <c r="K1279" s="24">
        <f>(1000*1.15)*Table1[[#This Row],[WLTC class 3, version 5, acceleration]]</f>
        <v>-111.805555555556</v>
      </c>
      <c r="L1279" s="24">
        <f t="shared" si="119"/>
        <v>112.815</v>
      </c>
      <c r="M1279" s="24">
        <f>0.5*1.2*0.32*1.99*(Table1[[#This Row],[Velocity]]^2)</f>
        <v>181.67225925925925</v>
      </c>
      <c r="N1279" s="24">
        <f>Table1[[#This Row],[Acceleration Force]]+Table1[[#This Row],[Rolling Resistance]]+Table1[[#This Row],[Aerodynamic Resistance]]</f>
        <v>182.68170370370325</v>
      </c>
      <c r="O1279" s="24">
        <f>(Table1[[#This Row],[Acceleration Force]]+Table1[[#This Row],[Rolling Resistance]]+Table1[[#This Row],[Aerodynamic Resistance]])*Table1[[#This Row],[Velocity]]</f>
        <v>3983.4760390946399</v>
      </c>
      <c r="P1279" s="24">
        <f>Table1[[#This Row],[Total]]*Table1[[#This Row],[Velocity]]</f>
        <v>3983.4760390946399</v>
      </c>
      <c r="Q1279" s="24">
        <f>IF(Table1[[#This Row],[Energy]]&gt;0,Table1[[#This Row],[Energy]],0)</f>
        <v>3983.4760390946399</v>
      </c>
      <c r="R1279" s="24">
        <f>(SUM($Q$6:Q1279))/1000000</f>
        <v>4.512249269379172</v>
      </c>
      <c r="S1279" s="24">
        <f>IF(Table1[[#This Row],[Energy]]&lt;0,ABS(Table1[[#This Row],[Energy]]),0)</f>
        <v>0</v>
      </c>
      <c r="T1279" s="24">
        <f>(SUM($S$6:S1279))/1000000</f>
        <v>1.5794666992494641</v>
      </c>
    </row>
    <row r="1280" spans="2:20" x14ac:dyDescent="0.3">
      <c r="B1280" s="10" t="s">
        <v>25</v>
      </c>
      <c r="C1280" s="21">
        <v>1274</v>
      </c>
      <c r="D1280" s="21">
        <v>252</v>
      </c>
      <c r="E1280" s="22">
        <v>78.2</v>
      </c>
      <c r="F1280" s="23">
        <f t="shared" si="117"/>
        <v>-8.3333333333332538E-2</v>
      </c>
      <c r="G1280" s="23">
        <f t="shared" si="118"/>
        <v>-0.29999999999999716</v>
      </c>
      <c r="H1280" s="24">
        <f t="shared" si="114"/>
        <v>0</v>
      </c>
      <c r="I1280" s="24">
        <f t="shared" si="115"/>
        <v>78.2</v>
      </c>
      <c r="J1280" s="24">
        <f t="shared" si="116"/>
        <v>21.722222222222221</v>
      </c>
      <c r="K1280" s="24">
        <f>(1000*1.15)*Table1[[#This Row],[WLTC class 3, version 5, acceleration]]</f>
        <v>-95.833333333332419</v>
      </c>
      <c r="L1280" s="24">
        <f t="shared" si="119"/>
        <v>112.815</v>
      </c>
      <c r="M1280" s="24">
        <f>0.5*1.2*0.32*1.99*(Table1[[#This Row],[Velocity]]^2)</f>
        <v>180.28633481481481</v>
      </c>
      <c r="N1280" s="24">
        <f>Table1[[#This Row],[Acceleration Force]]+Table1[[#This Row],[Rolling Resistance]]+Table1[[#This Row],[Aerodynamic Resistance]]</f>
        <v>197.26800148148237</v>
      </c>
      <c r="O1280" s="24">
        <f>(Table1[[#This Row],[Acceleration Force]]+Table1[[#This Row],[Rolling Resistance]]+Table1[[#This Row],[Aerodynamic Resistance]])*Table1[[#This Row],[Velocity]]</f>
        <v>4285.0993655144221</v>
      </c>
      <c r="P1280" s="24">
        <f>Table1[[#This Row],[Total]]*Table1[[#This Row],[Velocity]]</f>
        <v>4285.0993655144221</v>
      </c>
      <c r="Q1280" s="24">
        <f>IF(Table1[[#This Row],[Energy]]&gt;0,Table1[[#This Row],[Energy]],0)</f>
        <v>4285.0993655144221</v>
      </c>
      <c r="R1280" s="24">
        <f>(SUM($Q$6:Q1280))/1000000</f>
        <v>4.5165343687446873</v>
      </c>
      <c r="S1280" s="24">
        <f>IF(Table1[[#This Row],[Energy]]&lt;0,ABS(Table1[[#This Row],[Energy]]),0)</f>
        <v>0</v>
      </c>
      <c r="T1280" s="24">
        <f>(SUM($S$6:S1280))/1000000</f>
        <v>1.5794666992494641</v>
      </c>
    </row>
    <row r="1281" spans="2:20" x14ac:dyDescent="0.3">
      <c r="B1281" s="10" t="s">
        <v>25</v>
      </c>
      <c r="C1281" s="21">
        <v>1275</v>
      </c>
      <c r="D1281" s="21">
        <v>253</v>
      </c>
      <c r="E1281" s="22">
        <v>77.900000000000006</v>
      </c>
      <c r="F1281" s="23">
        <f t="shared" si="117"/>
        <v>-6.9444444444444448E-2</v>
      </c>
      <c r="G1281" s="23">
        <f t="shared" si="118"/>
        <v>-0.25</v>
      </c>
      <c r="H1281" s="24">
        <f t="shared" si="114"/>
        <v>0</v>
      </c>
      <c r="I1281" s="24">
        <f t="shared" si="115"/>
        <v>77.900000000000006</v>
      </c>
      <c r="J1281" s="24">
        <f t="shared" si="116"/>
        <v>21.638888888888889</v>
      </c>
      <c r="K1281" s="24">
        <f>(1000*1.15)*Table1[[#This Row],[WLTC class 3, version 5, acceleration]]</f>
        <v>-79.861111111111114</v>
      </c>
      <c r="L1281" s="24">
        <f t="shared" si="119"/>
        <v>112.815</v>
      </c>
      <c r="M1281" s="24">
        <f>0.5*1.2*0.32*1.99*(Table1[[#This Row],[Velocity]]^2)</f>
        <v>178.90571703703705</v>
      </c>
      <c r="N1281" s="24">
        <f>Table1[[#This Row],[Acceleration Force]]+Table1[[#This Row],[Rolling Resistance]]+Table1[[#This Row],[Aerodynamic Resistance]]</f>
        <v>211.85960592592593</v>
      </c>
      <c r="O1281" s="24">
        <f>(Table1[[#This Row],[Acceleration Force]]+Table1[[#This Row],[Rolling Resistance]]+Table1[[#This Row],[Aerodynamic Resistance]])*Table1[[#This Row],[Velocity]]</f>
        <v>4584.4064726748975</v>
      </c>
      <c r="P1281" s="24">
        <f>Table1[[#This Row],[Total]]*Table1[[#This Row],[Velocity]]</f>
        <v>4584.4064726748975</v>
      </c>
      <c r="Q1281" s="24">
        <f>IF(Table1[[#This Row],[Energy]]&gt;0,Table1[[#This Row],[Energy]],0)</f>
        <v>4584.4064726748975</v>
      </c>
      <c r="R1281" s="24">
        <f>(SUM($Q$6:Q1281))/1000000</f>
        <v>4.5211187752173618</v>
      </c>
      <c r="S1281" s="24">
        <f>IF(Table1[[#This Row],[Energy]]&lt;0,ABS(Table1[[#This Row],[Energy]]),0)</f>
        <v>0</v>
      </c>
      <c r="T1281" s="24">
        <f>(SUM($S$6:S1281))/1000000</f>
        <v>1.5794666992494641</v>
      </c>
    </row>
    <row r="1282" spans="2:20" x14ac:dyDescent="0.3">
      <c r="B1282" s="10" t="s">
        <v>25</v>
      </c>
      <c r="C1282" s="21">
        <v>1276</v>
      </c>
      <c r="D1282" s="21">
        <v>254</v>
      </c>
      <c r="E1282" s="22">
        <v>77.7</v>
      </c>
      <c r="F1282" s="23">
        <f t="shared" si="117"/>
        <v>-2.7777777777778172E-2</v>
      </c>
      <c r="G1282" s="23">
        <f t="shared" si="118"/>
        <v>-0.10000000000000142</v>
      </c>
      <c r="H1282" s="24">
        <f t="shared" si="114"/>
        <v>0</v>
      </c>
      <c r="I1282" s="24">
        <f t="shared" si="115"/>
        <v>77.7</v>
      </c>
      <c r="J1282" s="24">
        <f t="shared" si="116"/>
        <v>21.583333333333332</v>
      </c>
      <c r="K1282" s="24">
        <f>(1000*1.15)*Table1[[#This Row],[WLTC class 3, version 5, acceleration]]</f>
        <v>-31.944444444444898</v>
      </c>
      <c r="L1282" s="24">
        <f t="shared" si="119"/>
        <v>112.815</v>
      </c>
      <c r="M1282" s="24">
        <f>0.5*1.2*0.32*1.99*(Table1[[#This Row],[Velocity]]^2)</f>
        <v>177.98825333333332</v>
      </c>
      <c r="N1282" s="24">
        <f>Table1[[#This Row],[Acceleration Force]]+Table1[[#This Row],[Rolling Resistance]]+Table1[[#This Row],[Aerodynamic Resistance]]</f>
        <v>258.8588088888884</v>
      </c>
      <c r="O1282" s="24">
        <f>(Table1[[#This Row],[Acceleration Force]]+Table1[[#This Row],[Rolling Resistance]]+Table1[[#This Row],[Aerodynamic Resistance]])*Table1[[#This Row],[Velocity]]</f>
        <v>5587.0359585185079</v>
      </c>
      <c r="P1282" s="24">
        <f>Table1[[#This Row],[Total]]*Table1[[#This Row],[Velocity]]</f>
        <v>5587.0359585185079</v>
      </c>
      <c r="Q1282" s="24">
        <f>IF(Table1[[#This Row],[Energy]]&gt;0,Table1[[#This Row],[Energy]],0)</f>
        <v>5587.0359585185079</v>
      </c>
      <c r="R1282" s="24">
        <f>(SUM($Q$6:Q1282))/1000000</f>
        <v>4.52670581117588</v>
      </c>
      <c r="S1282" s="24">
        <f>IF(Table1[[#This Row],[Energy]]&lt;0,ABS(Table1[[#This Row],[Energy]]),0)</f>
        <v>0</v>
      </c>
      <c r="T1282" s="24">
        <f>(SUM($S$6:S1282))/1000000</f>
        <v>1.5794666992494641</v>
      </c>
    </row>
    <row r="1283" spans="2:20" x14ac:dyDescent="0.3">
      <c r="B1283" s="10" t="s">
        <v>25</v>
      </c>
      <c r="C1283" s="21">
        <v>1277</v>
      </c>
      <c r="D1283" s="21">
        <v>255</v>
      </c>
      <c r="E1283" s="22">
        <v>77.7</v>
      </c>
      <c r="F1283" s="23">
        <f t="shared" si="117"/>
        <v>1.3888888888888099E-2</v>
      </c>
      <c r="G1283" s="23">
        <f t="shared" si="118"/>
        <v>4.9999999999997158E-2</v>
      </c>
      <c r="H1283" s="24">
        <f t="shared" si="114"/>
        <v>0</v>
      </c>
      <c r="I1283" s="24">
        <f t="shared" si="115"/>
        <v>77.7</v>
      </c>
      <c r="J1283" s="24">
        <f t="shared" si="116"/>
        <v>21.583333333333332</v>
      </c>
      <c r="K1283" s="24">
        <f>(1000*1.15)*Table1[[#This Row],[WLTC class 3, version 5, acceleration]]</f>
        <v>15.972222222221314</v>
      </c>
      <c r="L1283" s="24">
        <f t="shared" si="119"/>
        <v>112.815</v>
      </c>
      <c r="M1283" s="24">
        <f>0.5*1.2*0.32*1.99*(Table1[[#This Row],[Velocity]]^2)</f>
        <v>177.98825333333332</v>
      </c>
      <c r="N1283" s="24">
        <f>Table1[[#This Row],[Acceleration Force]]+Table1[[#This Row],[Rolling Resistance]]+Table1[[#This Row],[Aerodynamic Resistance]]</f>
        <v>306.77547555555464</v>
      </c>
      <c r="O1283" s="24">
        <f>(Table1[[#This Row],[Acceleration Force]]+Table1[[#This Row],[Rolling Resistance]]+Table1[[#This Row],[Aerodynamic Resistance]])*Table1[[#This Row],[Velocity]]</f>
        <v>6621.2373474073875</v>
      </c>
      <c r="P1283" s="24">
        <f>Table1[[#This Row],[Total]]*Table1[[#This Row],[Velocity]]</f>
        <v>6621.2373474073875</v>
      </c>
      <c r="Q1283" s="24">
        <f>IF(Table1[[#This Row],[Energy]]&gt;0,Table1[[#This Row],[Energy]],0)</f>
        <v>6621.2373474073875</v>
      </c>
      <c r="R1283" s="24">
        <f>(SUM($Q$6:Q1283))/1000000</f>
        <v>4.5333270485232875</v>
      </c>
      <c r="S1283" s="24">
        <f>IF(Table1[[#This Row],[Energy]]&lt;0,ABS(Table1[[#This Row],[Energy]]),0)</f>
        <v>0</v>
      </c>
      <c r="T1283" s="24">
        <f>(SUM($S$6:S1283))/1000000</f>
        <v>1.5794666992494641</v>
      </c>
    </row>
    <row r="1284" spans="2:20" x14ac:dyDescent="0.3">
      <c r="B1284" s="10" t="s">
        <v>25</v>
      </c>
      <c r="C1284" s="21">
        <v>1278</v>
      </c>
      <c r="D1284" s="21">
        <v>256</v>
      </c>
      <c r="E1284" s="22">
        <v>77.8</v>
      </c>
      <c r="F1284" s="23">
        <f t="shared" si="117"/>
        <v>2.7777777777778172E-2</v>
      </c>
      <c r="G1284" s="23">
        <f t="shared" si="118"/>
        <v>0.10000000000000142</v>
      </c>
      <c r="H1284" s="24">
        <f t="shared" si="114"/>
        <v>0</v>
      </c>
      <c r="I1284" s="24">
        <f t="shared" si="115"/>
        <v>77.8</v>
      </c>
      <c r="J1284" s="24">
        <f t="shared" si="116"/>
        <v>21.611111111111111</v>
      </c>
      <c r="K1284" s="24">
        <f>(1000*1.15)*Table1[[#This Row],[WLTC class 3, version 5, acceleration]]</f>
        <v>31.944444444444898</v>
      </c>
      <c r="L1284" s="24">
        <f t="shared" si="119"/>
        <v>112.815</v>
      </c>
      <c r="M1284" s="24">
        <f>0.5*1.2*0.32*1.99*(Table1[[#This Row],[Velocity]]^2)</f>
        <v>178.44669037037039</v>
      </c>
      <c r="N1284" s="24">
        <f>Table1[[#This Row],[Acceleration Force]]+Table1[[#This Row],[Rolling Resistance]]+Table1[[#This Row],[Aerodynamic Resistance]]</f>
        <v>323.2061348148153</v>
      </c>
      <c r="O1284" s="24">
        <f>(Table1[[#This Row],[Acceleration Force]]+Table1[[#This Row],[Rolling Resistance]]+Table1[[#This Row],[Aerodynamic Resistance]])*Table1[[#This Row],[Velocity]]</f>
        <v>6984.8436912757306</v>
      </c>
      <c r="P1284" s="24">
        <f>Table1[[#This Row],[Total]]*Table1[[#This Row],[Velocity]]</f>
        <v>6984.8436912757306</v>
      </c>
      <c r="Q1284" s="24">
        <f>IF(Table1[[#This Row],[Energy]]&gt;0,Table1[[#This Row],[Energy]],0)</f>
        <v>6984.8436912757306</v>
      </c>
      <c r="R1284" s="24">
        <f>(SUM($Q$6:Q1284))/1000000</f>
        <v>4.5403118922145627</v>
      </c>
      <c r="S1284" s="24">
        <f>IF(Table1[[#This Row],[Energy]]&lt;0,ABS(Table1[[#This Row],[Energy]]),0)</f>
        <v>0</v>
      </c>
      <c r="T1284" s="24">
        <f>(SUM($S$6:S1284))/1000000</f>
        <v>1.5794666992494641</v>
      </c>
    </row>
    <row r="1285" spans="2:20" x14ac:dyDescent="0.3">
      <c r="B1285" s="10" t="s">
        <v>25</v>
      </c>
      <c r="C1285" s="21">
        <v>1279</v>
      </c>
      <c r="D1285" s="21">
        <v>257</v>
      </c>
      <c r="E1285" s="22">
        <v>77.900000000000006</v>
      </c>
      <c r="F1285" s="23">
        <f t="shared" si="117"/>
        <v>4.1666666666666269E-2</v>
      </c>
      <c r="G1285" s="23">
        <f t="shared" si="118"/>
        <v>0.14999999999999858</v>
      </c>
      <c r="H1285" s="24">
        <f t="shared" si="114"/>
        <v>0</v>
      </c>
      <c r="I1285" s="24">
        <f t="shared" si="115"/>
        <v>77.900000000000006</v>
      </c>
      <c r="J1285" s="24">
        <f t="shared" si="116"/>
        <v>21.638888888888889</v>
      </c>
      <c r="K1285" s="24">
        <f>(1000*1.15)*Table1[[#This Row],[WLTC class 3, version 5, acceleration]]</f>
        <v>47.91666666666621</v>
      </c>
      <c r="L1285" s="24">
        <f t="shared" si="119"/>
        <v>112.815</v>
      </c>
      <c r="M1285" s="24">
        <f>0.5*1.2*0.32*1.99*(Table1[[#This Row],[Velocity]]^2)</f>
        <v>178.90571703703705</v>
      </c>
      <c r="N1285" s="24">
        <f>Table1[[#This Row],[Acceleration Force]]+Table1[[#This Row],[Rolling Resistance]]+Table1[[#This Row],[Aerodynamic Resistance]]</f>
        <v>339.63738370370322</v>
      </c>
      <c r="O1285" s="24">
        <f>(Table1[[#This Row],[Acceleration Force]]+Table1[[#This Row],[Rolling Resistance]]+Table1[[#This Row],[Aerodynamic Resistance]])*Table1[[#This Row],[Velocity]]</f>
        <v>7349.3756084773559</v>
      </c>
      <c r="P1285" s="24">
        <f>Table1[[#This Row],[Total]]*Table1[[#This Row],[Velocity]]</f>
        <v>7349.3756084773559</v>
      </c>
      <c r="Q1285" s="24">
        <f>IF(Table1[[#This Row],[Energy]]&gt;0,Table1[[#This Row],[Energy]],0)</f>
        <v>7349.3756084773559</v>
      </c>
      <c r="R1285" s="24">
        <f>(SUM($Q$6:Q1285))/1000000</f>
        <v>4.5476612678230408</v>
      </c>
      <c r="S1285" s="24">
        <f>IF(Table1[[#This Row],[Energy]]&lt;0,ABS(Table1[[#This Row],[Energy]]),0)</f>
        <v>0</v>
      </c>
      <c r="T1285" s="24">
        <f>(SUM($S$6:S1285))/1000000</f>
        <v>1.5794666992494641</v>
      </c>
    </row>
    <row r="1286" spans="2:20" x14ac:dyDescent="0.3">
      <c r="B1286" s="10" t="s">
        <v>25</v>
      </c>
      <c r="C1286" s="21">
        <v>1280</v>
      </c>
      <c r="D1286" s="21">
        <v>258</v>
      </c>
      <c r="E1286" s="22">
        <v>78.099999999999994</v>
      </c>
      <c r="F1286" s="23">
        <f t="shared" si="117"/>
        <v>5.5555555555554373E-2</v>
      </c>
      <c r="G1286" s="23">
        <f t="shared" si="118"/>
        <v>0.19999999999999574</v>
      </c>
      <c r="H1286" s="24">
        <f t="shared" ref="H1286:H1349" si="120">IF(E1286&lt;1,1,0)</f>
        <v>0</v>
      </c>
      <c r="I1286" s="24">
        <f t="shared" ref="I1286:I1349" si="121">IF(H1286=1,"",E1286)</f>
        <v>78.099999999999994</v>
      </c>
      <c r="J1286" s="24">
        <f t="shared" ref="J1286:J1349" si="122">E1286/3.6</f>
        <v>21.694444444444443</v>
      </c>
      <c r="K1286" s="24">
        <f>(1000*1.15)*Table1[[#This Row],[WLTC class 3, version 5, acceleration]]</f>
        <v>63.888888888887529</v>
      </c>
      <c r="L1286" s="24">
        <f t="shared" si="119"/>
        <v>112.815</v>
      </c>
      <c r="M1286" s="24">
        <f>0.5*1.2*0.32*1.99*(Table1[[#This Row],[Velocity]]^2)</f>
        <v>179.82553925925924</v>
      </c>
      <c r="N1286" s="24">
        <f>Table1[[#This Row],[Acceleration Force]]+Table1[[#This Row],[Rolling Resistance]]+Table1[[#This Row],[Aerodynamic Resistance]]</f>
        <v>356.52942814814674</v>
      </c>
      <c r="O1286" s="24">
        <f>(Table1[[#This Row],[Acceleration Force]]+Table1[[#This Row],[Rolling Resistance]]+Table1[[#This Row],[Aerodynamic Resistance]])*Table1[[#This Row],[Velocity]]</f>
        <v>7734.7078717695158</v>
      </c>
      <c r="P1286" s="24">
        <f>Table1[[#This Row],[Total]]*Table1[[#This Row],[Velocity]]</f>
        <v>7734.7078717695158</v>
      </c>
      <c r="Q1286" s="24">
        <f>IF(Table1[[#This Row],[Energy]]&gt;0,Table1[[#This Row],[Energy]],0)</f>
        <v>7734.7078717695158</v>
      </c>
      <c r="R1286" s="24">
        <f>(SUM($Q$6:Q1286))/1000000</f>
        <v>4.5553959756948101</v>
      </c>
      <c r="S1286" s="24">
        <f>IF(Table1[[#This Row],[Energy]]&lt;0,ABS(Table1[[#This Row],[Energy]]),0)</f>
        <v>0</v>
      </c>
      <c r="T1286" s="24">
        <f>(SUM($S$6:S1286))/1000000</f>
        <v>1.5794666992494641</v>
      </c>
    </row>
    <row r="1287" spans="2:20" x14ac:dyDescent="0.3">
      <c r="B1287" s="10" t="s">
        <v>25</v>
      </c>
      <c r="C1287" s="21">
        <v>1281</v>
      </c>
      <c r="D1287" s="21">
        <v>259</v>
      </c>
      <c r="E1287" s="22">
        <v>78.3</v>
      </c>
      <c r="F1287" s="23">
        <f t="shared" ref="F1287:F1350" si="123">($E1288-$E1286)/2/3.6</f>
        <v>2.7777777777778172E-2</v>
      </c>
      <c r="G1287" s="23">
        <f t="shared" ref="G1287:G1350" si="124">($E1288-$E1286)/2</f>
        <v>0.10000000000000142</v>
      </c>
      <c r="H1287" s="24">
        <f t="shared" si="120"/>
        <v>0</v>
      </c>
      <c r="I1287" s="24">
        <f t="shared" si="121"/>
        <v>78.3</v>
      </c>
      <c r="J1287" s="24">
        <f t="shared" si="122"/>
        <v>21.75</v>
      </c>
      <c r="K1287" s="24">
        <f>(1000*1.15)*Table1[[#This Row],[WLTC class 3, version 5, acceleration]]</f>
        <v>31.944444444444898</v>
      </c>
      <c r="L1287" s="24">
        <f t="shared" ref="L1287:L1350" si="125">1150*9.81*0.01</f>
        <v>112.815</v>
      </c>
      <c r="M1287" s="24">
        <f>0.5*1.2*0.32*1.99*(Table1[[#This Row],[Velocity]]^2)</f>
        <v>180.74772000000002</v>
      </c>
      <c r="N1287" s="24">
        <f>Table1[[#This Row],[Acceleration Force]]+Table1[[#This Row],[Rolling Resistance]]+Table1[[#This Row],[Aerodynamic Resistance]]</f>
        <v>325.50716444444492</v>
      </c>
      <c r="O1287" s="24">
        <f>(Table1[[#This Row],[Acceleration Force]]+Table1[[#This Row],[Rolling Resistance]]+Table1[[#This Row],[Aerodynamic Resistance]])*Table1[[#This Row],[Velocity]]</f>
        <v>7079.7808266666771</v>
      </c>
      <c r="P1287" s="24">
        <f>Table1[[#This Row],[Total]]*Table1[[#This Row],[Velocity]]</f>
        <v>7079.7808266666771</v>
      </c>
      <c r="Q1287" s="24">
        <f>IF(Table1[[#This Row],[Energy]]&gt;0,Table1[[#This Row],[Energy]],0)</f>
        <v>7079.7808266666771</v>
      </c>
      <c r="R1287" s="24">
        <f>(SUM($Q$6:Q1287))/1000000</f>
        <v>4.5624757565214766</v>
      </c>
      <c r="S1287" s="24">
        <f>IF(Table1[[#This Row],[Energy]]&lt;0,ABS(Table1[[#This Row],[Energy]]),0)</f>
        <v>0</v>
      </c>
      <c r="T1287" s="24">
        <f>(SUM($S$6:S1287))/1000000</f>
        <v>1.5794666992494641</v>
      </c>
    </row>
    <row r="1288" spans="2:20" x14ac:dyDescent="0.3">
      <c r="B1288" s="10" t="s">
        <v>25</v>
      </c>
      <c r="C1288" s="21">
        <v>1282</v>
      </c>
      <c r="D1288" s="21">
        <v>260</v>
      </c>
      <c r="E1288" s="22">
        <v>78.3</v>
      </c>
      <c r="F1288" s="23">
        <f t="shared" si="123"/>
        <v>1.3888888888890073E-2</v>
      </c>
      <c r="G1288" s="23">
        <f t="shared" si="124"/>
        <v>5.0000000000004263E-2</v>
      </c>
      <c r="H1288" s="24">
        <f t="shared" si="120"/>
        <v>0</v>
      </c>
      <c r="I1288" s="24">
        <f t="shared" si="121"/>
        <v>78.3</v>
      </c>
      <c r="J1288" s="24">
        <f t="shared" si="122"/>
        <v>21.75</v>
      </c>
      <c r="K1288" s="24">
        <f>(1000*1.15)*Table1[[#This Row],[WLTC class 3, version 5, acceleration]]</f>
        <v>15.972222222223584</v>
      </c>
      <c r="L1288" s="24">
        <f t="shared" si="125"/>
        <v>112.815</v>
      </c>
      <c r="M1288" s="24">
        <f>0.5*1.2*0.32*1.99*(Table1[[#This Row],[Velocity]]^2)</f>
        <v>180.74772000000002</v>
      </c>
      <c r="N1288" s="24">
        <f>Table1[[#This Row],[Acceleration Force]]+Table1[[#This Row],[Rolling Resistance]]+Table1[[#This Row],[Aerodynamic Resistance]]</f>
        <v>309.53494222222361</v>
      </c>
      <c r="O1288" s="24">
        <f>(Table1[[#This Row],[Acceleration Force]]+Table1[[#This Row],[Rolling Resistance]]+Table1[[#This Row],[Aerodynamic Resistance]])*Table1[[#This Row],[Velocity]]</f>
        <v>6732.3849933333631</v>
      </c>
      <c r="P1288" s="24">
        <f>Table1[[#This Row],[Total]]*Table1[[#This Row],[Velocity]]</f>
        <v>6732.3849933333631</v>
      </c>
      <c r="Q1288" s="24">
        <f>IF(Table1[[#This Row],[Energy]]&gt;0,Table1[[#This Row],[Energy]],0)</f>
        <v>6732.3849933333631</v>
      </c>
      <c r="R1288" s="24">
        <f>(SUM($Q$6:Q1288))/1000000</f>
        <v>4.5692081415148094</v>
      </c>
      <c r="S1288" s="24">
        <f>IF(Table1[[#This Row],[Energy]]&lt;0,ABS(Table1[[#This Row],[Energy]]),0)</f>
        <v>0</v>
      </c>
      <c r="T1288" s="24">
        <f>(SUM($S$6:S1288))/1000000</f>
        <v>1.5794666992494641</v>
      </c>
    </row>
    <row r="1289" spans="2:20" x14ac:dyDescent="0.3">
      <c r="B1289" s="10" t="s">
        <v>25</v>
      </c>
      <c r="C1289" s="21">
        <v>1283</v>
      </c>
      <c r="D1289" s="21">
        <v>261</v>
      </c>
      <c r="E1289" s="22">
        <v>78.400000000000006</v>
      </c>
      <c r="F1289" s="23">
        <f t="shared" si="123"/>
        <v>1.3888888888890073E-2</v>
      </c>
      <c r="G1289" s="23">
        <f t="shared" si="124"/>
        <v>5.0000000000004263E-2</v>
      </c>
      <c r="H1289" s="24">
        <f t="shared" si="120"/>
        <v>0</v>
      </c>
      <c r="I1289" s="24">
        <f t="shared" si="121"/>
        <v>78.400000000000006</v>
      </c>
      <c r="J1289" s="24">
        <f t="shared" si="122"/>
        <v>21.777777777777779</v>
      </c>
      <c r="K1289" s="24">
        <f>(1000*1.15)*Table1[[#This Row],[WLTC class 3, version 5, acceleration]]</f>
        <v>15.972222222223584</v>
      </c>
      <c r="L1289" s="24">
        <f t="shared" si="125"/>
        <v>112.815</v>
      </c>
      <c r="M1289" s="24">
        <f>0.5*1.2*0.32*1.99*(Table1[[#This Row],[Velocity]]^2)</f>
        <v>181.20969481481484</v>
      </c>
      <c r="N1289" s="24">
        <f>Table1[[#This Row],[Acceleration Force]]+Table1[[#This Row],[Rolling Resistance]]+Table1[[#This Row],[Aerodynamic Resistance]]</f>
        <v>309.99691703703843</v>
      </c>
      <c r="O1289" s="24">
        <f>(Table1[[#This Row],[Acceleration Force]]+Table1[[#This Row],[Rolling Resistance]]+Table1[[#This Row],[Aerodynamic Resistance]])*Table1[[#This Row],[Velocity]]</f>
        <v>6751.0439710288374</v>
      </c>
      <c r="P1289" s="24">
        <f>Table1[[#This Row],[Total]]*Table1[[#This Row],[Velocity]]</f>
        <v>6751.0439710288374</v>
      </c>
      <c r="Q1289" s="24">
        <f>IF(Table1[[#This Row],[Energy]]&gt;0,Table1[[#This Row],[Energy]],0)</f>
        <v>6751.0439710288374</v>
      </c>
      <c r="R1289" s="24">
        <f>(SUM($Q$6:Q1289))/1000000</f>
        <v>4.5759591854858392</v>
      </c>
      <c r="S1289" s="24">
        <f>IF(Table1[[#This Row],[Energy]]&lt;0,ABS(Table1[[#This Row],[Energy]]),0)</f>
        <v>0</v>
      </c>
      <c r="T1289" s="24">
        <f>(SUM($S$6:S1289))/1000000</f>
        <v>1.5794666992494641</v>
      </c>
    </row>
    <row r="1290" spans="2:20" x14ac:dyDescent="0.3">
      <c r="B1290" s="10" t="s">
        <v>25</v>
      </c>
      <c r="C1290" s="21">
        <v>1284</v>
      </c>
      <c r="D1290" s="21">
        <v>262</v>
      </c>
      <c r="E1290" s="22">
        <v>78.400000000000006</v>
      </c>
      <c r="F1290" s="23">
        <f t="shared" si="123"/>
        <v>0</v>
      </c>
      <c r="G1290" s="23">
        <f t="shared" si="124"/>
        <v>0</v>
      </c>
      <c r="H1290" s="24">
        <f t="shared" si="120"/>
        <v>0</v>
      </c>
      <c r="I1290" s="24">
        <f t="shared" si="121"/>
        <v>78.400000000000006</v>
      </c>
      <c r="J1290" s="24">
        <f t="shared" si="122"/>
        <v>21.777777777777779</v>
      </c>
      <c r="K1290" s="24">
        <f>(1000*1.15)*Table1[[#This Row],[WLTC class 3, version 5, acceleration]]</f>
        <v>0</v>
      </c>
      <c r="L1290" s="24">
        <f t="shared" si="125"/>
        <v>112.815</v>
      </c>
      <c r="M1290" s="24">
        <f>0.5*1.2*0.32*1.99*(Table1[[#This Row],[Velocity]]^2)</f>
        <v>181.20969481481484</v>
      </c>
      <c r="N1290" s="24">
        <f>Table1[[#This Row],[Acceleration Force]]+Table1[[#This Row],[Rolling Resistance]]+Table1[[#This Row],[Aerodynamic Resistance]]</f>
        <v>294.02469481481484</v>
      </c>
      <c r="O1290" s="24">
        <f>(Table1[[#This Row],[Acceleration Force]]+Table1[[#This Row],[Rolling Resistance]]+Table1[[#This Row],[Aerodynamic Resistance]])*Table1[[#This Row],[Velocity]]</f>
        <v>6403.2044648559677</v>
      </c>
      <c r="P1290" s="24">
        <f>Table1[[#This Row],[Total]]*Table1[[#This Row],[Velocity]]</f>
        <v>6403.2044648559677</v>
      </c>
      <c r="Q1290" s="24">
        <f>IF(Table1[[#This Row],[Energy]]&gt;0,Table1[[#This Row],[Energy]],0)</f>
        <v>6403.2044648559677</v>
      </c>
      <c r="R1290" s="24">
        <f>(SUM($Q$6:Q1290))/1000000</f>
        <v>4.5823623899506947</v>
      </c>
      <c r="S1290" s="24">
        <f>IF(Table1[[#This Row],[Energy]]&lt;0,ABS(Table1[[#This Row],[Energy]]),0)</f>
        <v>0</v>
      </c>
      <c r="T1290" s="24">
        <f>(SUM($S$6:S1290))/1000000</f>
        <v>1.5794666992494641</v>
      </c>
    </row>
    <row r="1291" spans="2:20" x14ac:dyDescent="0.3">
      <c r="B1291" s="10" t="s">
        <v>25</v>
      </c>
      <c r="C1291" s="21">
        <v>1285</v>
      </c>
      <c r="D1291" s="21">
        <v>263</v>
      </c>
      <c r="E1291" s="22">
        <v>78.400000000000006</v>
      </c>
      <c r="F1291" s="23">
        <f t="shared" si="123"/>
        <v>-2.7777777777778172E-2</v>
      </c>
      <c r="G1291" s="23">
        <f t="shared" si="124"/>
        <v>-0.10000000000000142</v>
      </c>
      <c r="H1291" s="24">
        <f t="shared" si="120"/>
        <v>0</v>
      </c>
      <c r="I1291" s="24">
        <f t="shared" si="121"/>
        <v>78.400000000000006</v>
      </c>
      <c r="J1291" s="24">
        <f t="shared" si="122"/>
        <v>21.777777777777779</v>
      </c>
      <c r="K1291" s="24">
        <f>(1000*1.15)*Table1[[#This Row],[WLTC class 3, version 5, acceleration]]</f>
        <v>-31.944444444444898</v>
      </c>
      <c r="L1291" s="24">
        <f t="shared" si="125"/>
        <v>112.815</v>
      </c>
      <c r="M1291" s="24">
        <f>0.5*1.2*0.32*1.99*(Table1[[#This Row],[Velocity]]^2)</f>
        <v>181.20969481481484</v>
      </c>
      <c r="N1291" s="24">
        <f>Table1[[#This Row],[Acceleration Force]]+Table1[[#This Row],[Rolling Resistance]]+Table1[[#This Row],[Aerodynamic Resistance]]</f>
        <v>262.08025037036992</v>
      </c>
      <c r="O1291" s="24">
        <f>(Table1[[#This Row],[Acceleration Force]]+Table1[[#This Row],[Rolling Resistance]]+Table1[[#This Row],[Aerodynamic Resistance]])*Table1[[#This Row],[Velocity]]</f>
        <v>5707.5254525102782</v>
      </c>
      <c r="P1291" s="24">
        <f>Table1[[#This Row],[Total]]*Table1[[#This Row],[Velocity]]</f>
        <v>5707.5254525102782</v>
      </c>
      <c r="Q1291" s="24">
        <f>IF(Table1[[#This Row],[Energy]]&gt;0,Table1[[#This Row],[Energy]],0)</f>
        <v>5707.5254525102782</v>
      </c>
      <c r="R1291" s="24">
        <f>(SUM($Q$6:Q1291))/1000000</f>
        <v>4.5880699154032047</v>
      </c>
      <c r="S1291" s="24">
        <f>IF(Table1[[#This Row],[Energy]]&lt;0,ABS(Table1[[#This Row],[Energy]]),0)</f>
        <v>0</v>
      </c>
      <c r="T1291" s="24">
        <f>(SUM($S$6:S1291))/1000000</f>
        <v>1.5794666992494641</v>
      </c>
    </row>
    <row r="1292" spans="2:20" x14ac:dyDescent="0.3">
      <c r="B1292" s="10" t="s">
        <v>25</v>
      </c>
      <c r="C1292" s="21">
        <v>1286</v>
      </c>
      <c r="D1292" s="21">
        <v>264</v>
      </c>
      <c r="E1292" s="22">
        <v>78.2</v>
      </c>
      <c r="F1292" s="23">
        <f t="shared" si="123"/>
        <v>-5.5555555555556344E-2</v>
      </c>
      <c r="G1292" s="23">
        <f t="shared" si="124"/>
        <v>-0.20000000000000284</v>
      </c>
      <c r="H1292" s="24">
        <f t="shared" si="120"/>
        <v>0</v>
      </c>
      <c r="I1292" s="24">
        <f t="shared" si="121"/>
        <v>78.2</v>
      </c>
      <c r="J1292" s="24">
        <f t="shared" si="122"/>
        <v>21.722222222222221</v>
      </c>
      <c r="K1292" s="24">
        <f>(1000*1.15)*Table1[[#This Row],[WLTC class 3, version 5, acceleration]]</f>
        <v>-63.888888888889795</v>
      </c>
      <c r="L1292" s="24">
        <f t="shared" si="125"/>
        <v>112.815</v>
      </c>
      <c r="M1292" s="24">
        <f>0.5*1.2*0.32*1.99*(Table1[[#This Row],[Velocity]]^2)</f>
        <v>180.28633481481481</v>
      </c>
      <c r="N1292" s="24">
        <f>Table1[[#This Row],[Acceleration Force]]+Table1[[#This Row],[Rolling Resistance]]+Table1[[#This Row],[Aerodynamic Resistance]]</f>
        <v>229.21244592592501</v>
      </c>
      <c r="O1292" s="24">
        <f>(Table1[[#This Row],[Acceleration Force]]+Table1[[#This Row],[Rolling Resistance]]+Table1[[#This Row],[Aerodynamic Resistance]])*Table1[[#This Row],[Velocity]]</f>
        <v>4979.0036865020375</v>
      </c>
      <c r="P1292" s="24">
        <f>Table1[[#This Row],[Total]]*Table1[[#This Row],[Velocity]]</f>
        <v>4979.0036865020375</v>
      </c>
      <c r="Q1292" s="24">
        <f>IF(Table1[[#This Row],[Energy]]&gt;0,Table1[[#This Row],[Energy]],0)</f>
        <v>4979.0036865020375</v>
      </c>
      <c r="R1292" s="24">
        <f>(SUM($Q$6:Q1292))/1000000</f>
        <v>4.593048919089707</v>
      </c>
      <c r="S1292" s="24">
        <f>IF(Table1[[#This Row],[Energy]]&lt;0,ABS(Table1[[#This Row],[Energy]]),0)</f>
        <v>0</v>
      </c>
      <c r="T1292" s="24">
        <f>(SUM($S$6:S1292))/1000000</f>
        <v>1.5794666992494641</v>
      </c>
    </row>
    <row r="1293" spans="2:20" x14ac:dyDescent="0.3">
      <c r="B1293" s="10" t="s">
        <v>25</v>
      </c>
      <c r="C1293" s="21">
        <v>1287</v>
      </c>
      <c r="D1293" s="21">
        <v>265</v>
      </c>
      <c r="E1293" s="22">
        <v>78</v>
      </c>
      <c r="F1293" s="23">
        <f t="shared" si="123"/>
        <v>-6.9444444444444448E-2</v>
      </c>
      <c r="G1293" s="23">
        <f t="shared" si="124"/>
        <v>-0.25</v>
      </c>
      <c r="H1293" s="24">
        <f t="shared" si="120"/>
        <v>0</v>
      </c>
      <c r="I1293" s="24">
        <f t="shared" si="121"/>
        <v>78</v>
      </c>
      <c r="J1293" s="24">
        <f t="shared" si="122"/>
        <v>21.666666666666668</v>
      </c>
      <c r="K1293" s="24">
        <f>(1000*1.15)*Table1[[#This Row],[WLTC class 3, version 5, acceleration]]</f>
        <v>-79.861111111111114</v>
      </c>
      <c r="L1293" s="24">
        <f t="shared" si="125"/>
        <v>112.815</v>
      </c>
      <c r="M1293" s="24">
        <f>0.5*1.2*0.32*1.99*(Table1[[#This Row],[Velocity]]^2)</f>
        <v>179.36533333333338</v>
      </c>
      <c r="N1293" s="24">
        <f>Table1[[#This Row],[Acceleration Force]]+Table1[[#This Row],[Rolling Resistance]]+Table1[[#This Row],[Aerodynamic Resistance]]</f>
        <v>212.31922222222227</v>
      </c>
      <c r="O1293" s="24">
        <f>(Table1[[#This Row],[Acceleration Force]]+Table1[[#This Row],[Rolling Resistance]]+Table1[[#This Row],[Aerodynamic Resistance]])*Table1[[#This Row],[Velocity]]</f>
        <v>4600.2498148148161</v>
      </c>
      <c r="P1293" s="24">
        <f>Table1[[#This Row],[Total]]*Table1[[#This Row],[Velocity]]</f>
        <v>4600.2498148148161</v>
      </c>
      <c r="Q1293" s="24">
        <f>IF(Table1[[#This Row],[Energy]]&gt;0,Table1[[#This Row],[Energy]],0)</f>
        <v>4600.2498148148161</v>
      </c>
      <c r="R1293" s="24">
        <f>(SUM($Q$6:Q1293))/1000000</f>
        <v>4.5976491689045211</v>
      </c>
      <c r="S1293" s="24">
        <f>IF(Table1[[#This Row],[Energy]]&lt;0,ABS(Table1[[#This Row],[Energy]]),0)</f>
        <v>0</v>
      </c>
      <c r="T1293" s="24">
        <f>(SUM($S$6:S1293))/1000000</f>
        <v>1.5794666992494641</v>
      </c>
    </row>
    <row r="1294" spans="2:20" x14ac:dyDescent="0.3">
      <c r="B1294" s="10" t="s">
        <v>25</v>
      </c>
      <c r="C1294" s="21">
        <v>1288</v>
      </c>
      <c r="D1294" s="21">
        <v>266</v>
      </c>
      <c r="E1294" s="22">
        <v>77.7</v>
      </c>
      <c r="F1294" s="23">
        <f t="shared" si="123"/>
        <v>-9.7222222222222612E-2</v>
      </c>
      <c r="G1294" s="23">
        <f t="shared" si="124"/>
        <v>-0.35000000000000142</v>
      </c>
      <c r="H1294" s="24">
        <f t="shared" si="120"/>
        <v>0</v>
      </c>
      <c r="I1294" s="24">
        <f t="shared" si="121"/>
        <v>77.7</v>
      </c>
      <c r="J1294" s="24">
        <f t="shared" si="122"/>
        <v>21.583333333333332</v>
      </c>
      <c r="K1294" s="24">
        <f>(1000*1.15)*Table1[[#This Row],[WLTC class 3, version 5, acceleration]]</f>
        <v>-111.805555555556</v>
      </c>
      <c r="L1294" s="24">
        <f t="shared" si="125"/>
        <v>112.815</v>
      </c>
      <c r="M1294" s="24">
        <f>0.5*1.2*0.32*1.99*(Table1[[#This Row],[Velocity]]^2)</f>
        <v>177.98825333333332</v>
      </c>
      <c r="N1294" s="24">
        <f>Table1[[#This Row],[Acceleration Force]]+Table1[[#This Row],[Rolling Resistance]]+Table1[[#This Row],[Aerodynamic Resistance]]</f>
        <v>178.99769777777732</v>
      </c>
      <c r="O1294" s="24">
        <f>(Table1[[#This Row],[Acceleration Force]]+Table1[[#This Row],[Rolling Resistance]]+Table1[[#This Row],[Aerodynamic Resistance]])*Table1[[#This Row],[Velocity]]</f>
        <v>3863.366977037027</v>
      </c>
      <c r="P1294" s="24">
        <f>Table1[[#This Row],[Total]]*Table1[[#This Row],[Velocity]]</f>
        <v>3863.366977037027</v>
      </c>
      <c r="Q1294" s="24">
        <f>IF(Table1[[#This Row],[Energy]]&gt;0,Table1[[#This Row],[Energy]],0)</f>
        <v>3863.366977037027</v>
      </c>
      <c r="R1294" s="24">
        <f>(SUM($Q$6:Q1294))/1000000</f>
        <v>4.6015125358815583</v>
      </c>
      <c r="S1294" s="24">
        <f>IF(Table1[[#This Row],[Energy]]&lt;0,ABS(Table1[[#This Row],[Energy]]),0)</f>
        <v>0</v>
      </c>
      <c r="T1294" s="24">
        <f>(SUM($S$6:S1294))/1000000</f>
        <v>1.5794666992494641</v>
      </c>
    </row>
    <row r="1295" spans="2:20" x14ac:dyDescent="0.3">
      <c r="B1295" s="10" t="s">
        <v>25</v>
      </c>
      <c r="C1295" s="21">
        <v>1289</v>
      </c>
      <c r="D1295" s="21">
        <v>267</v>
      </c>
      <c r="E1295" s="22">
        <v>77.3</v>
      </c>
      <c r="F1295" s="23">
        <f t="shared" si="123"/>
        <v>-0.11111111111111072</v>
      </c>
      <c r="G1295" s="23">
        <f t="shared" si="124"/>
        <v>-0.39999999999999858</v>
      </c>
      <c r="H1295" s="24">
        <f t="shared" si="120"/>
        <v>0</v>
      </c>
      <c r="I1295" s="24">
        <f t="shared" si="121"/>
        <v>77.3</v>
      </c>
      <c r="J1295" s="24">
        <f t="shared" si="122"/>
        <v>21.472222222222221</v>
      </c>
      <c r="K1295" s="24">
        <f>(1000*1.15)*Table1[[#This Row],[WLTC class 3, version 5, acceleration]]</f>
        <v>-127.77777777777732</v>
      </c>
      <c r="L1295" s="24">
        <f t="shared" si="125"/>
        <v>112.815</v>
      </c>
      <c r="M1295" s="24">
        <f>0.5*1.2*0.32*1.99*(Table1[[#This Row],[Velocity]]^2)</f>
        <v>176.16040148148147</v>
      </c>
      <c r="N1295" s="24">
        <f>Table1[[#This Row],[Acceleration Force]]+Table1[[#This Row],[Rolling Resistance]]+Table1[[#This Row],[Aerodynamic Resistance]]</f>
        <v>161.19762370370415</v>
      </c>
      <c r="O1295" s="24">
        <f>(Table1[[#This Row],[Acceleration Force]]+Table1[[#This Row],[Rolling Resistance]]+Table1[[#This Row],[Aerodynamic Resistance]])*Table1[[#This Row],[Velocity]]</f>
        <v>3461.2711978600919</v>
      </c>
      <c r="P1295" s="24">
        <f>Table1[[#This Row],[Total]]*Table1[[#This Row],[Velocity]]</f>
        <v>3461.2711978600919</v>
      </c>
      <c r="Q1295" s="24">
        <f>IF(Table1[[#This Row],[Energy]]&gt;0,Table1[[#This Row],[Energy]],0)</f>
        <v>3461.2711978600919</v>
      </c>
      <c r="R1295" s="24">
        <f>(SUM($Q$6:Q1295))/1000000</f>
        <v>4.6049738070794186</v>
      </c>
      <c r="S1295" s="24">
        <f>IF(Table1[[#This Row],[Energy]]&lt;0,ABS(Table1[[#This Row],[Energy]]),0)</f>
        <v>0</v>
      </c>
      <c r="T1295" s="24">
        <f>(SUM($S$6:S1295))/1000000</f>
        <v>1.5794666992494641</v>
      </c>
    </row>
    <row r="1296" spans="2:20" x14ac:dyDescent="0.3">
      <c r="B1296" s="10" t="s">
        <v>25</v>
      </c>
      <c r="C1296" s="21">
        <v>1290</v>
      </c>
      <c r="D1296" s="21">
        <v>268</v>
      </c>
      <c r="E1296" s="22">
        <v>76.900000000000006</v>
      </c>
      <c r="F1296" s="23">
        <f t="shared" si="123"/>
        <v>-9.7222222222222612E-2</v>
      </c>
      <c r="G1296" s="23">
        <f t="shared" si="124"/>
        <v>-0.35000000000000142</v>
      </c>
      <c r="H1296" s="24">
        <f t="shared" si="120"/>
        <v>0</v>
      </c>
      <c r="I1296" s="24">
        <f t="shared" si="121"/>
        <v>76.900000000000006</v>
      </c>
      <c r="J1296" s="24">
        <f t="shared" si="122"/>
        <v>21.361111111111111</v>
      </c>
      <c r="K1296" s="24">
        <f>(1000*1.15)*Table1[[#This Row],[WLTC class 3, version 5, acceleration]]</f>
        <v>-111.805555555556</v>
      </c>
      <c r="L1296" s="24">
        <f t="shared" si="125"/>
        <v>112.815</v>
      </c>
      <c r="M1296" s="24">
        <f>0.5*1.2*0.32*1.99*(Table1[[#This Row],[Velocity]]^2)</f>
        <v>174.3419837037037</v>
      </c>
      <c r="N1296" s="24">
        <f>Table1[[#This Row],[Acceleration Force]]+Table1[[#This Row],[Rolling Resistance]]+Table1[[#This Row],[Aerodynamic Resistance]]</f>
        <v>175.3514281481477</v>
      </c>
      <c r="O1296" s="24">
        <f>(Table1[[#This Row],[Acceleration Force]]+Table1[[#This Row],[Rolling Resistance]]+Table1[[#This Row],[Aerodynamic Resistance]])*Table1[[#This Row],[Velocity]]</f>
        <v>3745.7013401645995</v>
      </c>
      <c r="P1296" s="24">
        <f>Table1[[#This Row],[Total]]*Table1[[#This Row],[Velocity]]</f>
        <v>3745.7013401645995</v>
      </c>
      <c r="Q1296" s="24">
        <f>IF(Table1[[#This Row],[Energy]]&gt;0,Table1[[#This Row],[Energy]],0)</f>
        <v>3745.7013401645995</v>
      </c>
      <c r="R1296" s="24">
        <f>(SUM($Q$6:Q1296))/1000000</f>
        <v>4.6087195084195836</v>
      </c>
      <c r="S1296" s="24">
        <f>IF(Table1[[#This Row],[Energy]]&lt;0,ABS(Table1[[#This Row],[Energy]]),0)</f>
        <v>0</v>
      </c>
      <c r="T1296" s="24">
        <f>(SUM($S$6:S1296))/1000000</f>
        <v>1.5794666992494641</v>
      </c>
    </row>
    <row r="1297" spans="2:20" x14ac:dyDescent="0.3">
      <c r="B1297" s="10" t="s">
        <v>25</v>
      </c>
      <c r="C1297" s="21">
        <v>1291</v>
      </c>
      <c r="D1297" s="21">
        <v>269</v>
      </c>
      <c r="E1297" s="22">
        <v>76.599999999999994</v>
      </c>
      <c r="F1297" s="23">
        <f t="shared" si="123"/>
        <v>-9.7222222222222612E-2</v>
      </c>
      <c r="G1297" s="23">
        <f t="shared" si="124"/>
        <v>-0.35000000000000142</v>
      </c>
      <c r="H1297" s="24">
        <f t="shared" si="120"/>
        <v>0</v>
      </c>
      <c r="I1297" s="24">
        <f t="shared" si="121"/>
        <v>76.599999999999994</v>
      </c>
      <c r="J1297" s="24">
        <f t="shared" si="122"/>
        <v>21.277777777777775</v>
      </c>
      <c r="K1297" s="24">
        <f>(1000*1.15)*Table1[[#This Row],[WLTC class 3, version 5, acceleration]]</f>
        <v>-111.805555555556</v>
      </c>
      <c r="L1297" s="24">
        <f t="shared" si="125"/>
        <v>112.815</v>
      </c>
      <c r="M1297" s="24">
        <f>0.5*1.2*0.32*1.99*(Table1[[#This Row],[Velocity]]^2)</f>
        <v>172.98436148148144</v>
      </c>
      <c r="N1297" s="24">
        <f>Table1[[#This Row],[Acceleration Force]]+Table1[[#This Row],[Rolling Resistance]]+Table1[[#This Row],[Aerodynamic Resistance]]</f>
        <v>173.99380592592544</v>
      </c>
      <c r="O1297" s="24">
        <f>(Table1[[#This Row],[Acceleration Force]]+Table1[[#This Row],[Rolling Resistance]]+Table1[[#This Row],[Aerodynamic Resistance]])*Table1[[#This Row],[Velocity]]</f>
        <v>3702.2015372016353</v>
      </c>
      <c r="P1297" s="24">
        <f>Table1[[#This Row],[Total]]*Table1[[#This Row],[Velocity]]</f>
        <v>3702.2015372016353</v>
      </c>
      <c r="Q1297" s="24">
        <f>IF(Table1[[#This Row],[Energy]]&gt;0,Table1[[#This Row],[Energy]],0)</f>
        <v>3702.2015372016353</v>
      </c>
      <c r="R1297" s="24">
        <f>(SUM($Q$6:Q1297))/1000000</f>
        <v>4.6124217099567844</v>
      </c>
      <c r="S1297" s="24">
        <f>IF(Table1[[#This Row],[Energy]]&lt;0,ABS(Table1[[#This Row],[Energy]]),0)</f>
        <v>0</v>
      </c>
      <c r="T1297" s="24">
        <f>(SUM($S$6:S1297))/1000000</f>
        <v>1.5794666992494641</v>
      </c>
    </row>
    <row r="1298" spans="2:20" x14ac:dyDescent="0.3">
      <c r="B1298" s="10" t="s">
        <v>25</v>
      </c>
      <c r="C1298" s="21">
        <v>1292</v>
      </c>
      <c r="D1298" s="21">
        <v>270</v>
      </c>
      <c r="E1298" s="22">
        <v>76.2</v>
      </c>
      <c r="F1298" s="23">
        <f t="shared" si="123"/>
        <v>-0.12499999999999881</v>
      </c>
      <c r="G1298" s="23">
        <f t="shared" si="124"/>
        <v>-0.44999999999999574</v>
      </c>
      <c r="H1298" s="24">
        <f t="shared" si="120"/>
        <v>0</v>
      </c>
      <c r="I1298" s="24">
        <f t="shared" si="121"/>
        <v>76.2</v>
      </c>
      <c r="J1298" s="24">
        <f t="shared" si="122"/>
        <v>21.166666666666668</v>
      </c>
      <c r="K1298" s="24">
        <f>(1000*1.15)*Table1[[#This Row],[WLTC class 3, version 5, acceleration]]</f>
        <v>-143.74999999999864</v>
      </c>
      <c r="L1298" s="24">
        <f t="shared" si="125"/>
        <v>112.815</v>
      </c>
      <c r="M1298" s="24">
        <f>0.5*1.2*0.32*1.99*(Table1[[#This Row],[Velocity]]^2)</f>
        <v>171.18245333333337</v>
      </c>
      <c r="N1298" s="24">
        <f>Table1[[#This Row],[Acceleration Force]]+Table1[[#This Row],[Rolling Resistance]]+Table1[[#This Row],[Aerodynamic Resistance]]</f>
        <v>140.24745333333473</v>
      </c>
      <c r="O1298" s="24">
        <f>(Table1[[#This Row],[Acceleration Force]]+Table1[[#This Row],[Rolling Resistance]]+Table1[[#This Row],[Aerodynamic Resistance]])*Table1[[#This Row],[Velocity]]</f>
        <v>2968.5710955555855</v>
      </c>
      <c r="P1298" s="24">
        <f>Table1[[#This Row],[Total]]*Table1[[#This Row],[Velocity]]</f>
        <v>2968.5710955555855</v>
      </c>
      <c r="Q1298" s="24">
        <f>IF(Table1[[#This Row],[Energy]]&gt;0,Table1[[#This Row],[Energy]],0)</f>
        <v>2968.5710955555855</v>
      </c>
      <c r="R1298" s="24">
        <f>(SUM($Q$6:Q1298))/1000000</f>
        <v>4.6153902810523411</v>
      </c>
      <c r="S1298" s="24">
        <f>IF(Table1[[#This Row],[Energy]]&lt;0,ABS(Table1[[#This Row],[Energy]]),0)</f>
        <v>0</v>
      </c>
      <c r="T1298" s="24">
        <f>(SUM($S$6:S1298))/1000000</f>
        <v>1.5794666992494641</v>
      </c>
    </row>
    <row r="1299" spans="2:20" x14ac:dyDescent="0.3">
      <c r="B1299" s="10" t="s">
        <v>25</v>
      </c>
      <c r="C1299" s="21">
        <v>1293</v>
      </c>
      <c r="D1299" s="21">
        <v>271</v>
      </c>
      <c r="E1299" s="22">
        <v>75.7</v>
      </c>
      <c r="F1299" s="23">
        <f t="shared" si="123"/>
        <v>-0.1388888888888889</v>
      </c>
      <c r="G1299" s="23">
        <f t="shared" si="124"/>
        <v>-0.5</v>
      </c>
      <c r="H1299" s="24">
        <f t="shared" si="120"/>
        <v>0</v>
      </c>
      <c r="I1299" s="24">
        <f t="shared" si="121"/>
        <v>75.7</v>
      </c>
      <c r="J1299" s="24">
        <f t="shared" si="122"/>
        <v>21.027777777777779</v>
      </c>
      <c r="K1299" s="24">
        <f>(1000*1.15)*Table1[[#This Row],[WLTC class 3, version 5, acceleration]]</f>
        <v>-159.72222222222223</v>
      </c>
      <c r="L1299" s="24">
        <f t="shared" si="125"/>
        <v>112.815</v>
      </c>
      <c r="M1299" s="24">
        <f>0.5*1.2*0.32*1.99*(Table1[[#This Row],[Velocity]]^2)</f>
        <v>168.94333481481485</v>
      </c>
      <c r="N1299" s="24">
        <f>Table1[[#This Row],[Acceleration Force]]+Table1[[#This Row],[Rolling Resistance]]+Table1[[#This Row],[Aerodynamic Resistance]]</f>
        <v>122.03611259259262</v>
      </c>
      <c r="O1299" s="24">
        <f>(Table1[[#This Row],[Acceleration Force]]+Table1[[#This Row],[Rolling Resistance]]+Table1[[#This Row],[Aerodynamic Resistance]])*Table1[[#This Row],[Velocity]]</f>
        <v>2566.1482564609059</v>
      </c>
      <c r="P1299" s="24">
        <f>Table1[[#This Row],[Total]]*Table1[[#This Row],[Velocity]]</f>
        <v>2566.1482564609059</v>
      </c>
      <c r="Q1299" s="24">
        <f>IF(Table1[[#This Row],[Energy]]&gt;0,Table1[[#This Row],[Energy]],0)</f>
        <v>2566.1482564609059</v>
      </c>
      <c r="R1299" s="24">
        <f>(SUM($Q$6:Q1299))/1000000</f>
        <v>4.6179564293088022</v>
      </c>
      <c r="S1299" s="24">
        <f>IF(Table1[[#This Row],[Energy]]&lt;0,ABS(Table1[[#This Row],[Energy]]),0)</f>
        <v>0</v>
      </c>
      <c r="T1299" s="24">
        <f>(SUM($S$6:S1299))/1000000</f>
        <v>1.5794666992494641</v>
      </c>
    </row>
    <row r="1300" spans="2:20" x14ac:dyDescent="0.3">
      <c r="B1300" s="10" t="s">
        <v>25</v>
      </c>
      <c r="C1300" s="21">
        <v>1294</v>
      </c>
      <c r="D1300" s="21">
        <v>272</v>
      </c>
      <c r="E1300" s="22">
        <v>75.2</v>
      </c>
      <c r="F1300" s="23">
        <f t="shared" si="123"/>
        <v>-0.1388888888888889</v>
      </c>
      <c r="G1300" s="23">
        <f t="shared" si="124"/>
        <v>-0.5</v>
      </c>
      <c r="H1300" s="24">
        <f t="shared" si="120"/>
        <v>0</v>
      </c>
      <c r="I1300" s="24">
        <f t="shared" si="121"/>
        <v>75.2</v>
      </c>
      <c r="J1300" s="24">
        <f t="shared" si="122"/>
        <v>20.888888888888889</v>
      </c>
      <c r="K1300" s="24">
        <f>(1000*1.15)*Table1[[#This Row],[WLTC class 3, version 5, acceleration]]</f>
        <v>-159.72222222222223</v>
      </c>
      <c r="L1300" s="24">
        <f t="shared" si="125"/>
        <v>112.815</v>
      </c>
      <c r="M1300" s="24">
        <f>0.5*1.2*0.32*1.99*(Table1[[#This Row],[Velocity]]^2)</f>
        <v>166.71895703703706</v>
      </c>
      <c r="N1300" s="24">
        <f>Table1[[#This Row],[Acceleration Force]]+Table1[[#This Row],[Rolling Resistance]]+Table1[[#This Row],[Aerodynamic Resistance]]</f>
        <v>119.81173481481483</v>
      </c>
      <c r="O1300" s="24">
        <f>(Table1[[#This Row],[Acceleration Force]]+Table1[[#This Row],[Rolling Resistance]]+Table1[[#This Row],[Aerodynamic Resistance]])*Table1[[#This Row],[Velocity]]</f>
        <v>2502.7340161316874</v>
      </c>
      <c r="P1300" s="24">
        <f>Table1[[#This Row],[Total]]*Table1[[#This Row],[Velocity]]</f>
        <v>2502.7340161316874</v>
      </c>
      <c r="Q1300" s="24">
        <f>IF(Table1[[#This Row],[Energy]]&gt;0,Table1[[#This Row],[Energy]],0)</f>
        <v>2502.7340161316874</v>
      </c>
      <c r="R1300" s="24">
        <f>(SUM($Q$6:Q1300))/1000000</f>
        <v>4.6204591633249334</v>
      </c>
      <c r="S1300" s="24">
        <f>IF(Table1[[#This Row],[Energy]]&lt;0,ABS(Table1[[#This Row],[Energy]]),0)</f>
        <v>0</v>
      </c>
      <c r="T1300" s="24">
        <f>(SUM($S$6:S1300))/1000000</f>
        <v>1.5794666992494641</v>
      </c>
    </row>
    <row r="1301" spans="2:20" x14ac:dyDescent="0.3">
      <c r="B1301" s="10" t="s">
        <v>25</v>
      </c>
      <c r="C1301" s="21">
        <v>1295</v>
      </c>
      <c r="D1301" s="21">
        <v>273</v>
      </c>
      <c r="E1301" s="22">
        <v>74.7</v>
      </c>
      <c r="F1301" s="23">
        <f t="shared" si="123"/>
        <v>-0.11111111111111072</v>
      </c>
      <c r="G1301" s="23">
        <f t="shared" si="124"/>
        <v>-0.39999999999999858</v>
      </c>
      <c r="H1301" s="24">
        <f t="shared" si="120"/>
        <v>0</v>
      </c>
      <c r="I1301" s="24">
        <f t="shared" si="121"/>
        <v>74.7</v>
      </c>
      <c r="J1301" s="24">
        <f t="shared" si="122"/>
        <v>20.75</v>
      </c>
      <c r="K1301" s="24">
        <f>(1000*1.15)*Table1[[#This Row],[WLTC class 3, version 5, acceleration]]</f>
        <v>-127.77777777777732</v>
      </c>
      <c r="L1301" s="24">
        <f t="shared" si="125"/>
        <v>112.815</v>
      </c>
      <c r="M1301" s="24">
        <f>0.5*1.2*0.32*1.99*(Table1[[#This Row],[Velocity]]^2)</f>
        <v>164.50932</v>
      </c>
      <c r="N1301" s="24">
        <f>Table1[[#This Row],[Acceleration Force]]+Table1[[#This Row],[Rolling Resistance]]+Table1[[#This Row],[Aerodynamic Resistance]]</f>
        <v>149.54654222222268</v>
      </c>
      <c r="O1301" s="24">
        <f>(Table1[[#This Row],[Acceleration Force]]+Table1[[#This Row],[Rolling Resistance]]+Table1[[#This Row],[Aerodynamic Resistance]])*Table1[[#This Row],[Velocity]]</f>
        <v>3103.0907511111209</v>
      </c>
      <c r="P1301" s="24">
        <f>Table1[[#This Row],[Total]]*Table1[[#This Row],[Velocity]]</f>
        <v>3103.0907511111209</v>
      </c>
      <c r="Q1301" s="24">
        <f>IF(Table1[[#This Row],[Energy]]&gt;0,Table1[[#This Row],[Energy]],0)</f>
        <v>3103.0907511111209</v>
      </c>
      <c r="R1301" s="24">
        <f>(SUM($Q$6:Q1301))/1000000</f>
        <v>4.6235622540760453</v>
      </c>
      <c r="S1301" s="24">
        <f>IF(Table1[[#This Row],[Energy]]&lt;0,ABS(Table1[[#This Row],[Energy]]),0)</f>
        <v>0</v>
      </c>
      <c r="T1301" s="24">
        <f>(SUM($S$6:S1301))/1000000</f>
        <v>1.5794666992494641</v>
      </c>
    </row>
    <row r="1302" spans="2:20" x14ac:dyDescent="0.3">
      <c r="B1302" s="10" t="s">
        <v>25</v>
      </c>
      <c r="C1302" s="21">
        <v>1296</v>
      </c>
      <c r="D1302" s="21">
        <v>274</v>
      </c>
      <c r="E1302" s="22">
        <v>74.400000000000006</v>
      </c>
      <c r="F1302" s="23">
        <f t="shared" si="123"/>
        <v>-5.5555555555556344E-2</v>
      </c>
      <c r="G1302" s="23">
        <f t="shared" si="124"/>
        <v>-0.20000000000000284</v>
      </c>
      <c r="H1302" s="24">
        <f t="shared" si="120"/>
        <v>0</v>
      </c>
      <c r="I1302" s="24">
        <f t="shared" si="121"/>
        <v>74.400000000000006</v>
      </c>
      <c r="J1302" s="24">
        <f t="shared" si="122"/>
        <v>20.666666666666668</v>
      </c>
      <c r="K1302" s="24">
        <f>(1000*1.15)*Table1[[#This Row],[WLTC class 3, version 5, acceleration]]</f>
        <v>-63.888888888889795</v>
      </c>
      <c r="L1302" s="24">
        <f t="shared" si="125"/>
        <v>112.815</v>
      </c>
      <c r="M1302" s="24">
        <f>0.5*1.2*0.32*1.99*(Table1[[#This Row],[Velocity]]^2)</f>
        <v>163.19061333333335</v>
      </c>
      <c r="N1302" s="24">
        <f>Table1[[#This Row],[Acceleration Force]]+Table1[[#This Row],[Rolling Resistance]]+Table1[[#This Row],[Aerodynamic Resistance]]</f>
        <v>212.11672444444355</v>
      </c>
      <c r="O1302" s="24">
        <f>(Table1[[#This Row],[Acceleration Force]]+Table1[[#This Row],[Rolling Resistance]]+Table1[[#This Row],[Aerodynamic Resistance]])*Table1[[#This Row],[Velocity]]</f>
        <v>4383.7456385185005</v>
      </c>
      <c r="P1302" s="24">
        <f>Table1[[#This Row],[Total]]*Table1[[#This Row],[Velocity]]</f>
        <v>4383.7456385185005</v>
      </c>
      <c r="Q1302" s="24">
        <f>IF(Table1[[#This Row],[Energy]]&gt;0,Table1[[#This Row],[Energy]],0)</f>
        <v>4383.7456385185005</v>
      </c>
      <c r="R1302" s="24">
        <f>(SUM($Q$6:Q1302))/1000000</f>
        <v>4.627945999714564</v>
      </c>
      <c r="S1302" s="24">
        <f>IF(Table1[[#This Row],[Energy]]&lt;0,ABS(Table1[[#This Row],[Energy]]),0)</f>
        <v>0</v>
      </c>
      <c r="T1302" s="24">
        <f>(SUM($S$6:S1302))/1000000</f>
        <v>1.5794666992494641</v>
      </c>
    </row>
    <row r="1303" spans="2:20" x14ac:dyDescent="0.3">
      <c r="B1303" s="10" t="s">
        <v>25</v>
      </c>
      <c r="C1303" s="21">
        <v>1297</v>
      </c>
      <c r="D1303" s="21">
        <v>275</v>
      </c>
      <c r="E1303" s="22">
        <v>74.3</v>
      </c>
      <c r="F1303" s="23">
        <f t="shared" si="123"/>
        <v>0</v>
      </c>
      <c r="G1303" s="23">
        <f t="shared" si="124"/>
        <v>0</v>
      </c>
      <c r="H1303" s="24">
        <f t="shared" si="120"/>
        <v>0</v>
      </c>
      <c r="I1303" s="24">
        <f t="shared" si="121"/>
        <v>74.3</v>
      </c>
      <c r="J1303" s="24">
        <f t="shared" si="122"/>
        <v>20.638888888888889</v>
      </c>
      <c r="K1303" s="24">
        <f>(1000*1.15)*Table1[[#This Row],[WLTC class 3, version 5, acceleration]]</f>
        <v>0</v>
      </c>
      <c r="L1303" s="24">
        <f t="shared" si="125"/>
        <v>112.815</v>
      </c>
      <c r="M1303" s="24">
        <f>0.5*1.2*0.32*1.99*(Table1[[#This Row],[Velocity]]^2)</f>
        <v>162.75222370370372</v>
      </c>
      <c r="N1303" s="24">
        <f>Table1[[#This Row],[Acceleration Force]]+Table1[[#This Row],[Rolling Resistance]]+Table1[[#This Row],[Aerodynamic Resistance]]</f>
        <v>275.56722370370369</v>
      </c>
      <c r="O1303" s="24">
        <f>(Table1[[#This Row],[Acceleration Force]]+Table1[[#This Row],[Rolling Resistance]]+Table1[[#This Row],[Aerodynamic Resistance]])*Table1[[#This Row],[Velocity]]</f>
        <v>5687.4013114403288</v>
      </c>
      <c r="P1303" s="24">
        <f>Table1[[#This Row],[Total]]*Table1[[#This Row],[Velocity]]</f>
        <v>5687.4013114403288</v>
      </c>
      <c r="Q1303" s="24">
        <f>IF(Table1[[#This Row],[Energy]]&gt;0,Table1[[#This Row],[Energy]],0)</f>
        <v>5687.4013114403288</v>
      </c>
      <c r="R1303" s="24">
        <f>(SUM($Q$6:Q1303))/1000000</f>
        <v>4.6336334010260041</v>
      </c>
      <c r="S1303" s="24">
        <f>IF(Table1[[#This Row],[Energy]]&lt;0,ABS(Table1[[#This Row],[Energy]]),0)</f>
        <v>0</v>
      </c>
      <c r="T1303" s="24">
        <f>(SUM($S$6:S1303))/1000000</f>
        <v>1.5794666992494641</v>
      </c>
    </row>
    <row r="1304" spans="2:20" x14ac:dyDescent="0.3">
      <c r="B1304" s="10" t="s">
        <v>25</v>
      </c>
      <c r="C1304" s="21">
        <v>1298</v>
      </c>
      <c r="D1304" s="21">
        <v>276</v>
      </c>
      <c r="E1304" s="22">
        <v>74.400000000000006</v>
      </c>
      <c r="F1304" s="23">
        <f t="shared" si="123"/>
        <v>4.1666666666666269E-2</v>
      </c>
      <c r="G1304" s="23">
        <f t="shared" si="124"/>
        <v>0.14999999999999858</v>
      </c>
      <c r="H1304" s="24">
        <f t="shared" si="120"/>
        <v>0</v>
      </c>
      <c r="I1304" s="24">
        <f t="shared" si="121"/>
        <v>74.400000000000006</v>
      </c>
      <c r="J1304" s="24">
        <f t="shared" si="122"/>
        <v>20.666666666666668</v>
      </c>
      <c r="K1304" s="24">
        <f>(1000*1.15)*Table1[[#This Row],[WLTC class 3, version 5, acceleration]]</f>
        <v>47.91666666666621</v>
      </c>
      <c r="L1304" s="24">
        <f t="shared" si="125"/>
        <v>112.815</v>
      </c>
      <c r="M1304" s="24">
        <f>0.5*1.2*0.32*1.99*(Table1[[#This Row],[Velocity]]^2)</f>
        <v>163.19061333333335</v>
      </c>
      <c r="N1304" s="24">
        <f>Table1[[#This Row],[Acceleration Force]]+Table1[[#This Row],[Rolling Resistance]]+Table1[[#This Row],[Aerodynamic Resistance]]</f>
        <v>323.92227999999955</v>
      </c>
      <c r="O1304" s="24">
        <f>(Table1[[#This Row],[Acceleration Force]]+Table1[[#This Row],[Rolling Resistance]]+Table1[[#This Row],[Aerodynamic Resistance]])*Table1[[#This Row],[Velocity]]</f>
        <v>6694.3937866666574</v>
      </c>
      <c r="P1304" s="24">
        <f>Table1[[#This Row],[Total]]*Table1[[#This Row],[Velocity]]</f>
        <v>6694.3937866666574</v>
      </c>
      <c r="Q1304" s="24">
        <f>IF(Table1[[#This Row],[Energy]]&gt;0,Table1[[#This Row],[Energy]],0)</f>
        <v>6694.3937866666574</v>
      </c>
      <c r="R1304" s="24">
        <f>(SUM($Q$6:Q1304))/1000000</f>
        <v>4.6403277948126709</v>
      </c>
      <c r="S1304" s="24">
        <f>IF(Table1[[#This Row],[Energy]]&lt;0,ABS(Table1[[#This Row],[Energy]]),0)</f>
        <v>0</v>
      </c>
      <c r="T1304" s="24">
        <f>(SUM($S$6:S1304))/1000000</f>
        <v>1.5794666992494641</v>
      </c>
    </row>
    <row r="1305" spans="2:20" x14ac:dyDescent="0.3">
      <c r="B1305" s="10" t="s">
        <v>25</v>
      </c>
      <c r="C1305" s="21">
        <v>1299</v>
      </c>
      <c r="D1305" s="21">
        <v>277</v>
      </c>
      <c r="E1305" s="22">
        <v>74.599999999999994</v>
      </c>
      <c r="F1305" s="23">
        <f t="shared" si="123"/>
        <v>6.9444444444444448E-2</v>
      </c>
      <c r="G1305" s="23">
        <f t="shared" si="124"/>
        <v>0.25</v>
      </c>
      <c r="H1305" s="24">
        <f t="shared" si="120"/>
        <v>0</v>
      </c>
      <c r="I1305" s="24">
        <f t="shared" si="121"/>
        <v>74.599999999999994</v>
      </c>
      <c r="J1305" s="24">
        <f t="shared" si="122"/>
        <v>20.722222222222221</v>
      </c>
      <c r="K1305" s="24">
        <f>(1000*1.15)*Table1[[#This Row],[WLTC class 3, version 5, acceleration]]</f>
        <v>79.861111111111114</v>
      </c>
      <c r="L1305" s="24">
        <f t="shared" si="125"/>
        <v>112.815</v>
      </c>
      <c r="M1305" s="24">
        <f>0.5*1.2*0.32*1.99*(Table1[[#This Row],[Velocity]]^2)</f>
        <v>164.06916148148147</v>
      </c>
      <c r="N1305" s="24">
        <f>Table1[[#This Row],[Acceleration Force]]+Table1[[#This Row],[Rolling Resistance]]+Table1[[#This Row],[Aerodynamic Resistance]]</f>
        <v>356.74527259259258</v>
      </c>
      <c r="O1305" s="24">
        <f>(Table1[[#This Row],[Acceleration Force]]+Table1[[#This Row],[Rolling Resistance]]+Table1[[#This Row],[Aerodynamic Resistance]])*Table1[[#This Row],[Velocity]]</f>
        <v>7392.5548153909458</v>
      </c>
      <c r="P1305" s="24">
        <f>Table1[[#This Row],[Total]]*Table1[[#This Row],[Velocity]]</f>
        <v>7392.5548153909458</v>
      </c>
      <c r="Q1305" s="24">
        <f>IF(Table1[[#This Row],[Energy]]&gt;0,Table1[[#This Row],[Energy]],0)</f>
        <v>7392.5548153909458</v>
      </c>
      <c r="R1305" s="24">
        <f>(SUM($Q$6:Q1305))/1000000</f>
        <v>4.6477203496280621</v>
      </c>
      <c r="S1305" s="24">
        <f>IF(Table1[[#This Row],[Energy]]&lt;0,ABS(Table1[[#This Row],[Energy]]),0)</f>
        <v>0</v>
      </c>
      <c r="T1305" s="24">
        <f>(SUM($S$6:S1305))/1000000</f>
        <v>1.5794666992494641</v>
      </c>
    </row>
    <row r="1306" spans="2:20" x14ac:dyDescent="0.3">
      <c r="B1306" s="10" t="s">
        <v>25</v>
      </c>
      <c r="C1306" s="21">
        <v>1300</v>
      </c>
      <c r="D1306" s="21">
        <v>278</v>
      </c>
      <c r="E1306" s="22">
        <v>74.900000000000006</v>
      </c>
      <c r="F1306" s="23">
        <f t="shared" si="123"/>
        <v>6.9444444444444448E-2</v>
      </c>
      <c r="G1306" s="23">
        <f t="shared" si="124"/>
        <v>0.25</v>
      </c>
      <c r="H1306" s="24">
        <f t="shared" si="120"/>
        <v>0</v>
      </c>
      <c r="I1306" s="24">
        <f t="shared" si="121"/>
        <v>74.900000000000006</v>
      </c>
      <c r="J1306" s="24">
        <f t="shared" si="122"/>
        <v>20.805555555555557</v>
      </c>
      <c r="K1306" s="24">
        <f>(1000*1.15)*Table1[[#This Row],[WLTC class 3, version 5, acceleration]]</f>
        <v>79.861111111111114</v>
      </c>
      <c r="L1306" s="24">
        <f t="shared" si="125"/>
        <v>112.815</v>
      </c>
      <c r="M1306" s="24">
        <f>0.5*1.2*0.32*1.99*(Table1[[#This Row],[Velocity]]^2)</f>
        <v>165.39140592592597</v>
      </c>
      <c r="N1306" s="24">
        <f>Table1[[#This Row],[Acceleration Force]]+Table1[[#This Row],[Rolling Resistance]]+Table1[[#This Row],[Aerodynamic Resistance]]</f>
        <v>358.06751703703708</v>
      </c>
      <c r="O1306" s="24">
        <f>(Table1[[#This Row],[Acceleration Force]]+Table1[[#This Row],[Rolling Resistance]]+Table1[[#This Row],[Aerodynamic Resistance]])*Table1[[#This Row],[Velocity]]</f>
        <v>7449.7936183539105</v>
      </c>
      <c r="P1306" s="24">
        <f>Table1[[#This Row],[Total]]*Table1[[#This Row],[Velocity]]</f>
        <v>7449.7936183539105</v>
      </c>
      <c r="Q1306" s="24">
        <f>IF(Table1[[#This Row],[Energy]]&gt;0,Table1[[#This Row],[Energy]],0)</f>
        <v>7449.7936183539105</v>
      </c>
      <c r="R1306" s="24">
        <f>(SUM($Q$6:Q1306))/1000000</f>
        <v>4.6551701432464156</v>
      </c>
      <c r="S1306" s="24">
        <f>IF(Table1[[#This Row],[Energy]]&lt;0,ABS(Table1[[#This Row],[Energy]]),0)</f>
        <v>0</v>
      </c>
      <c r="T1306" s="24">
        <f>(SUM($S$6:S1306))/1000000</f>
        <v>1.5794666992494641</v>
      </c>
    </row>
    <row r="1307" spans="2:20" x14ac:dyDescent="0.3">
      <c r="B1307" s="10" t="s">
        <v>25</v>
      </c>
      <c r="C1307" s="21">
        <v>1301</v>
      </c>
      <c r="D1307" s="21">
        <v>279</v>
      </c>
      <c r="E1307" s="22">
        <v>75.099999999999994</v>
      </c>
      <c r="F1307" s="23">
        <f t="shared" si="123"/>
        <v>5.5555555555554373E-2</v>
      </c>
      <c r="G1307" s="23">
        <f t="shared" si="124"/>
        <v>0.19999999999999574</v>
      </c>
      <c r="H1307" s="24">
        <f t="shared" si="120"/>
        <v>0</v>
      </c>
      <c r="I1307" s="24">
        <f t="shared" si="121"/>
        <v>75.099999999999994</v>
      </c>
      <c r="J1307" s="24">
        <f t="shared" si="122"/>
        <v>20.861111111111111</v>
      </c>
      <c r="K1307" s="24">
        <f>(1000*1.15)*Table1[[#This Row],[WLTC class 3, version 5, acceleration]]</f>
        <v>63.888888888887529</v>
      </c>
      <c r="L1307" s="24">
        <f t="shared" si="125"/>
        <v>112.815</v>
      </c>
      <c r="M1307" s="24">
        <f>0.5*1.2*0.32*1.99*(Table1[[#This Row],[Velocity]]^2)</f>
        <v>166.27585037037036</v>
      </c>
      <c r="N1307" s="24">
        <f>Table1[[#This Row],[Acceleration Force]]+Table1[[#This Row],[Rolling Resistance]]+Table1[[#This Row],[Aerodynamic Resistance]]</f>
        <v>342.97973925925788</v>
      </c>
      <c r="O1307" s="24">
        <f>(Table1[[#This Row],[Acceleration Force]]+Table1[[#This Row],[Rolling Resistance]]+Table1[[#This Row],[Aerodynamic Resistance]])*Table1[[#This Row],[Velocity]]</f>
        <v>7154.9384495472959</v>
      </c>
      <c r="P1307" s="24">
        <f>Table1[[#This Row],[Total]]*Table1[[#This Row],[Velocity]]</f>
        <v>7154.9384495472959</v>
      </c>
      <c r="Q1307" s="24">
        <f>IF(Table1[[#This Row],[Energy]]&gt;0,Table1[[#This Row],[Energy]],0)</f>
        <v>7154.9384495472959</v>
      </c>
      <c r="R1307" s="24">
        <f>(SUM($Q$6:Q1307))/1000000</f>
        <v>4.6623250816959638</v>
      </c>
      <c r="S1307" s="24">
        <f>IF(Table1[[#This Row],[Energy]]&lt;0,ABS(Table1[[#This Row],[Energy]]),0)</f>
        <v>0</v>
      </c>
      <c r="T1307" s="24">
        <f>(SUM($S$6:S1307))/1000000</f>
        <v>1.5794666992494641</v>
      </c>
    </row>
    <row r="1308" spans="2:20" x14ac:dyDescent="0.3">
      <c r="B1308" s="10" t="s">
        <v>25</v>
      </c>
      <c r="C1308" s="21">
        <v>1302</v>
      </c>
      <c r="D1308" s="21">
        <v>280</v>
      </c>
      <c r="E1308" s="22">
        <v>75.3</v>
      </c>
      <c r="F1308" s="23">
        <f t="shared" si="123"/>
        <v>5.5555555555556344E-2</v>
      </c>
      <c r="G1308" s="23">
        <f t="shared" si="124"/>
        <v>0.20000000000000284</v>
      </c>
      <c r="H1308" s="24">
        <f t="shared" si="120"/>
        <v>0</v>
      </c>
      <c r="I1308" s="24">
        <f t="shared" si="121"/>
        <v>75.3</v>
      </c>
      <c r="J1308" s="24">
        <f t="shared" si="122"/>
        <v>20.916666666666664</v>
      </c>
      <c r="K1308" s="24">
        <f>(1000*1.15)*Table1[[#This Row],[WLTC class 3, version 5, acceleration]]</f>
        <v>63.888888888889795</v>
      </c>
      <c r="L1308" s="24">
        <f t="shared" si="125"/>
        <v>112.815</v>
      </c>
      <c r="M1308" s="24">
        <f>0.5*1.2*0.32*1.99*(Table1[[#This Row],[Velocity]]^2)</f>
        <v>167.16265333333331</v>
      </c>
      <c r="N1308" s="24">
        <f>Table1[[#This Row],[Acceleration Force]]+Table1[[#This Row],[Rolling Resistance]]+Table1[[#This Row],[Aerodynamic Resistance]]</f>
        <v>343.86654222222307</v>
      </c>
      <c r="O1308" s="24">
        <f>(Table1[[#This Row],[Acceleration Force]]+Table1[[#This Row],[Rolling Resistance]]+Table1[[#This Row],[Aerodynamic Resistance]])*Table1[[#This Row],[Velocity]]</f>
        <v>7192.5418414814985</v>
      </c>
      <c r="P1308" s="24">
        <f>Table1[[#This Row],[Total]]*Table1[[#This Row],[Velocity]]</f>
        <v>7192.5418414814985</v>
      </c>
      <c r="Q1308" s="24">
        <f>IF(Table1[[#This Row],[Energy]]&gt;0,Table1[[#This Row],[Energy]],0)</f>
        <v>7192.5418414814985</v>
      </c>
      <c r="R1308" s="24">
        <f>(SUM($Q$6:Q1308))/1000000</f>
        <v>4.6695176235374456</v>
      </c>
      <c r="S1308" s="24">
        <f>IF(Table1[[#This Row],[Energy]]&lt;0,ABS(Table1[[#This Row],[Energy]]),0)</f>
        <v>0</v>
      </c>
      <c r="T1308" s="24">
        <f>(SUM($S$6:S1308))/1000000</f>
        <v>1.5794666992494641</v>
      </c>
    </row>
    <row r="1309" spans="2:20" x14ac:dyDescent="0.3">
      <c r="B1309" s="10" t="s">
        <v>25</v>
      </c>
      <c r="C1309" s="21">
        <v>1303</v>
      </c>
      <c r="D1309" s="21">
        <v>281</v>
      </c>
      <c r="E1309" s="22">
        <v>75.5</v>
      </c>
      <c r="F1309" s="23">
        <f t="shared" si="123"/>
        <v>6.9444444444444448E-2</v>
      </c>
      <c r="G1309" s="23">
        <f t="shared" si="124"/>
        <v>0.25</v>
      </c>
      <c r="H1309" s="24">
        <f t="shared" si="120"/>
        <v>0</v>
      </c>
      <c r="I1309" s="24">
        <f t="shared" si="121"/>
        <v>75.5</v>
      </c>
      <c r="J1309" s="24">
        <f t="shared" si="122"/>
        <v>20.972222222222221</v>
      </c>
      <c r="K1309" s="24">
        <f>(1000*1.15)*Table1[[#This Row],[WLTC class 3, version 5, acceleration]]</f>
        <v>79.861111111111114</v>
      </c>
      <c r="L1309" s="24">
        <f t="shared" si="125"/>
        <v>112.815</v>
      </c>
      <c r="M1309" s="24">
        <f>0.5*1.2*0.32*1.99*(Table1[[#This Row],[Velocity]]^2)</f>
        <v>168.05181481481483</v>
      </c>
      <c r="N1309" s="24">
        <f>Table1[[#This Row],[Acceleration Force]]+Table1[[#This Row],[Rolling Resistance]]+Table1[[#This Row],[Aerodynamic Resistance]]</f>
        <v>360.72792592592594</v>
      </c>
      <c r="O1309" s="24">
        <f>(Table1[[#This Row],[Acceleration Force]]+Table1[[#This Row],[Rolling Resistance]]+Table1[[#This Row],[Aerodynamic Resistance]])*Table1[[#This Row],[Velocity]]</f>
        <v>7565.2662242798351</v>
      </c>
      <c r="P1309" s="24">
        <f>Table1[[#This Row],[Total]]*Table1[[#This Row],[Velocity]]</f>
        <v>7565.2662242798351</v>
      </c>
      <c r="Q1309" s="24">
        <f>IF(Table1[[#This Row],[Energy]]&gt;0,Table1[[#This Row],[Energy]],0)</f>
        <v>7565.2662242798351</v>
      </c>
      <c r="R1309" s="24">
        <f>(SUM($Q$6:Q1309))/1000000</f>
        <v>4.6770828897617251</v>
      </c>
      <c r="S1309" s="24">
        <f>IF(Table1[[#This Row],[Energy]]&lt;0,ABS(Table1[[#This Row],[Energy]]),0)</f>
        <v>0</v>
      </c>
      <c r="T1309" s="24">
        <f>(SUM($S$6:S1309))/1000000</f>
        <v>1.5794666992494641</v>
      </c>
    </row>
    <row r="1310" spans="2:20" x14ac:dyDescent="0.3">
      <c r="B1310" s="10" t="s">
        <v>25</v>
      </c>
      <c r="C1310" s="21">
        <v>1304</v>
      </c>
      <c r="D1310" s="21">
        <v>282</v>
      </c>
      <c r="E1310" s="22">
        <v>75.8</v>
      </c>
      <c r="F1310" s="23">
        <f t="shared" si="123"/>
        <v>5.5555555555556344E-2</v>
      </c>
      <c r="G1310" s="23">
        <f t="shared" si="124"/>
        <v>0.20000000000000284</v>
      </c>
      <c r="H1310" s="24">
        <f t="shared" si="120"/>
        <v>0</v>
      </c>
      <c r="I1310" s="24">
        <f t="shared" si="121"/>
        <v>75.8</v>
      </c>
      <c r="J1310" s="24">
        <f t="shared" si="122"/>
        <v>21.055555555555554</v>
      </c>
      <c r="K1310" s="24">
        <f>(1000*1.15)*Table1[[#This Row],[WLTC class 3, version 5, acceleration]]</f>
        <v>63.888888888889795</v>
      </c>
      <c r="L1310" s="24">
        <f t="shared" si="125"/>
        <v>112.815</v>
      </c>
      <c r="M1310" s="24">
        <f>0.5*1.2*0.32*1.99*(Table1[[#This Row],[Velocity]]^2)</f>
        <v>169.38997925925923</v>
      </c>
      <c r="N1310" s="24">
        <f>Table1[[#This Row],[Acceleration Force]]+Table1[[#This Row],[Rolling Resistance]]+Table1[[#This Row],[Aerodynamic Resistance]]</f>
        <v>346.093868148149</v>
      </c>
      <c r="O1310" s="24">
        <f>(Table1[[#This Row],[Acceleration Force]]+Table1[[#This Row],[Rolling Resistance]]+Table1[[#This Row],[Aerodynamic Resistance]])*Table1[[#This Row],[Velocity]]</f>
        <v>7287.1986682304696</v>
      </c>
      <c r="P1310" s="24">
        <f>Table1[[#This Row],[Total]]*Table1[[#This Row],[Velocity]]</f>
        <v>7287.1986682304696</v>
      </c>
      <c r="Q1310" s="24">
        <f>IF(Table1[[#This Row],[Energy]]&gt;0,Table1[[#This Row],[Energy]],0)</f>
        <v>7287.1986682304696</v>
      </c>
      <c r="R1310" s="24">
        <f>(SUM($Q$6:Q1310))/1000000</f>
        <v>4.6843700884299562</v>
      </c>
      <c r="S1310" s="24">
        <f>IF(Table1[[#This Row],[Energy]]&lt;0,ABS(Table1[[#This Row],[Energy]]),0)</f>
        <v>0</v>
      </c>
      <c r="T1310" s="24">
        <f>(SUM($S$6:S1310))/1000000</f>
        <v>1.5794666992494641</v>
      </c>
    </row>
    <row r="1311" spans="2:20" x14ac:dyDescent="0.3">
      <c r="B1311" s="10" t="s">
        <v>25</v>
      </c>
      <c r="C1311" s="21">
        <v>1305</v>
      </c>
      <c r="D1311" s="21">
        <v>283</v>
      </c>
      <c r="E1311" s="22">
        <v>75.900000000000006</v>
      </c>
      <c r="F1311" s="23">
        <f t="shared" si="123"/>
        <v>2.7777777777778172E-2</v>
      </c>
      <c r="G1311" s="23">
        <f t="shared" si="124"/>
        <v>0.10000000000000142</v>
      </c>
      <c r="H1311" s="24">
        <f t="shared" si="120"/>
        <v>0</v>
      </c>
      <c r="I1311" s="24">
        <f t="shared" si="121"/>
        <v>75.900000000000006</v>
      </c>
      <c r="J1311" s="24">
        <f t="shared" si="122"/>
        <v>21.083333333333336</v>
      </c>
      <c r="K1311" s="24">
        <f>(1000*1.15)*Table1[[#This Row],[WLTC class 3, version 5, acceleration]]</f>
        <v>31.944444444444898</v>
      </c>
      <c r="L1311" s="24">
        <f t="shared" si="125"/>
        <v>112.815</v>
      </c>
      <c r="M1311" s="24">
        <f>0.5*1.2*0.32*1.99*(Table1[[#This Row],[Velocity]]^2)</f>
        <v>169.83721333333341</v>
      </c>
      <c r="N1311" s="24">
        <f>Table1[[#This Row],[Acceleration Force]]+Table1[[#This Row],[Rolling Resistance]]+Table1[[#This Row],[Aerodynamic Resistance]]</f>
        <v>314.59665777777832</v>
      </c>
      <c r="O1311" s="24">
        <f>(Table1[[#This Row],[Acceleration Force]]+Table1[[#This Row],[Rolling Resistance]]+Table1[[#This Row],[Aerodynamic Resistance]])*Table1[[#This Row],[Velocity]]</f>
        <v>6632.7462014814937</v>
      </c>
      <c r="P1311" s="24">
        <f>Table1[[#This Row],[Total]]*Table1[[#This Row],[Velocity]]</f>
        <v>6632.7462014814937</v>
      </c>
      <c r="Q1311" s="24">
        <f>IF(Table1[[#This Row],[Energy]]&gt;0,Table1[[#This Row],[Energy]],0)</f>
        <v>6632.7462014814937</v>
      </c>
      <c r="R1311" s="24">
        <f>(SUM($Q$6:Q1311))/1000000</f>
        <v>4.6910028346314379</v>
      </c>
      <c r="S1311" s="24">
        <f>IF(Table1[[#This Row],[Energy]]&lt;0,ABS(Table1[[#This Row],[Energy]]),0)</f>
        <v>0</v>
      </c>
      <c r="T1311" s="24">
        <f>(SUM($S$6:S1311))/1000000</f>
        <v>1.5794666992494641</v>
      </c>
    </row>
    <row r="1312" spans="2:20" x14ac:dyDescent="0.3">
      <c r="B1312" s="10" t="s">
        <v>25</v>
      </c>
      <c r="C1312" s="21">
        <v>1306</v>
      </c>
      <c r="D1312" s="21">
        <v>284</v>
      </c>
      <c r="E1312" s="22">
        <v>76</v>
      </c>
      <c r="F1312" s="23">
        <f t="shared" si="123"/>
        <v>1.3888888888888099E-2</v>
      </c>
      <c r="G1312" s="23">
        <f t="shared" si="124"/>
        <v>4.9999999999997158E-2</v>
      </c>
      <c r="H1312" s="24">
        <f t="shared" si="120"/>
        <v>0</v>
      </c>
      <c r="I1312" s="24">
        <f t="shared" si="121"/>
        <v>76</v>
      </c>
      <c r="J1312" s="24">
        <f t="shared" si="122"/>
        <v>21.111111111111111</v>
      </c>
      <c r="K1312" s="24">
        <f>(1000*1.15)*Table1[[#This Row],[WLTC class 3, version 5, acceleration]]</f>
        <v>15.972222222221314</v>
      </c>
      <c r="L1312" s="24">
        <f t="shared" si="125"/>
        <v>112.815</v>
      </c>
      <c r="M1312" s="24">
        <f>0.5*1.2*0.32*1.99*(Table1[[#This Row],[Velocity]]^2)</f>
        <v>170.28503703703703</v>
      </c>
      <c r="N1312" s="24">
        <f>Table1[[#This Row],[Acceleration Force]]+Table1[[#This Row],[Rolling Resistance]]+Table1[[#This Row],[Aerodynamic Resistance]]</f>
        <v>299.07225925925832</v>
      </c>
      <c r="O1312" s="24">
        <f>(Table1[[#This Row],[Acceleration Force]]+Table1[[#This Row],[Rolling Resistance]]+Table1[[#This Row],[Aerodynamic Resistance]])*Table1[[#This Row],[Velocity]]</f>
        <v>6313.747695473231</v>
      </c>
      <c r="P1312" s="24">
        <f>Table1[[#This Row],[Total]]*Table1[[#This Row],[Velocity]]</f>
        <v>6313.747695473231</v>
      </c>
      <c r="Q1312" s="24">
        <f>IF(Table1[[#This Row],[Energy]]&gt;0,Table1[[#This Row],[Energy]],0)</f>
        <v>6313.747695473231</v>
      </c>
      <c r="R1312" s="24">
        <f>(SUM($Q$6:Q1312))/1000000</f>
        <v>4.6973165823269101</v>
      </c>
      <c r="S1312" s="24">
        <f>IF(Table1[[#This Row],[Energy]]&lt;0,ABS(Table1[[#This Row],[Energy]]),0)</f>
        <v>0</v>
      </c>
      <c r="T1312" s="24">
        <f>(SUM($S$6:S1312))/1000000</f>
        <v>1.5794666992494641</v>
      </c>
    </row>
    <row r="1313" spans="2:20" x14ac:dyDescent="0.3">
      <c r="B1313" s="10" t="s">
        <v>25</v>
      </c>
      <c r="C1313" s="21">
        <v>1307</v>
      </c>
      <c r="D1313" s="21">
        <v>285</v>
      </c>
      <c r="E1313" s="22">
        <v>76</v>
      </c>
      <c r="F1313" s="23">
        <f t="shared" si="123"/>
        <v>0</v>
      </c>
      <c r="G1313" s="23">
        <f t="shared" si="124"/>
        <v>0</v>
      </c>
      <c r="H1313" s="24">
        <f t="shared" si="120"/>
        <v>0</v>
      </c>
      <c r="I1313" s="24">
        <f t="shared" si="121"/>
        <v>76</v>
      </c>
      <c r="J1313" s="24">
        <f t="shared" si="122"/>
        <v>21.111111111111111</v>
      </c>
      <c r="K1313" s="24">
        <f>(1000*1.15)*Table1[[#This Row],[WLTC class 3, version 5, acceleration]]</f>
        <v>0</v>
      </c>
      <c r="L1313" s="24">
        <f t="shared" si="125"/>
        <v>112.815</v>
      </c>
      <c r="M1313" s="24">
        <f>0.5*1.2*0.32*1.99*(Table1[[#This Row],[Velocity]]^2)</f>
        <v>170.28503703703703</v>
      </c>
      <c r="N1313" s="24">
        <f>Table1[[#This Row],[Acceleration Force]]+Table1[[#This Row],[Rolling Resistance]]+Table1[[#This Row],[Aerodynamic Resistance]]</f>
        <v>283.10003703703705</v>
      </c>
      <c r="O1313" s="24">
        <f>(Table1[[#This Row],[Acceleration Force]]+Table1[[#This Row],[Rolling Resistance]]+Table1[[#This Row],[Aerodynamic Resistance]])*Table1[[#This Row],[Velocity]]</f>
        <v>5976.55633744856</v>
      </c>
      <c r="P1313" s="24">
        <f>Table1[[#This Row],[Total]]*Table1[[#This Row],[Velocity]]</f>
        <v>5976.55633744856</v>
      </c>
      <c r="Q1313" s="24">
        <f>IF(Table1[[#This Row],[Energy]]&gt;0,Table1[[#This Row],[Energy]],0)</f>
        <v>5976.55633744856</v>
      </c>
      <c r="R1313" s="24">
        <f>(SUM($Q$6:Q1313))/1000000</f>
        <v>4.7032931386643595</v>
      </c>
      <c r="S1313" s="24">
        <f>IF(Table1[[#This Row],[Energy]]&lt;0,ABS(Table1[[#This Row],[Energy]]),0)</f>
        <v>0</v>
      </c>
      <c r="T1313" s="24">
        <f>(SUM($S$6:S1313))/1000000</f>
        <v>1.5794666992494641</v>
      </c>
    </row>
    <row r="1314" spans="2:20" x14ac:dyDescent="0.3">
      <c r="B1314" s="10" t="s">
        <v>25</v>
      </c>
      <c r="C1314" s="21">
        <v>1308</v>
      </c>
      <c r="D1314" s="21">
        <v>286</v>
      </c>
      <c r="E1314" s="22">
        <v>76</v>
      </c>
      <c r="F1314" s="23">
        <f t="shared" si="123"/>
        <v>-1.3888888888888099E-2</v>
      </c>
      <c r="G1314" s="23">
        <f t="shared" si="124"/>
        <v>-4.9999999999997158E-2</v>
      </c>
      <c r="H1314" s="24">
        <f t="shared" si="120"/>
        <v>0</v>
      </c>
      <c r="I1314" s="24">
        <f t="shared" si="121"/>
        <v>76</v>
      </c>
      <c r="J1314" s="24">
        <f t="shared" si="122"/>
        <v>21.111111111111111</v>
      </c>
      <c r="K1314" s="24">
        <f>(1000*1.15)*Table1[[#This Row],[WLTC class 3, version 5, acceleration]]</f>
        <v>-15.972222222221314</v>
      </c>
      <c r="L1314" s="24">
        <f t="shared" si="125"/>
        <v>112.815</v>
      </c>
      <c r="M1314" s="24">
        <f>0.5*1.2*0.32*1.99*(Table1[[#This Row],[Velocity]]^2)</f>
        <v>170.28503703703703</v>
      </c>
      <c r="N1314" s="24">
        <f>Table1[[#This Row],[Acceleration Force]]+Table1[[#This Row],[Rolling Resistance]]+Table1[[#This Row],[Aerodynamic Resistance]]</f>
        <v>267.12781481481568</v>
      </c>
      <c r="O1314" s="24">
        <f>(Table1[[#This Row],[Acceleration Force]]+Table1[[#This Row],[Rolling Resistance]]+Table1[[#This Row],[Aerodynamic Resistance]])*Table1[[#This Row],[Velocity]]</f>
        <v>5639.3649794238863</v>
      </c>
      <c r="P1314" s="24">
        <f>Table1[[#This Row],[Total]]*Table1[[#This Row],[Velocity]]</f>
        <v>5639.3649794238863</v>
      </c>
      <c r="Q1314" s="24">
        <f>IF(Table1[[#This Row],[Energy]]&gt;0,Table1[[#This Row],[Energy]],0)</f>
        <v>5639.3649794238863</v>
      </c>
      <c r="R1314" s="24">
        <f>(SUM($Q$6:Q1314))/1000000</f>
        <v>4.7089325036437826</v>
      </c>
      <c r="S1314" s="24">
        <f>IF(Table1[[#This Row],[Energy]]&lt;0,ABS(Table1[[#This Row],[Energy]]),0)</f>
        <v>0</v>
      </c>
      <c r="T1314" s="24">
        <f>(SUM($S$6:S1314))/1000000</f>
        <v>1.5794666992494641</v>
      </c>
    </row>
    <row r="1315" spans="2:20" x14ac:dyDescent="0.3">
      <c r="B1315" s="10" t="s">
        <v>25</v>
      </c>
      <c r="C1315" s="21">
        <v>1309</v>
      </c>
      <c r="D1315" s="21">
        <v>287</v>
      </c>
      <c r="E1315" s="22">
        <v>75.900000000000006</v>
      </c>
      <c r="F1315" s="23">
        <f t="shared" si="123"/>
        <v>-1.3888888888888099E-2</v>
      </c>
      <c r="G1315" s="23">
        <f t="shared" si="124"/>
        <v>-4.9999999999997158E-2</v>
      </c>
      <c r="H1315" s="24">
        <f t="shared" si="120"/>
        <v>0</v>
      </c>
      <c r="I1315" s="24">
        <f t="shared" si="121"/>
        <v>75.900000000000006</v>
      </c>
      <c r="J1315" s="24">
        <f t="shared" si="122"/>
        <v>21.083333333333336</v>
      </c>
      <c r="K1315" s="24">
        <f>(1000*1.15)*Table1[[#This Row],[WLTC class 3, version 5, acceleration]]</f>
        <v>-15.972222222221314</v>
      </c>
      <c r="L1315" s="24">
        <f t="shared" si="125"/>
        <v>112.815</v>
      </c>
      <c r="M1315" s="24">
        <f>0.5*1.2*0.32*1.99*(Table1[[#This Row],[Velocity]]^2)</f>
        <v>169.83721333333341</v>
      </c>
      <c r="N1315" s="24">
        <f>Table1[[#This Row],[Acceleration Force]]+Table1[[#This Row],[Rolling Resistance]]+Table1[[#This Row],[Aerodynamic Resistance]]</f>
        <v>266.67999111111209</v>
      </c>
      <c r="O1315" s="24">
        <f>(Table1[[#This Row],[Acceleration Force]]+Table1[[#This Row],[Rolling Resistance]]+Table1[[#This Row],[Aerodynamic Resistance]])*Table1[[#This Row],[Velocity]]</f>
        <v>5622.5031459259471</v>
      </c>
      <c r="P1315" s="24">
        <f>Table1[[#This Row],[Total]]*Table1[[#This Row],[Velocity]]</f>
        <v>5622.5031459259471</v>
      </c>
      <c r="Q1315" s="24">
        <f>IF(Table1[[#This Row],[Energy]]&gt;0,Table1[[#This Row],[Energy]],0)</f>
        <v>5622.5031459259471</v>
      </c>
      <c r="R1315" s="24">
        <f>(SUM($Q$6:Q1315))/1000000</f>
        <v>4.7145550067897082</v>
      </c>
      <c r="S1315" s="24">
        <f>IF(Table1[[#This Row],[Energy]]&lt;0,ABS(Table1[[#This Row],[Energy]]),0)</f>
        <v>0</v>
      </c>
      <c r="T1315" s="24">
        <f>(SUM($S$6:S1315))/1000000</f>
        <v>1.5794666992494641</v>
      </c>
    </row>
    <row r="1316" spans="2:20" x14ac:dyDescent="0.3">
      <c r="B1316" s="10" t="s">
        <v>25</v>
      </c>
      <c r="C1316" s="21">
        <v>1310</v>
      </c>
      <c r="D1316" s="21">
        <v>288</v>
      </c>
      <c r="E1316" s="22">
        <v>75.900000000000006</v>
      </c>
      <c r="F1316" s="23">
        <f t="shared" si="123"/>
        <v>-1.3888888888890073E-2</v>
      </c>
      <c r="G1316" s="23">
        <f t="shared" si="124"/>
        <v>-5.0000000000004263E-2</v>
      </c>
      <c r="H1316" s="24">
        <f t="shared" si="120"/>
        <v>0</v>
      </c>
      <c r="I1316" s="24">
        <f t="shared" si="121"/>
        <v>75.900000000000006</v>
      </c>
      <c r="J1316" s="24">
        <f t="shared" si="122"/>
        <v>21.083333333333336</v>
      </c>
      <c r="K1316" s="24">
        <f>(1000*1.15)*Table1[[#This Row],[WLTC class 3, version 5, acceleration]]</f>
        <v>-15.972222222223584</v>
      </c>
      <c r="L1316" s="24">
        <f t="shared" si="125"/>
        <v>112.815</v>
      </c>
      <c r="M1316" s="24">
        <f>0.5*1.2*0.32*1.99*(Table1[[#This Row],[Velocity]]^2)</f>
        <v>169.83721333333341</v>
      </c>
      <c r="N1316" s="24">
        <f>Table1[[#This Row],[Acceleration Force]]+Table1[[#This Row],[Rolling Resistance]]+Table1[[#This Row],[Aerodynamic Resistance]]</f>
        <v>266.67999111110981</v>
      </c>
      <c r="O1316" s="24">
        <f>(Table1[[#This Row],[Acceleration Force]]+Table1[[#This Row],[Rolling Resistance]]+Table1[[#This Row],[Aerodynamic Resistance]])*Table1[[#This Row],[Velocity]]</f>
        <v>5622.5031459258989</v>
      </c>
      <c r="P1316" s="24">
        <f>Table1[[#This Row],[Total]]*Table1[[#This Row],[Velocity]]</f>
        <v>5622.5031459258989</v>
      </c>
      <c r="Q1316" s="24">
        <f>IF(Table1[[#This Row],[Energy]]&gt;0,Table1[[#This Row],[Energy]],0)</f>
        <v>5622.5031459258989</v>
      </c>
      <c r="R1316" s="24">
        <f>(SUM($Q$6:Q1316))/1000000</f>
        <v>4.7201775099356338</v>
      </c>
      <c r="S1316" s="24">
        <f>IF(Table1[[#This Row],[Energy]]&lt;0,ABS(Table1[[#This Row],[Energy]]),0)</f>
        <v>0</v>
      </c>
      <c r="T1316" s="24">
        <f>(SUM($S$6:S1316))/1000000</f>
        <v>1.5794666992494641</v>
      </c>
    </row>
    <row r="1317" spans="2:20" x14ac:dyDescent="0.3">
      <c r="B1317" s="10" t="s">
        <v>25</v>
      </c>
      <c r="C1317" s="21">
        <v>1311</v>
      </c>
      <c r="D1317" s="21">
        <v>289</v>
      </c>
      <c r="E1317" s="22">
        <v>75.8</v>
      </c>
      <c r="F1317" s="23">
        <f t="shared" si="123"/>
        <v>-2.7777777777778172E-2</v>
      </c>
      <c r="G1317" s="23">
        <f t="shared" si="124"/>
        <v>-0.10000000000000142</v>
      </c>
      <c r="H1317" s="24">
        <f t="shared" si="120"/>
        <v>0</v>
      </c>
      <c r="I1317" s="24">
        <f t="shared" si="121"/>
        <v>75.8</v>
      </c>
      <c r="J1317" s="24">
        <f t="shared" si="122"/>
        <v>21.055555555555554</v>
      </c>
      <c r="K1317" s="24">
        <f>(1000*1.15)*Table1[[#This Row],[WLTC class 3, version 5, acceleration]]</f>
        <v>-31.944444444444898</v>
      </c>
      <c r="L1317" s="24">
        <f t="shared" si="125"/>
        <v>112.815</v>
      </c>
      <c r="M1317" s="24">
        <f>0.5*1.2*0.32*1.99*(Table1[[#This Row],[Velocity]]^2)</f>
        <v>169.38997925925923</v>
      </c>
      <c r="N1317" s="24">
        <f>Table1[[#This Row],[Acceleration Force]]+Table1[[#This Row],[Rolling Resistance]]+Table1[[#This Row],[Aerodynamic Resistance]]</f>
        <v>250.26053481481432</v>
      </c>
      <c r="O1317" s="24">
        <f>(Table1[[#This Row],[Acceleration Force]]+Table1[[#This Row],[Rolling Resistance]]+Table1[[#This Row],[Aerodynamic Resistance]])*Table1[[#This Row],[Velocity]]</f>
        <v>5269.3745941563675</v>
      </c>
      <c r="P1317" s="24">
        <f>Table1[[#This Row],[Total]]*Table1[[#This Row],[Velocity]]</f>
        <v>5269.3745941563675</v>
      </c>
      <c r="Q1317" s="24">
        <f>IF(Table1[[#This Row],[Energy]]&gt;0,Table1[[#This Row],[Energy]],0)</f>
        <v>5269.3745941563675</v>
      </c>
      <c r="R1317" s="24">
        <f>(SUM($Q$6:Q1317))/1000000</f>
        <v>4.7254468845297906</v>
      </c>
      <c r="S1317" s="24">
        <f>IF(Table1[[#This Row],[Energy]]&lt;0,ABS(Table1[[#This Row],[Energy]]),0)</f>
        <v>0</v>
      </c>
      <c r="T1317" s="24">
        <f>(SUM($S$6:S1317))/1000000</f>
        <v>1.5794666992494641</v>
      </c>
    </row>
    <row r="1318" spans="2:20" x14ac:dyDescent="0.3">
      <c r="B1318" s="10" t="s">
        <v>25</v>
      </c>
      <c r="C1318" s="21">
        <v>1312</v>
      </c>
      <c r="D1318" s="21">
        <v>290</v>
      </c>
      <c r="E1318" s="22">
        <v>75.7</v>
      </c>
      <c r="F1318" s="23">
        <f t="shared" si="123"/>
        <v>-4.1666666666666269E-2</v>
      </c>
      <c r="G1318" s="23">
        <f t="shared" si="124"/>
        <v>-0.14999999999999858</v>
      </c>
      <c r="H1318" s="24">
        <f t="shared" si="120"/>
        <v>0</v>
      </c>
      <c r="I1318" s="24">
        <f t="shared" si="121"/>
        <v>75.7</v>
      </c>
      <c r="J1318" s="24">
        <f t="shared" si="122"/>
        <v>21.027777777777779</v>
      </c>
      <c r="K1318" s="24">
        <f>(1000*1.15)*Table1[[#This Row],[WLTC class 3, version 5, acceleration]]</f>
        <v>-47.91666666666621</v>
      </c>
      <c r="L1318" s="24">
        <f t="shared" si="125"/>
        <v>112.815</v>
      </c>
      <c r="M1318" s="24">
        <f>0.5*1.2*0.32*1.99*(Table1[[#This Row],[Velocity]]^2)</f>
        <v>168.94333481481485</v>
      </c>
      <c r="N1318" s="24">
        <f>Table1[[#This Row],[Acceleration Force]]+Table1[[#This Row],[Rolling Resistance]]+Table1[[#This Row],[Aerodynamic Resistance]]</f>
        <v>233.84166814814864</v>
      </c>
      <c r="O1318" s="24">
        <f>(Table1[[#This Row],[Acceleration Force]]+Table1[[#This Row],[Rolling Resistance]]+Table1[[#This Row],[Aerodynamic Resistance]])*Table1[[#This Row],[Velocity]]</f>
        <v>4917.1706330041261</v>
      </c>
      <c r="P1318" s="24">
        <f>Table1[[#This Row],[Total]]*Table1[[#This Row],[Velocity]]</f>
        <v>4917.1706330041261</v>
      </c>
      <c r="Q1318" s="24">
        <f>IF(Table1[[#This Row],[Energy]]&gt;0,Table1[[#This Row],[Energy]],0)</f>
        <v>4917.1706330041261</v>
      </c>
      <c r="R1318" s="24">
        <f>(SUM($Q$6:Q1318))/1000000</f>
        <v>4.730364055162795</v>
      </c>
      <c r="S1318" s="24">
        <f>IF(Table1[[#This Row],[Energy]]&lt;0,ABS(Table1[[#This Row],[Energy]]),0)</f>
        <v>0</v>
      </c>
      <c r="T1318" s="24">
        <f>(SUM($S$6:S1318))/1000000</f>
        <v>1.5794666992494641</v>
      </c>
    </row>
    <row r="1319" spans="2:20" x14ac:dyDescent="0.3">
      <c r="B1319" s="10" t="s">
        <v>25</v>
      </c>
      <c r="C1319" s="21">
        <v>1313</v>
      </c>
      <c r="D1319" s="21">
        <v>291</v>
      </c>
      <c r="E1319" s="22">
        <v>75.5</v>
      </c>
      <c r="F1319" s="23">
        <f t="shared" si="123"/>
        <v>-6.9444444444444448E-2</v>
      </c>
      <c r="G1319" s="23">
        <f t="shared" si="124"/>
        <v>-0.25</v>
      </c>
      <c r="H1319" s="24">
        <f t="shared" si="120"/>
        <v>0</v>
      </c>
      <c r="I1319" s="24">
        <f t="shared" si="121"/>
        <v>75.5</v>
      </c>
      <c r="J1319" s="24">
        <f t="shared" si="122"/>
        <v>20.972222222222221</v>
      </c>
      <c r="K1319" s="24">
        <f>(1000*1.15)*Table1[[#This Row],[WLTC class 3, version 5, acceleration]]</f>
        <v>-79.861111111111114</v>
      </c>
      <c r="L1319" s="24">
        <f t="shared" si="125"/>
        <v>112.815</v>
      </c>
      <c r="M1319" s="24">
        <f>0.5*1.2*0.32*1.99*(Table1[[#This Row],[Velocity]]^2)</f>
        <v>168.05181481481483</v>
      </c>
      <c r="N1319" s="24">
        <f>Table1[[#This Row],[Acceleration Force]]+Table1[[#This Row],[Rolling Resistance]]+Table1[[#This Row],[Aerodynamic Resistance]]</f>
        <v>201.00570370370372</v>
      </c>
      <c r="O1319" s="24">
        <f>(Table1[[#This Row],[Acceleration Force]]+Table1[[#This Row],[Rolling Resistance]]+Table1[[#This Row],[Aerodynamic Resistance]])*Table1[[#This Row],[Velocity]]</f>
        <v>4215.5362860082305</v>
      </c>
      <c r="P1319" s="24">
        <f>Table1[[#This Row],[Total]]*Table1[[#This Row],[Velocity]]</f>
        <v>4215.5362860082305</v>
      </c>
      <c r="Q1319" s="24">
        <f>IF(Table1[[#This Row],[Energy]]&gt;0,Table1[[#This Row],[Energy]],0)</f>
        <v>4215.5362860082305</v>
      </c>
      <c r="R1319" s="24">
        <f>(SUM($Q$6:Q1319))/1000000</f>
        <v>4.7345795914488038</v>
      </c>
      <c r="S1319" s="24">
        <f>IF(Table1[[#This Row],[Energy]]&lt;0,ABS(Table1[[#This Row],[Energy]]),0)</f>
        <v>0</v>
      </c>
      <c r="T1319" s="24">
        <f>(SUM($S$6:S1319))/1000000</f>
        <v>1.5794666992494641</v>
      </c>
    </row>
    <row r="1320" spans="2:20" x14ac:dyDescent="0.3">
      <c r="B1320" s="10" t="s">
        <v>25</v>
      </c>
      <c r="C1320" s="21">
        <v>1314</v>
      </c>
      <c r="D1320" s="21">
        <v>292</v>
      </c>
      <c r="E1320" s="22">
        <v>75.2</v>
      </c>
      <c r="F1320" s="23">
        <f t="shared" si="123"/>
        <v>-6.9444444444444448E-2</v>
      </c>
      <c r="G1320" s="23">
        <f t="shared" si="124"/>
        <v>-0.25</v>
      </c>
      <c r="H1320" s="24">
        <f t="shared" si="120"/>
        <v>0</v>
      </c>
      <c r="I1320" s="24">
        <f t="shared" si="121"/>
        <v>75.2</v>
      </c>
      <c r="J1320" s="24">
        <f t="shared" si="122"/>
        <v>20.888888888888889</v>
      </c>
      <c r="K1320" s="24">
        <f>(1000*1.15)*Table1[[#This Row],[WLTC class 3, version 5, acceleration]]</f>
        <v>-79.861111111111114</v>
      </c>
      <c r="L1320" s="24">
        <f t="shared" si="125"/>
        <v>112.815</v>
      </c>
      <c r="M1320" s="24">
        <f>0.5*1.2*0.32*1.99*(Table1[[#This Row],[Velocity]]^2)</f>
        <v>166.71895703703706</v>
      </c>
      <c r="N1320" s="24">
        <f>Table1[[#This Row],[Acceleration Force]]+Table1[[#This Row],[Rolling Resistance]]+Table1[[#This Row],[Aerodynamic Resistance]]</f>
        <v>199.67284592592594</v>
      </c>
      <c r="O1320" s="24">
        <f>(Table1[[#This Row],[Acceleration Force]]+Table1[[#This Row],[Rolling Resistance]]+Table1[[#This Row],[Aerodynamic Resistance]])*Table1[[#This Row],[Velocity]]</f>
        <v>4170.9438926748971</v>
      </c>
      <c r="P1320" s="24">
        <f>Table1[[#This Row],[Total]]*Table1[[#This Row],[Velocity]]</f>
        <v>4170.9438926748971</v>
      </c>
      <c r="Q1320" s="24">
        <f>IF(Table1[[#This Row],[Energy]]&gt;0,Table1[[#This Row],[Energy]],0)</f>
        <v>4170.9438926748971</v>
      </c>
      <c r="R1320" s="24">
        <f>(SUM($Q$6:Q1320))/1000000</f>
        <v>4.7387505353414783</v>
      </c>
      <c r="S1320" s="24">
        <f>IF(Table1[[#This Row],[Energy]]&lt;0,ABS(Table1[[#This Row],[Energy]]),0)</f>
        <v>0</v>
      </c>
      <c r="T1320" s="24">
        <f>(SUM($S$6:S1320))/1000000</f>
        <v>1.5794666992494641</v>
      </c>
    </row>
    <row r="1321" spans="2:20" x14ac:dyDescent="0.3">
      <c r="B1321" s="10" t="s">
        <v>25</v>
      </c>
      <c r="C1321" s="21">
        <v>1315</v>
      </c>
      <c r="D1321" s="21">
        <v>293</v>
      </c>
      <c r="E1321" s="22">
        <v>75</v>
      </c>
      <c r="F1321" s="23">
        <f t="shared" si="123"/>
        <v>-6.9444444444444448E-2</v>
      </c>
      <c r="G1321" s="23">
        <f t="shared" si="124"/>
        <v>-0.25</v>
      </c>
      <c r="H1321" s="24">
        <f t="shared" si="120"/>
        <v>0</v>
      </c>
      <c r="I1321" s="24">
        <f t="shared" si="121"/>
        <v>75</v>
      </c>
      <c r="J1321" s="24">
        <f t="shared" si="122"/>
        <v>20.833333333333332</v>
      </c>
      <c r="K1321" s="24">
        <f>(1000*1.15)*Table1[[#This Row],[WLTC class 3, version 5, acceleration]]</f>
        <v>-79.861111111111114</v>
      </c>
      <c r="L1321" s="24">
        <f t="shared" si="125"/>
        <v>112.815</v>
      </c>
      <c r="M1321" s="24">
        <f>0.5*1.2*0.32*1.99*(Table1[[#This Row],[Velocity]]^2)</f>
        <v>165.83333333333331</v>
      </c>
      <c r="N1321" s="24">
        <f>Table1[[#This Row],[Acceleration Force]]+Table1[[#This Row],[Rolling Resistance]]+Table1[[#This Row],[Aerodynamic Resistance]]</f>
        <v>198.7872222222222</v>
      </c>
      <c r="O1321" s="24">
        <f>(Table1[[#This Row],[Acceleration Force]]+Table1[[#This Row],[Rolling Resistance]]+Table1[[#This Row],[Aerodynamic Resistance]])*Table1[[#This Row],[Velocity]]</f>
        <v>4141.4004629629626</v>
      </c>
      <c r="P1321" s="24">
        <f>Table1[[#This Row],[Total]]*Table1[[#This Row],[Velocity]]</f>
        <v>4141.4004629629626</v>
      </c>
      <c r="Q1321" s="24">
        <f>IF(Table1[[#This Row],[Energy]]&gt;0,Table1[[#This Row],[Energy]],0)</f>
        <v>4141.4004629629626</v>
      </c>
      <c r="R1321" s="24">
        <f>(SUM($Q$6:Q1321))/1000000</f>
        <v>4.7428919358044404</v>
      </c>
      <c r="S1321" s="24">
        <f>IF(Table1[[#This Row],[Energy]]&lt;0,ABS(Table1[[#This Row],[Energy]]),0)</f>
        <v>0</v>
      </c>
      <c r="T1321" s="24">
        <f>(SUM($S$6:S1321))/1000000</f>
        <v>1.5794666992494641</v>
      </c>
    </row>
    <row r="1322" spans="2:20" x14ac:dyDescent="0.3">
      <c r="B1322" s="10" t="s">
        <v>25</v>
      </c>
      <c r="C1322" s="21">
        <v>1316</v>
      </c>
      <c r="D1322" s="21">
        <v>294</v>
      </c>
      <c r="E1322" s="22">
        <v>74.7</v>
      </c>
      <c r="F1322" s="23">
        <f t="shared" si="123"/>
        <v>-0.12500000000000078</v>
      </c>
      <c r="G1322" s="23">
        <f t="shared" si="124"/>
        <v>-0.45000000000000284</v>
      </c>
      <c r="H1322" s="24">
        <f t="shared" si="120"/>
        <v>0</v>
      </c>
      <c r="I1322" s="24">
        <f t="shared" si="121"/>
        <v>74.7</v>
      </c>
      <c r="J1322" s="24">
        <f t="shared" si="122"/>
        <v>20.75</v>
      </c>
      <c r="K1322" s="24">
        <f>(1000*1.15)*Table1[[#This Row],[WLTC class 3, version 5, acceleration]]</f>
        <v>-143.75000000000088</v>
      </c>
      <c r="L1322" s="24">
        <f t="shared" si="125"/>
        <v>112.815</v>
      </c>
      <c r="M1322" s="24">
        <f>0.5*1.2*0.32*1.99*(Table1[[#This Row],[Velocity]]^2)</f>
        <v>164.50932</v>
      </c>
      <c r="N1322" s="24">
        <f>Table1[[#This Row],[Acceleration Force]]+Table1[[#This Row],[Rolling Resistance]]+Table1[[#This Row],[Aerodynamic Resistance]]</f>
        <v>133.57431999999912</v>
      </c>
      <c r="O1322" s="24">
        <f>(Table1[[#This Row],[Acceleration Force]]+Table1[[#This Row],[Rolling Resistance]]+Table1[[#This Row],[Aerodynamic Resistance]])*Table1[[#This Row],[Velocity]]</f>
        <v>2771.6671399999818</v>
      </c>
      <c r="P1322" s="24">
        <f>Table1[[#This Row],[Total]]*Table1[[#This Row],[Velocity]]</f>
        <v>2771.6671399999818</v>
      </c>
      <c r="Q1322" s="24">
        <f>IF(Table1[[#This Row],[Energy]]&gt;0,Table1[[#This Row],[Energy]],0)</f>
        <v>2771.6671399999818</v>
      </c>
      <c r="R1322" s="24">
        <f>(SUM($Q$6:Q1322))/1000000</f>
        <v>4.7456636029444406</v>
      </c>
      <c r="S1322" s="24">
        <f>IF(Table1[[#This Row],[Energy]]&lt;0,ABS(Table1[[#This Row],[Energy]]),0)</f>
        <v>0</v>
      </c>
      <c r="T1322" s="24">
        <f>(SUM($S$6:S1322))/1000000</f>
        <v>1.5794666992494641</v>
      </c>
    </row>
    <row r="1323" spans="2:20" x14ac:dyDescent="0.3">
      <c r="B1323" s="10" t="s">
        <v>25</v>
      </c>
      <c r="C1323" s="21">
        <v>1317</v>
      </c>
      <c r="D1323" s="21">
        <v>295</v>
      </c>
      <c r="E1323" s="22">
        <v>74.099999999999994</v>
      </c>
      <c r="F1323" s="23">
        <f t="shared" si="123"/>
        <v>-0.1388888888888889</v>
      </c>
      <c r="G1323" s="23">
        <f t="shared" si="124"/>
        <v>-0.5</v>
      </c>
      <c r="H1323" s="24">
        <f t="shared" si="120"/>
        <v>0</v>
      </c>
      <c r="I1323" s="24">
        <f t="shared" si="121"/>
        <v>74.099999999999994</v>
      </c>
      <c r="J1323" s="24">
        <f t="shared" si="122"/>
        <v>20.583333333333332</v>
      </c>
      <c r="K1323" s="24">
        <f>(1000*1.15)*Table1[[#This Row],[WLTC class 3, version 5, acceleration]]</f>
        <v>-159.72222222222223</v>
      </c>
      <c r="L1323" s="24">
        <f t="shared" si="125"/>
        <v>112.815</v>
      </c>
      <c r="M1323" s="24">
        <f>0.5*1.2*0.32*1.99*(Table1[[#This Row],[Velocity]]^2)</f>
        <v>161.87721333333334</v>
      </c>
      <c r="N1323" s="24">
        <f>Table1[[#This Row],[Acceleration Force]]+Table1[[#This Row],[Rolling Resistance]]+Table1[[#This Row],[Aerodynamic Resistance]]</f>
        <v>114.96999111111111</v>
      </c>
      <c r="O1323" s="24">
        <f>(Table1[[#This Row],[Acceleration Force]]+Table1[[#This Row],[Rolling Resistance]]+Table1[[#This Row],[Aerodynamic Resistance]])*Table1[[#This Row],[Velocity]]</f>
        <v>2366.4656503703704</v>
      </c>
      <c r="P1323" s="24">
        <f>Table1[[#This Row],[Total]]*Table1[[#This Row],[Velocity]]</f>
        <v>2366.4656503703704</v>
      </c>
      <c r="Q1323" s="24">
        <f>IF(Table1[[#This Row],[Energy]]&gt;0,Table1[[#This Row],[Energy]],0)</f>
        <v>2366.4656503703704</v>
      </c>
      <c r="R1323" s="24">
        <f>(SUM($Q$6:Q1323))/1000000</f>
        <v>4.7480300685948107</v>
      </c>
      <c r="S1323" s="24">
        <f>IF(Table1[[#This Row],[Energy]]&lt;0,ABS(Table1[[#This Row],[Energy]]),0)</f>
        <v>0</v>
      </c>
      <c r="T1323" s="24">
        <f>(SUM($S$6:S1323))/1000000</f>
        <v>1.5794666992494641</v>
      </c>
    </row>
    <row r="1324" spans="2:20" x14ac:dyDescent="0.3">
      <c r="B1324" s="10" t="s">
        <v>25</v>
      </c>
      <c r="C1324" s="21">
        <v>1318</v>
      </c>
      <c r="D1324" s="21">
        <v>296</v>
      </c>
      <c r="E1324" s="22">
        <v>73.7</v>
      </c>
      <c r="F1324" s="23">
        <f t="shared" si="123"/>
        <v>-0.11111111111111072</v>
      </c>
      <c r="G1324" s="23">
        <f t="shared" si="124"/>
        <v>-0.39999999999999858</v>
      </c>
      <c r="H1324" s="24">
        <f t="shared" si="120"/>
        <v>0</v>
      </c>
      <c r="I1324" s="24">
        <f t="shared" si="121"/>
        <v>73.7</v>
      </c>
      <c r="J1324" s="24">
        <f t="shared" si="122"/>
        <v>20.472222222222221</v>
      </c>
      <c r="K1324" s="24">
        <f>(1000*1.15)*Table1[[#This Row],[WLTC class 3, version 5, acceleration]]</f>
        <v>-127.77777777777732</v>
      </c>
      <c r="L1324" s="24">
        <f t="shared" si="125"/>
        <v>112.815</v>
      </c>
      <c r="M1324" s="24">
        <f>0.5*1.2*0.32*1.99*(Table1[[#This Row],[Velocity]]^2)</f>
        <v>160.13426814814815</v>
      </c>
      <c r="N1324" s="24">
        <f>Table1[[#This Row],[Acceleration Force]]+Table1[[#This Row],[Rolling Resistance]]+Table1[[#This Row],[Aerodynamic Resistance]]</f>
        <v>145.17149037037083</v>
      </c>
      <c r="O1324" s="24">
        <f>(Table1[[#This Row],[Acceleration Force]]+Table1[[#This Row],[Rolling Resistance]]+Table1[[#This Row],[Aerodynamic Resistance]])*Table1[[#This Row],[Velocity]]</f>
        <v>2971.9830111934248</v>
      </c>
      <c r="P1324" s="24">
        <f>Table1[[#This Row],[Total]]*Table1[[#This Row],[Velocity]]</f>
        <v>2971.9830111934248</v>
      </c>
      <c r="Q1324" s="24">
        <f>IF(Table1[[#This Row],[Energy]]&gt;0,Table1[[#This Row],[Energy]],0)</f>
        <v>2971.9830111934248</v>
      </c>
      <c r="R1324" s="24">
        <f>(SUM($Q$6:Q1324))/1000000</f>
        <v>4.7510020516060045</v>
      </c>
      <c r="S1324" s="24">
        <f>IF(Table1[[#This Row],[Energy]]&lt;0,ABS(Table1[[#This Row],[Energy]]),0)</f>
        <v>0</v>
      </c>
      <c r="T1324" s="24">
        <f>(SUM($S$6:S1324))/1000000</f>
        <v>1.5794666992494641</v>
      </c>
    </row>
    <row r="1325" spans="2:20" x14ac:dyDescent="0.3">
      <c r="B1325" s="10" t="s">
        <v>25</v>
      </c>
      <c r="C1325" s="21">
        <v>1319</v>
      </c>
      <c r="D1325" s="21">
        <v>297</v>
      </c>
      <c r="E1325" s="22">
        <v>73.3</v>
      </c>
      <c r="F1325" s="23">
        <f t="shared" si="123"/>
        <v>-2.7777777777778172E-2</v>
      </c>
      <c r="G1325" s="23">
        <f t="shared" si="124"/>
        <v>-0.10000000000000142</v>
      </c>
      <c r="H1325" s="24">
        <f t="shared" si="120"/>
        <v>0</v>
      </c>
      <c r="I1325" s="24">
        <f t="shared" si="121"/>
        <v>73.3</v>
      </c>
      <c r="J1325" s="24">
        <f t="shared" si="122"/>
        <v>20.361111111111111</v>
      </c>
      <c r="K1325" s="24">
        <f>(1000*1.15)*Table1[[#This Row],[WLTC class 3, version 5, acceleration]]</f>
        <v>-31.944444444444898</v>
      </c>
      <c r="L1325" s="24">
        <f t="shared" si="125"/>
        <v>112.815</v>
      </c>
      <c r="M1325" s="24">
        <f>0.5*1.2*0.32*1.99*(Table1[[#This Row],[Velocity]]^2)</f>
        <v>158.40075703703707</v>
      </c>
      <c r="N1325" s="24">
        <f>Table1[[#This Row],[Acceleration Force]]+Table1[[#This Row],[Rolling Resistance]]+Table1[[#This Row],[Aerodynamic Resistance]]</f>
        <v>239.27131259259215</v>
      </c>
      <c r="O1325" s="24">
        <f>(Table1[[#This Row],[Acceleration Force]]+Table1[[#This Row],[Rolling Resistance]]+Table1[[#This Row],[Aerodynamic Resistance]])*Table1[[#This Row],[Velocity]]</f>
        <v>4871.8297813991676</v>
      </c>
      <c r="P1325" s="24">
        <f>Table1[[#This Row],[Total]]*Table1[[#This Row],[Velocity]]</f>
        <v>4871.8297813991676</v>
      </c>
      <c r="Q1325" s="24">
        <f>IF(Table1[[#This Row],[Energy]]&gt;0,Table1[[#This Row],[Energy]],0)</f>
        <v>4871.8297813991676</v>
      </c>
      <c r="R1325" s="24">
        <f>(SUM($Q$6:Q1325))/1000000</f>
        <v>4.7558738813874033</v>
      </c>
      <c r="S1325" s="24">
        <f>IF(Table1[[#This Row],[Energy]]&lt;0,ABS(Table1[[#This Row],[Energy]]),0)</f>
        <v>0</v>
      </c>
      <c r="T1325" s="24">
        <f>(SUM($S$6:S1325))/1000000</f>
        <v>1.5794666992494641</v>
      </c>
    </row>
    <row r="1326" spans="2:20" x14ac:dyDescent="0.3">
      <c r="B1326" s="10" t="s">
        <v>25</v>
      </c>
      <c r="C1326" s="21">
        <v>1320</v>
      </c>
      <c r="D1326" s="21">
        <v>298</v>
      </c>
      <c r="E1326" s="22">
        <v>73.5</v>
      </c>
      <c r="F1326" s="23">
        <f t="shared" si="123"/>
        <v>9.7222222222222612E-2</v>
      </c>
      <c r="G1326" s="23">
        <f t="shared" si="124"/>
        <v>0.35000000000000142</v>
      </c>
      <c r="H1326" s="24">
        <f t="shared" si="120"/>
        <v>0</v>
      </c>
      <c r="I1326" s="24">
        <f t="shared" si="121"/>
        <v>73.5</v>
      </c>
      <c r="J1326" s="24">
        <f t="shared" si="122"/>
        <v>20.416666666666668</v>
      </c>
      <c r="K1326" s="24">
        <f>(1000*1.15)*Table1[[#This Row],[WLTC class 3, version 5, acceleration]]</f>
        <v>111.805555555556</v>
      </c>
      <c r="L1326" s="24">
        <f t="shared" si="125"/>
        <v>112.815</v>
      </c>
      <c r="M1326" s="24">
        <f>0.5*1.2*0.32*1.99*(Table1[[#This Row],[Velocity]]^2)</f>
        <v>159.26633333333336</v>
      </c>
      <c r="N1326" s="24">
        <f>Table1[[#This Row],[Acceleration Force]]+Table1[[#This Row],[Rolling Resistance]]+Table1[[#This Row],[Aerodynamic Resistance]]</f>
        <v>383.88688888888936</v>
      </c>
      <c r="O1326" s="24">
        <f>(Table1[[#This Row],[Acceleration Force]]+Table1[[#This Row],[Rolling Resistance]]+Table1[[#This Row],[Aerodynamic Resistance]])*Table1[[#This Row],[Velocity]]</f>
        <v>7837.6906481481583</v>
      </c>
      <c r="P1326" s="24">
        <f>Table1[[#This Row],[Total]]*Table1[[#This Row],[Velocity]]</f>
        <v>7837.6906481481583</v>
      </c>
      <c r="Q1326" s="24">
        <f>IF(Table1[[#This Row],[Energy]]&gt;0,Table1[[#This Row],[Energy]],0)</f>
        <v>7837.6906481481583</v>
      </c>
      <c r="R1326" s="24">
        <f>(SUM($Q$6:Q1326))/1000000</f>
        <v>4.7637115720355512</v>
      </c>
      <c r="S1326" s="24">
        <f>IF(Table1[[#This Row],[Energy]]&lt;0,ABS(Table1[[#This Row],[Energy]]),0)</f>
        <v>0</v>
      </c>
      <c r="T1326" s="24">
        <f>(SUM($S$6:S1326))/1000000</f>
        <v>1.5794666992494641</v>
      </c>
    </row>
    <row r="1327" spans="2:20" x14ac:dyDescent="0.3">
      <c r="B1327" s="10" t="s">
        <v>25</v>
      </c>
      <c r="C1327" s="21">
        <v>1321</v>
      </c>
      <c r="D1327" s="21">
        <v>299</v>
      </c>
      <c r="E1327" s="22">
        <v>74</v>
      </c>
      <c r="F1327" s="23">
        <f t="shared" si="123"/>
        <v>0.19444444444444522</v>
      </c>
      <c r="G1327" s="23">
        <f t="shared" si="124"/>
        <v>0.70000000000000284</v>
      </c>
      <c r="H1327" s="24">
        <f t="shared" si="120"/>
        <v>0</v>
      </c>
      <c r="I1327" s="24">
        <f t="shared" si="121"/>
        <v>74</v>
      </c>
      <c r="J1327" s="24">
        <f t="shared" si="122"/>
        <v>20.555555555555554</v>
      </c>
      <c r="K1327" s="24">
        <f>(1000*1.15)*Table1[[#This Row],[WLTC class 3, version 5, acceleration]]</f>
        <v>223.611111111112</v>
      </c>
      <c r="L1327" s="24">
        <f t="shared" si="125"/>
        <v>112.815</v>
      </c>
      <c r="M1327" s="24">
        <f>0.5*1.2*0.32*1.99*(Table1[[#This Row],[Velocity]]^2)</f>
        <v>161.44059259259257</v>
      </c>
      <c r="N1327" s="24">
        <f>Table1[[#This Row],[Acceleration Force]]+Table1[[#This Row],[Rolling Resistance]]+Table1[[#This Row],[Aerodynamic Resistance]]</f>
        <v>497.86670370370456</v>
      </c>
      <c r="O1327" s="24">
        <f>(Table1[[#This Row],[Acceleration Force]]+Table1[[#This Row],[Rolling Resistance]]+Table1[[#This Row],[Aerodynamic Resistance]])*Table1[[#This Row],[Velocity]]</f>
        <v>10233.926687242814</v>
      </c>
      <c r="P1327" s="24">
        <f>Table1[[#This Row],[Total]]*Table1[[#This Row],[Velocity]]</f>
        <v>10233.926687242814</v>
      </c>
      <c r="Q1327" s="24">
        <f>IF(Table1[[#This Row],[Energy]]&gt;0,Table1[[#This Row],[Energy]],0)</f>
        <v>10233.926687242814</v>
      </c>
      <c r="R1327" s="24">
        <f>(SUM($Q$6:Q1327))/1000000</f>
        <v>4.7739454987227932</v>
      </c>
      <c r="S1327" s="24">
        <f>IF(Table1[[#This Row],[Energy]]&lt;0,ABS(Table1[[#This Row],[Energy]]),0)</f>
        <v>0</v>
      </c>
      <c r="T1327" s="24">
        <f>(SUM($S$6:S1327))/1000000</f>
        <v>1.5794666992494641</v>
      </c>
    </row>
    <row r="1328" spans="2:20" x14ac:dyDescent="0.3">
      <c r="B1328" s="10" t="s">
        <v>25</v>
      </c>
      <c r="C1328" s="21">
        <v>1322</v>
      </c>
      <c r="D1328" s="21">
        <v>300</v>
      </c>
      <c r="E1328" s="22">
        <v>74.900000000000006</v>
      </c>
      <c r="F1328" s="23">
        <f t="shared" si="123"/>
        <v>0.29166666666666585</v>
      </c>
      <c r="G1328" s="23">
        <f t="shared" si="124"/>
        <v>1.0499999999999972</v>
      </c>
      <c r="H1328" s="24">
        <f t="shared" si="120"/>
        <v>0</v>
      </c>
      <c r="I1328" s="24">
        <f t="shared" si="121"/>
        <v>74.900000000000006</v>
      </c>
      <c r="J1328" s="24">
        <f t="shared" si="122"/>
        <v>20.805555555555557</v>
      </c>
      <c r="K1328" s="24">
        <f>(1000*1.15)*Table1[[#This Row],[WLTC class 3, version 5, acceleration]]</f>
        <v>335.41666666666572</v>
      </c>
      <c r="L1328" s="24">
        <f t="shared" si="125"/>
        <v>112.815</v>
      </c>
      <c r="M1328" s="24">
        <f>0.5*1.2*0.32*1.99*(Table1[[#This Row],[Velocity]]^2)</f>
        <v>165.39140592592597</v>
      </c>
      <c r="N1328" s="24">
        <f>Table1[[#This Row],[Acceleration Force]]+Table1[[#This Row],[Rolling Resistance]]+Table1[[#This Row],[Aerodynamic Resistance]]</f>
        <v>613.62307259259171</v>
      </c>
      <c r="O1328" s="24">
        <f>(Table1[[#This Row],[Acceleration Force]]+Table1[[#This Row],[Rolling Resistance]]+Table1[[#This Row],[Aerodynamic Resistance]])*Table1[[#This Row],[Velocity]]</f>
        <v>12766.768926995868</v>
      </c>
      <c r="P1328" s="24">
        <f>Table1[[#This Row],[Total]]*Table1[[#This Row],[Velocity]]</f>
        <v>12766.768926995868</v>
      </c>
      <c r="Q1328" s="24">
        <f>IF(Table1[[#This Row],[Energy]]&gt;0,Table1[[#This Row],[Energy]],0)</f>
        <v>12766.768926995868</v>
      </c>
      <c r="R1328" s="24">
        <f>(SUM($Q$6:Q1328))/1000000</f>
        <v>4.7867122676497891</v>
      </c>
      <c r="S1328" s="24">
        <f>IF(Table1[[#This Row],[Energy]]&lt;0,ABS(Table1[[#This Row],[Energy]]),0)</f>
        <v>0</v>
      </c>
      <c r="T1328" s="24">
        <f>(SUM($S$6:S1328))/1000000</f>
        <v>1.5794666992494641</v>
      </c>
    </row>
    <row r="1329" spans="2:20" x14ac:dyDescent="0.3">
      <c r="B1329" s="10" t="s">
        <v>25</v>
      </c>
      <c r="C1329" s="21">
        <v>1323</v>
      </c>
      <c r="D1329" s="21">
        <v>301</v>
      </c>
      <c r="E1329" s="22">
        <v>76.099999999999994</v>
      </c>
      <c r="F1329" s="23">
        <f t="shared" si="123"/>
        <v>0.38888888888888851</v>
      </c>
      <c r="G1329" s="23">
        <f t="shared" si="124"/>
        <v>1.3999999999999986</v>
      </c>
      <c r="H1329" s="24">
        <f t="shared" si="120"/>
        <v>0</v>
      </c>
      <c r="I1329" s="24">
        <f t="shared" si="121"/>
        <v>76.099999999999994</v>
      </c>
      <c r="J1329" s="24">
        <f t="shared" si="122"/>
        <v>21.138888888888886</v>
      </c>
      <c r="K1329" s="24">
        <f>(1000*1.15)*Table1[[#This Row],[WLTC class 3, version 5, acceleration]]</f>
        <v>447.22222222222177</v>
      </c>
      <c r="L1329" s="24">
        <f t="shared" si="125"/>
        <v>112.815</v>
      </c>
      <c r="M1329" s="24">
        <f>0.5*1.2*0.32*1.99*(Table1[[#This Row],[Velocity]]^2)</f>
        <v>170.73345037037035</v>
      </c>
      <c r="N1329" s="24">
        <f>Table1[[#This Row],[Acceleration Force]]+Table1[[#This Row],[Rolling Resistance]]+Table1[[#This Row],[Aerodynamic Resistance]]</f>
        <v>730.77067259259206</v>
      </c>
      <c r="O1329" s="24">
        <f>(Table1[[#This Row],[Acceleration Force]]+Table1[[#This Row],[Rolling Resistance]]+Table1[[#This Row],[Aerodynamic Resistance]])*Table1[[#This Row],[Velocity]]</f>
        <v>15447.680051193402</v>
      </c>
      <c r="P1329" s="24">
        <f>Table1[[#This Row],[Total]]*Table1[[#This Row],[Velocity]]</f>
        <v>15447.680051193402</v>
      </c>
      <c r="Q1329" s="24">
        <f>IF(Table1[[#This Row],[Energy]]&gt;0,Table1[[#This Row],[Energy]],0)</f>
        <v>15447.680051193402</v>
      </c>
      <c r="R1329" s="24">
        <f>(SUM($Q$6:Q1329))/1000000</f>
        <v>4.8021599477009831</v>
      </c>
      <c r="S1329" s="24">
        <f>IF(Table1[[#This Row],[Energy]]&lt;0,ABS(Table1[[#This Row],[Energy]]),0)</f>
        <v>0</v>
      </c>
      <c r="T1329" s="24">
        <f>(SUM($S$6:S1329))/1000000</f>
        <v>1.5794666992494641</v>
      </c>
    </row>
    <row r="1330" spans="2:20" x14ac:dyDescent="0.3">
      <c r="B1330" s="10" t="s">
        <v>25</v>
      </c>
      <c r="C1330" s="21">
        <v>1324</v>
      </c>
      <c r="D1330" s="21">
        <v>302</v>
      </c>
      <c r="E1330" s="22">
        <v>77.7</v>
      </c>
      <c r="F1330" s="23">
        <f t="shared" si="123"/>
        <v>0.43055555555555675</v>
      </c>
      <c r="G1330" s="23">
        <f t="shared" si="124"/>
        <v>1.5500000000000043</v>
      </c>
      <c r="H1330" s="24">
        <f t="shared" si="120"/>
        <v>0</v>
      </c>
      <c r="I1330" s="24">
        <f t="shared" si="121"/>
        <v>77.7</v>
      </c>
      <c r="J1330" s="24">
        <f t="shared" si="122"/>
        <v>21.583333333333332</v>
      </c>
      <c r="K1330" s="24">
        <f>(1000*1.15)*Table1[[#This Row],[WLTC class 3, version 5, acceleration]]</f>
        <v>495.13888888889028</v>
      </c>
      <c r="L1330" s="24">
        <f t="shared" si="125"/>
        <v>112.815</v>
      </c>
      <c r="M1330" s="24">
        <f>0.5*1.2*0.32*1.99*(Table1[[#This Row],[Velocity]]^2)</f>
        <v>177.98825333333332</v>
      </c>
      <c r="N1330" s="24">
        <f>Table1[[#This Row],[Acceleration Force]]+Table1[[#This Row],[Rolling Resistance]]+Table1[[#This Row],[Aerodynamic Resistance]]</f>
        <v>785.94214222222365</v>
      </c>
      <c r="O1330" s="24">
        <f>(Table1[[#This Row],[Acceleration Force]]+Table1[[#This Row],[Rolling Resistance]]+Table1[[#This Row],[Aerodynamic Resistance]])*Table1[[#This Row],[Velocity]]</f>
        <v>16963.251236296328</v>
      </c>
      <c r="P1330" s="24">
        <f>Table1[[#This Row],[Total]]*Table1[[#This Row],[Velocity]]</f>
        <v>16963.251236296328</v>
      </c>
      <c r="Q1330" s="24">
        <f>IF(Table1[[#This Row],[Energy]]&gt;0,Table1[[#This Row],[Energy]],0)</f>
        <v>16963.251236296328</v>
      </c>
      <c r="R1330" s="24">
        <f>(SUM($Q$6:Q1330))/1000000</f>
        <v>4.8191231989372794</v>
      </c>
      <c r="S1330" s="24">
        <f>IF(Table1[[#This Row],[Energy]]&lt;0,ABS(Table1[[#This Row],[Energy]]),0)</f>
        <v>0</v>
      </c>
      <c r="T1330" s="24">
        <f>(SUM($S$6:S1330))/1000000</f>
        <v>1.5794666992494641</v>
      </c>
    </row>
    <row r="1331" spans="2:20" x14ac:dyDescent="0.3">
      <c r="B1331" s="10" t="s">
        <v>25</v>
      </c>
      <c r="C1331" s="21">
        <v>1325</v>
      </c>
      <c r="D1331" s="21">
        <v>303</v>
      </c>
      <c r="E1331" s="22">
        <v>79.2</v>
      </c>
      <c r="F1331" s="23">
        <f t="shared" si="123"/>
        <v>0.36111111111111033</v>
      </c>
      <c r="G1331" s="23">
        <f t="shared" si="124"/>
        <v>1.2999999999999972</v>
      </c>
      <c r="H1331" s="24">
        <f t="shared" si="120"/>
        <v>0</v>
      </c>
      <c r="I1331" s="24">
        <f t="shared" si="121"/>
        <v>79.2</v>
      </c>
      <c r="J1331" s="24">
        <f t="shared" si="122"/>
        <v>22</v>
      </c>
      <c r="K1331" s="24">
        <f>(1000*1.15)*Table1[[#This Row],[WLTC class 3, version 5, acceleration]]</f>
        <v>415.27777777777686</v>
      </c>
      <c r="L1331" s="24">
        <f t="shared" si="125"/>
        <v>112.815</v>
      </c>
      <c r="M1331" s="24">
        <f>0.5*1.2*0.32*1.99*(Table1[[#This Row],[Velocity]]^2)</f>
        <v>184.92672000000002</v>
      </c>
      <c r="N1331" s="24">
        <f>Table1[[#This Row],[Acceleration Force]]+Table1[[#This Row],[Rolling Resistance]]+Table1[[#This Row],[Aerodynamic Resistance]]</f>
        <v>713.01949777777691</v>
      </c>
      <c r="O1331" s="24">
        <f>(Table1[[#This Row],[Acceleration Force]]+Table1[[#This Row],[Rolling Resistance]]+Table1[[#This Row],[Aerodynamic Resistance]])*Table1[[#This Row],[Velocity]]</f>
        <v>15686.428951111091</v>
      </c>
      <c r="P1331" s="24">
        <f>Table1[[#This Row],[Total]]*Table1[[#This Row],[Velocity]]</f>
        <v>15686.428951111091</v>
      </c>
      <c r="Q1331" s="24">
        <f>IF(Table1[[#This Row],[Energy]]&gt;0,Table1[[#This Row],[Energy]],0)</f>
        <v>15686.428951111091</v>
      </c>
      <c r="R1331" s="24">
        <f>(SUM($Q$6:Q1331))/1000000</f>
        <v>4.8348096278883901</v>
      </c>
      <c r="S1331" s="24">
        <f>IF(Table1[[#This Row],[Energy]]&lt;0,ABS(Table1[[#This Row],[Energy]]),0)</f>
        <v>0</v>
      </c>
      <c r="T1331" s="24">
        <f>(SUM($S$6:S1331))/1000000</f>
        <v>1.5794666992494641</v>
      </c>
    </row>
    <row r="1332" spans="2:20" x14ac:dyDescent="0.3">
      <c r="B1332" s="10" t="s">
        <v>25</v>
      </c>
      <c r="C1332" s="21">
        <v>1326</v>
      </c>
      <c r="D1332" s="21">
        <v>304</v>
      </c>
      <c r="E1332" s="22">
        <v>80.3</v>
      </c>
      <c r="F1332" s="23">
        <f t="shared" si="123"/>
        <v>0.22222222222222143</v>
      </c>
      <c r="G1332" s="23">
        <f t="shared" si="124"/>
        <v>0.79999999999999716</v>
      </c>
      <c r="H1332" s="24">
        <f t="shared" si="120"/>
        <v>0</v>
      </c>
      <c r="I1332" s="24">
        <f t="shared" si="121"/>
        <v>80.3</v>
      </c>
      <c r="J1332" s="24">
        <f t="shared" si="122"/>
        <v>22.305555555555554</v>
      </c>
      <c r="K1332" s="24">
        <f>(1000*1.15)*Table1[[#This Row],[WLTC class 3, version 5, acceleration]]</f>
        <v>255.55555555555463</v>
      </c>
      <c r="L1332" s="24">
        <f t="shared" si="125"/>
        <v>112.815</v>
      </c>
      <c r="M1332" s="24">
        <f>0.5*1.2*0.32*1.99*(Table1[[#This Row],[Velocity]]^2)</f>
        <v>190.09924592592591</v>
      </c>
      <c r="N1332" s="24">
        <f>Table1[[#This Row],[Acceleration Force]]+Table1[[#This Row],[Rolling Resistance]]+Table1[[#This Row],[Aerodynamic Resistance]]</f>
        <v>558.46980148148054</v>
      </c>
      <c r="O1332" s="24">
        <f>(Table1[[#This Row],[Acceleration Force]]+Table1[[#This Row],[Rolling Resistance]]+Table1[[#This Row],[Aerodynamic Resistance]])*Table1[[#This Row],[Velocity]]</f>
        <v>12456.979183045245</v>
      </c>
      <c r="P1332" s="24">
        <f>Table1[[#This Row],[Total]]*Table1[[#This Row],[Velocity]]</f>
        <v>12456.979183045245</v>
      </c>
      <c r="Q1332" s="24">
        <f>IF(Table1[[#This Row],[Energy]]&gt;0,Table1[[#This Row],[Energy]],0)</f>
        <v>12456.979183045245</v>
      </c>
      <c r="R1332" s="24">
        <f>(SUM($Q$6:Q1332))/1000000</f>
        <v>4.8472666070714352</v>
      </c>
      <c r="S1332" s="24">
        <f>IF(Table1[[#This Row],[Energy]]&lt;0,ABS(Table1[[#This Row],[Energy]]),0)</f>
        <v>0</v>
      </c>
      <c r="T1332" s="24">
        <f>(SUM($S$6:S1332))/1000000</f>
        <v>1.5794666992494641</v>
      </c>
    </row>
    <row r="1333" spans="2:20" x14ac:dyDescent="0.3">
      <c r="B1333" s="10" t="s">
        <v>25</v>
      </c>
      <c r="C1333" s="21">
        <v>1327</v>
      </c>
      <c r="D1333" s="21">
        <v>305</v>
      </c>
      <c r="E1333" s="22">
        <v>80.8</v>
      </c>
      <c r="F1333" s="23">
        <f t="shared" si="123"/>
        <v>9.7222222222222612E-2</v>
      </c>
      <c r="G1333" s="23">
        <f t="shared" si="124"/>
        <v>0.35000000000000142</v>
      </c>
      <c r="H1333" s="24">
        <f t="shared" si="120"/>
        <v>0</v>
      </c>
      <c r="I1333" s="24">
        <f t="shared" si="121"/>
        <v>80.8</v>
      </c>
      <c r="J1333" s="24">
        <f t="shared" si="122"/>
        <v>22.444444444444443</v>
      </c>
      <c r="K1333" s="24">
        <f>(1000*1.15)*Table1[[#This Row],[WLTC class 3, version 5, acceleration]]</f>
        <v>111.805555555556</v>
      </c>
      <c r="L1333" s="24">
        <f t="shared" si="125"/>
        <v>112.815</v>
      </c>
      <c r="M1333" s="24">
        <f>0.5*1.2*0.32*1.99*(Table1[[#This Row],[Velocity]]^2)</f>
        <v>192.47397925925924</v>
      </c>
      <c r="N1333" s="24">
        <f>Table1[[#This Row],[Acceleration Force]]+Table1[[#This Row],[Rolling Resistance]]+Table1[[#This Row],[Aerodynamic Resistance]]</f>
        <v>417.09453481481523</v>
      </c>
      <c r="O1333" s="24">
        <f>(Table1[[#This Row],[Acceleration Force]]+Table1[[#This Row],[Rolling Resistance]]+Table1[[#This Row],[Aerodynamic Resistance]])*Table1[[#This Row],[Velocity]]</f>
        <v>9361.4551147325183</v>
      </c>
      <c r="P1333" s="24">
        <f>Table1[[#This Row],[Total]]*Table1[[#This Row],[Velocity]]</f>
        <v>9361.4551147325183</v>
      </c>
      <c r="Q1333" s="24">
        <f>IF(Table1[[#This Row],[Energy]]&gt;0,Table1[[#This Row],[Energy]],0)</f>
        <v>9361.4551147325183</v>
      </c>
      <c r="R1333" s="24">
        <f>(SUM($Q$6:Q1333))/1000000</f>
        <v>4.8566280621861679</v>
      </c>
      <c r="S1333" s="24">
        <f>IF(Table1[[#This Row],[Energy]]&lt;0,ABS(Table1[[#This Row],[Energy]]),0)</f>
        <v>0</v>
      </c>
      <c r="T1333" s="24">
        <f>(SUM($S$6:S1333))/1000000</f>
        <v>1.5794666992494641</v>
      </c>
    </row>
    <row r="1334" spans="2:20" x14ac:dyDescent="0.3">
      <c r="B1334" s="10" t="s">
        <v>25</v>
      </c>
      <c r="C1334" s="21">
        <v>1328</v>
      </c>
      <c r="D1334" s="21">
        <v>306</v>
      </c>
      <c r="E1334" s="22">
        <v>81</v>
      </c>
      <c r="F1334" s="23">
        <f t="shared" si="123"/>
        <v>2.7777777777778172E-2</v>
      </c>
      <c r="G1334" s="23">
        <f t="shared" si="124"/>
        <v>0.10000000000000142</v>
      </c>
      <c r="H1334" s="24">
        <f t="shared" si="120"/>
        <v>0</v>
      </c>
      <c r="I1334" s="24">
        <f t="shared" si="121"/>
        <v>81</v>
      </c>
      <c r="J1334" s="24">
        <f t="shared" si="122"/>
        <v>22.5</v>
      </c>
      <c r="K1334" s="24">
        <f>(1000*1.15)*Table1[[#This Row],[WLTC class 3, version 5, acceleration]]</f>
        <v>31.944444444444898</v>
      </c>
      <c r="L1334" s="24">
        <f t="shared" si="125"/>
        <v>112.815</v>
      </c>
      <c r="M1334" s="24">
        <f>0.5*1.2*0.32*1.99*(Table1[[#This Row],[Velocity]]^2)</f>
        <v>193.42800000000003</v>
      </c>
      <c r="N1334" s="24">
        <f>Table1[[#This Row],[Acceleration Force]]+Table1[[#This Row],[Rolling Resistance]]+Table1[[#This Row],[Aerodynamic Resistance]]</f>
        <v>338.18744444444496</v>
      </c>
      <c r="O1334" s="24">
        <f>(Table1[[#This Row],[Acceleration Force]]+Table1[[#This Row],[Rolling Resistance]]+Table1[[#This Row],[Aerodynamic Resistance]])*Table1[[#This Row],[Velocity]]</f>
        <v>7609.2175000000116</v>
      </c>
      <c r="P1334" s="24">
        <f>Table1[[#This Row],[Total]]*Table1[[#This Row],[Velocity]]</f>
        <v>7609.2175000000116</v>
      </c>
      <c r="Q1334" s="24">
        <f>IF(Table1[[#This Row],[Energy]]&gt;0,Table1[[#This Row],[Energy]],0)</f>
        <v>7609.2175000000116</v>
      </c>
      <c r="R1334" s="24">
        <f>(SUM($Q$6:Q1334))/1000000</f>
        <v>4.8642372796861677</v>
      </c>
      <c r="S1334" s="24">
        <f>IF(Table1[[#This Row],[Energy]]&lt;0,ABS(Table1[[#This Row],[Energy]]),0)</f>
        <v>0</v>
      </c>
      <c r="T1334" s="24">
        <f>(SUM($S$6:S1334))/1000000</f>
        <v>1.5794666992494641</v>
      </c>
    </row>
    <row r="1335" spans="2:20" x14ac:dyDescent="0.3">
      <c r="B1335" s="10" t="s">
        <v>25</v>
      </c>
      <c r="C1335" s="21">
        <v>1329</v>
      </c>
      <c r="D1335" s="21">
        <v>307</v>
      </c>
      <c r="E1335" s="22">
        <v>81</v>
      </c>
      <c r="F1335" s="23">
        <f t="shared" si="123"/>
        <v>0</v>
      </c>
      <c r="G1335" s="23">
        <f t="shared" si="124"/>
        <v>0</v>
      </c>
      <c r="H1335" s="24">
        <f t="shared" si="120"/>
        <v>0</v>
      </c>
      <c r="I1335" s="24">
        <f t="shared" si="121"/>
        <v>81</v>
      </c>
      <c r="J1335" s="24">
        <f t="shared" si="122"/>
        <v>22.5</v>
      </c>
      <c r="K1335" s="24">
        <f>(1000*1.15)*Table1[[#This Row],[WLTC class 3, version 5, acceleration]]</f>
        <v>0</v>
      </c>
      <c r="L1335" s="24">
        <f t="shared" si="125"/>
        <v>112.815</v>
      </c>
      <c r="M1335" s="24">
        <f>0.5*1.2*0.32*1.99*(Table1[[#This Row],[Velocity]]^2)</f>
        <v>193.42800000000003</v>
      </c>
      <c r="N1335" s="24">
        <f>Table1[[#This Row],[Acceleration Force]]+Table1[[#This Row],[Rolling Resistance]]+Table1[[#This Row],[Aerodynamic Resistance]]</f>
        <v>306.24300000000005</v>
      </c>
      <c r="O1335" s="24">
        <f>(Table1[[#This Row],[Acceleration Force]]+Table1[[#This Row],[Rolling Resistance]]+Table1[[#This Row],[Aerodynamic Resistance]])*Table1[[#This Row],[Velocity]]</f>
        <v>6890.4675000000016</v>
      </c>
      <c r="P1335" s="24">
        <f>Table1[[#This Row],[Total]]*Table1[[#This Row],[Velocity]]</f>
        <v>6890.4675000000016</v>
      </c>
      <c r="Q1335" s="24">
        <f>IF(Table1[[#This Row],[Energy]]&gt;0,Table1[[#This Row],[Energy]],0)</f>
        <v>6890.4675000000016</v>
      </c>
      <c r="R1335" s="24">
        <f>(SUM($Q$6:Q1335))/1000000</f>
        <v>4.8711277471861685</v>
      </c>
      <c r="S1335" s="24">
        <f>IF(Table1[[#This Row],[Energy]]&lt;0,ABS(Table1[[#This Row],[Energy]]),0)</f>
        <v>0</v>
      </c>
      <c r="T1335" s="24">
        <f>(SUM($S$6:S1335))/1000000</f>
        <v>1.5794666992494641</v>
      </c>
    </row>
    <row r="1336" spans="2:20" x14ac:dyDescent="0.3">
      <c r="B1336" s="10" t="s">
        <v>25</v>
      </c>
      <c r="C1336" s="21">
        <v>1330</v>
      </c>
      <c r="D1336" s="21">
        <v>308</v>
      </c>
      <c r="E1336" s="22">
        <v>81</v>
      </c>
      <c r="F1336" s="23">
        <f t="shared" si="123"/>
        <v>0</v>
      </c>
      <c r="G1336" s="23">
        <f t="shared" si="124"/>
        <v>0</v>
      </c>
      <c r="H1336" s="24">
        <f t="shared" si="120"/>
        <v>0</v>
      </c>
      <c r="I1336" s="24">
        <f t="shared" si="121"/>
        <v>81</v>
      </c>
      <c r="J1336" s="24">
        <f t="shared" si="122"/>
        <v>22.5</v>
      </c>
      <c r="K1336" s="24">
        <f>(1000*1.15)*Table1[[#This Row],[WLTC class 3, version 5, acceleration]]</f>
        <v>0</v>
      </c>
      <c r="L1336" s="24">
        <f t="shared" si="125"/>
        <v>112.815</v>
      </c>
      <c r="M1336" s="24">
        <f>0.5*1.2*0.32*1.99*(Table1[[#This Row],[Velocity]]^2)</f>
        <v>193.42800000000003</v>
      </c>
      <c r="N1336" s="24">
        <f>Table1[[#This Row],[Acceleration Force]]+Table1[[#This Row],[Rolling Resistance]]+Table1[[#This Row],[Aerodynamic Resistance]]</f>
        <v>306.24300000000005</v>
      </c>
      <c r="O1336" s="24">
        <f>(Table1[[#This Row],[Acceleration Force]]+Table1[[#This Row],[Rolling Resistance]]+Table1[[#This Row],[Aerodynamic Resistance]])*Table1[[#This Row],[Velocity]]</f>
        <v>6890.4675000000016</v>
      </c>
      <c r="P1336" s="24">
        <f>Table1[[#This Row],[Total]]*Table1[[#This Row],[Velocity]]</f>
        <v>6890.4675000000016</v>
      </c>
      <c r="Q1336" s="24">
        <f>IF(Table1[[#This Row],[Energy]]&gt;0,Table1[[#This Row],[Energy]],0)</f>
        <v>6890.4675000000016</v>
      </c>
      <c r="R1336" s="24">
        <f>(SUM($Q$6:Q1336))/1000000</f>
        <v>4.8780182146861684</v>
      </c>
      <c r="S1336" s="24">
        <f>IF(Table1[[#This Row],[Energy]]&lt;0,ABS(Table1[[#This Row],[Energy]]),0)</f>
        <v>0</v>
      </c>
      <c r="T1336" s="24">
        <f>(SUM($S$6:S1336))/1000000</f>
        <v>1.5794666992494641</v>
      </c>
    </row>
    <row r="1337" spans="2:20" x14ac:dyDescent="0.3">
      <c r="B1337" s="10" t="s">
        <v>25</v>
      </c>
      <c r="C1337" s="21">
        <v>1331</v>
      </c>
      <c r="D1337" s="21">
        <v>309</v>
      </c>
      <c r="E1337" s="22">
        <v>81</v>
      </c>
      <c r="F1337" s="23">
        <f t="shared" si="123"/>
        <v>0</v>
      </c>
      <c r="G1337" s="23">
        <f t="shared" si="124"/>
        <v>0</v>
      </c>
      <c r="H1337" s="24">
        <f t="shared" si="120"/>
        <v>0</v>
      </c>
      <c r="I1337" s="24">
        <f t="shared" si="121"/>
        <v>81</v>
      </c>
      <c r="J1337" s="24">
        <f t="shared" si="122"/>
        <v>22.5</v>
      </c>
      <c r="K1337" s="24">
        <f>(1000*1.15)*Table1[[#This Row],[WLTC class 3, version 5, acceleration]]</f>
        <v>0</v>
      </c>
      <c r="L1337" s="24">
        <f t="shared" si="125"/>
        <v>112.815</v>
      </c>
      <c r="M1337" s="24">
        <f>0.5*1.2*0.32*1.99*(Table1[[#This Row],[Velocity]]^2)</f>
        <v>193.42800000000003</v>
      </c>
      <c r="N1337" s="24">
        <f>Table1[[#This Row],[Acceleration Force]]+Table1[[#This Row],[Rolling Resistance]]+Table1[[#This Row],[Aerodynamic Resistance]]</f>
        <v>306.24300000000005</v>
      </c>
      <c r="O1337" s="24">
        <f>(Table1[[#This Row],[Acceleration Force]]+Table1[[#This Row],[Rolling Resistance]]+Table1[[#This Row],[Aerodynamic Resistance]])*Table1[[#This Row],[Velocity]]</f>
        <v>6890.4675000000016</v>
      </c>
      <c r="P1337" s="24">
        <f>Table1[[#This Row],[Total]]*Table1[[#This Row],[Velocity]]</f>
        <v>6890.4675000000016</v>
      </c>
      <c r="Q1337" s="24">
        <f>IF(Table1[[#This Row],[Energy]]&gt;0,Table1[[#This Row],[Energy]],0)</f>
        <v>6890.4675000000016</v>
      </c>
      <c r="R1337" s="24">
        <f>(SUM($Q$6:Q1337))/1000000</f>
        <v>4.8849086821861682</v>
      </c>
      <c r="S1337" s="24">
        <f>IF(Table1[[#This Row],[Energy]]&lt;0,ABS(Table1[[#This Row],[Energy]]),0)</f>
        <v>0</v>
      </c>
      <c r="T1337" s="24">
        <f>(SUM($S$6:S1337))/1000000</f>
        <v>1.5794666992494641</v>
      </c>
    </row>
    <row r="1338" spans="2:20" x14ac:dyDescent="0.3">
      <c r="B1338" s="10" t="s">
        <v>25</v>
      </c>
      <c r="C1338" s="21">
        <v>1332</v>
      </c>
      <c r="D1338" s="21">
        <v>310</v>
      </c>
      <c r="E1338" s="22">
        <v>81</v>
      </c>
      <c r="F1338" s="23">
        <f t="shared" si="123"/>
        <v>-1.3888888888888099E-2</v>
      </c>
      <c r="G1338" s="23">
        <f t="shared" si="124"/>
        <v>-4.9999999999997158E-2</v>
      </c>
      <c r="H1338" s="24">
        <f t="shared" si="120"/>
        <v>0</v>
      </c>
      <c r="I1338" s="24">
        <f t="shared" si="121"/>
        <v>81</v>
      </c>
      <c r="J1338" s="24">
        <f t="shared" si="122"/>
        <v>22.5</v>
      </c>
      <c r="K1338" s="24">
        <f>(1000*1.15)*Table1[[#This Row],[WLTC class 3, version 5, acceleration]]</f>
        <v>-15.972222222221314</v>
      </c>
      <c r="L1338" s="24">
        <f t="shared" si="125"/>
        <v>112.815</v>
      </c>
      <c r="M1338" s="24">
        <f>0.5*1.2*0.32*1.99*(Table1[[#This Row],[Velocity]]^2)</f>
        <v>193.42800000000003</v>
      </c>
      <c r="N1338" s="24">
        <f>Table1[[#This Row],[Acceleration Force]]+Table1[[#This Row],[Rolling Resistance]]+Table1[[#This Row],[Aerodynamic Resistance]]</f>
        <v>290.27077777777868</v>
      </c>
      <c r="O1338" s="24">
        <f>(Table1[[#This Row],[Acceleration Force]]+Table1[[#This Row],[Rolling Resistance]]+Table1[[#This Row],[Aerodynamic Resistance]])*Table1[[#This Row],[Velocity]]</f>
        <v>6531.0925000000207</v>
      </c>
      <c r="P1338" s="24">
        <f>Table1[[#This Row],[Total]]*Table1[[#This Row],[Velocity]]</f>
        <v>6531.0925000000207</v>
      </c>
      <c r="Q1338" s="24">
        <f>IF(Table1[[#This Row],[Energy]]&gt;0,Table1[[#This Row],[Energy]],0)</f>
        <v>6531.0925000000207</v>
      </c>
      <c r="R1338" s="24">
        <f>(SUM($Q$6:Q1338))/1000000</f>
        <v>4.8914397746861686</v>
      </c>
      <c r="S1338" s="24">
        <f>IF(Table1[[#This Row],[Energy]]&lt;0,ABS(Table1[[#This Row],[Energy]]),0)</f>
        <v>0</v>
      </c>
      <c r="T1338" s="24">
        <f>(SUM($S$6:S1338))/1000000</f>
        <v>1.5794666992494641</v>
      </c>
    </row>
    <row r="1339" spans="2:20" x14ac:dyDescent="0.3">
      <c r="B1339" s="10" t="s">
        <v>25</v>
      </c>
      <c r="C1339" s="21">
        <v>1333</v>
      </c>
      <c r="D1339" s="21">
        <v>311</v>
      </c>
      <c r="E1339" s="22">
        <v>80.900000000000006</v>
      </c>
      <c r="F1339" s="23">
        <f t="shared" si="123"/>
        <v>-5.5555555555556344E-2</v>
      </c>
      <c r="G1339" s="23">
        <f t="shared" si="124"/>
        <v>-0.20000000000000284</v>
      </c>
      <c r="H1339" s="24">
        <f t="shared" si="120"/>
        <v>0</v>
      </c>
      <c r="I1339" s="24">
        <f t="shared" si="121"/>
        <v>80.900000000000006</v>
      </c>
      <c r="J1339" s="24">
        <f t="shared" si="122"/>
        <v>22.472222222222225</v>
      </c>
      <c r="K1339" s="24">
        <f>(1000*1.15)*Table1[[#This Row],[WLTC class 3, version 5, acceleration]]</f>
        <v>-63.888888888889795</v>
      </c>
      <c r="L1339" s="24">
        <f t="shared" si="125"/>
        <v>112.815</v>
      </c>
      <c r="M1339" s="24">
        <f>0.5*1.2*0.32*1.99*(Table1[[#This Row],[Velocity]]^2)</f>
        <v>192.95069481481488</v>
      </c>
      <c r="N1339" s="24">
        <f>Table1[[#This Row],[Acceleration Force]]+Table1[[#This Row],[Rolling Resistance]]+Table1[[#This Row],[Aerodynamic Resistance]]</f>
        <v>241.87680592592508</v>
      </c>
      <c r="O1339" s="24">
        <f>(Table1[[#This Row],[Acceleration Force]]+Table1[[#This Row],[Rolling Resistance]]+Table1[[#This Row],[Aerodynamic Resistance]])*Table1[[#This Row],[Velocity]]</f>
        <v>5435.5093331687058</v>
      </c>
      <c r="P1339" s="24">
        <f>Table1[[#This Row],[Total]]*Table1[[#This Row],[Velocity]]</f>
        <v>5435.5093331687058</v>
      </c>
      <c r="Q1339" s="24">
        <f>IF(Table1[[#This Row],[Energy]]&gt;0,Table1[[#This Row],[Energy]],0)</f>
        <v>5435.5093331687058</v>
      </c>
      <c r="R1339" s="24">
        <f>(SUM($Q$6:Q1339))/1000000</f>
        <v>4.8968752840193384</v>
      </c>
      <c r="S1339" s="24">
        <f>IF(Table1[[#This Row],[Energy]]&lt;0,ABS(Table1[[#This Row],[Energy]]),0)</f>
        <v>0</v>
      </c>
      <c r="T1339" s="24">
        <f>(SUM($S$6:S1339))/1000000</f>
        <v>1.5794666992494641</v>
      </c>
    </row>
    <row r="1340" spans="2:20" x14ac:dyDescent="0.3">
      <c r="B1340" s="10" t="s">
        <v>25</v>
      </c>
      <c r="C1340" s="21">
        <v>1334</v>
      </c>
      <c r="D1340" s="21">
        <v>312</v>
      </c>
      <c r="E1340" s="22">
        <v>80.599999999999994</v>
      </c>
      <c r="F1340" s="23">
        <f t="shared" si="123"/>
        <v>-8.3333333333334522E-2</v>
      </c>
      <c r="G1340" s="23">
        <f t="shared" si="124"/>
        <v>-0.30000000000000426</v>
      </c>
      <c r="H1340" s="24">
        <f t="shared" si="120"/>
        <v>0</v>
      </c>
      <c r="I1340" s="24">
        <f t="shared" si="121"/>
        <v>80.599999999999994</v>
      </c>
      <c r="J1340" s="24">
        <f t="shared" si="122"/>
        <v>22.388888888888886</v>
      </c>
      <c r="K1340" s="24">
        <f>(1000*1.15)*Table1[[#This Row],[WLTC class 3, version 5, acceleration]]</f>
        <v>-95.833333333334707</v>
      </c>
      <c r="L1340" s="24">
        <f t="shared" si="125"/>
        <v>112.815</v>
      </c>
      <c r="M1340" s="24">
        <f>0.5*1.2*0.32*1.99*(Table1[[#This Row],[Velocity]]^2)</f>
        <v>191.522317037037</v>
      </c>
      <c r="N1340" s="24">
        <f>Table1[[#This Row],[Acceleration Force]]+Table1[[#This Row],[Rolling Resistance]]+Table1[[#This Row],[Aerodynamic Resistance]]</f>
        <v>208.50398370370229</v>
      </c>
      <c r="O1340" s="24">
        <f>(Table1[[#This Row],[Acceleration Force]]+Table1[[#This Row],[Rolling Resistance]]+Table1[[#This Row],[Aerodynamic Resistance]])*Table1[[#This Row],[Velocity]]</f>
        <v>4668.1725240328897</v>
      </c>
      <c r="P1340" s="24">
        <f>Table1[[#This Row],[Total]]*Table1[[#This Row],[Velocity]]</f>
        <v>4668.1725240328897</v>
      </c>
      <c r="Q1340" s="24">
        <f>IF(Table1[[#This Row],[Energy]]&gt;0,Table1[[#This Row],[Energy]],0)</f>
        <v>4668.1725240328897</v>
      </c>
      <c r="R1340" s="24">
        <f>(SUM($Q$6:Q1340))/1000000</f>
        <v>4.9015434565433713</v>
      </c>
      <c r="S1340" s="24">
        <f>IF(Table1[[#This Row],[Energy]]&lt;0,ABS(Table1[[#This Row],[Energy]]),0)</f>
        <v>0</v>
      </c>
      <c r="T1340" s="24">
        <f>(SUM($S$6:S1340))/1000000</f>
        <v>1.5794666992494641</v>
      </c>
    </row>
    <row r="1341" spans="2:20" x14ac:dyDescent="0.3">
      <c r="B1341" s="10" t="s">
        <v>25</v>
      </c>
      <c r="C1341" s="21">
        <v>1335</v>
      </c>
      <c r="D1341" s="21">
        <v>313</v>
      </c>
      <c r="E1341" s="22">
        <v>80.3</v>
      </c>
      <c r="F1341" s="23">
        <f t="shared" si="123"/>
        <v>-8.3333333333332538E-2</v>
      </c>
      <c r="G1341" s="23">
        <f t="shared" si="124"/>
        <v>-0.29999999999999716</v>
      </c>
      <c r="H1341" s="24">
        <f t="shared" si="120"/>
        <v>0</v>
      </c>
      <c r="I1341" s="24">
        <f t="shared" si="121"/>
        <v>80.3</v>
      </c>
      <c r="J1341" s="24">
        <f t="shared" si="122"/>
        <v>22.305555555555554</v>
      </c>
      <c r="K1341" s="24">
        <f>(1000*1.15)*Table1[[#This Row],[WLTC class 3, version 5, acceleration]]</f>
        <v>-95.833333333332419</v>
      </c>
      <c r="L1341" s="24">
        <f t="shared" si="125"/>
        <v>112.815</v>
      </c>
      <c r="M1341" s="24">
        <f>0.5*1.2*0.32*1.99*(Table1[[#This Row],[Velocity]]^2)</f>
        <v>190.09924592592591</v>
      </c>
      <c r="N1341" s="24">
        <f>Table1[[#This Row],[Acceleration Force]]+Table1[[#This Row],[Rolling Resistance]]+Table1[[#This Row],[Aerodynamic Resistance]]</f>
        <v>207.08091259259351</v>
      </c>
      <c r="O1341" s="24">
        <f>(Table1[[#This Row],[Acceleration Force]]+Table1[[#This Row],[Rolling Resistance]]+Table1[[#This Row],[Aerodynamic Resistance]])*Table1[[#This Row],[Velocity]]</f>
        <v>4619.0548003292379</v>
      </c>
      <c r="P1341" s="24">
        <f>Table1[[#This Row],[Total]]*Table1[[#This Row],[Velocity]]</f>
        <v>4619.0548003292379</v>
      </c>
      <c r="Q1341" s="24">
        <f>IF(Table1[[#This Row],[Energy]]&gt;0,Table1[[#This Row],[Energy]],0)</f>
        <v>4619.0548003292379</v>
      </c>
      <c r="R1341" s="24">
        <f>(SUM($Q$6:Q1341))/1000000</f>
        <v>4.9061625113437</v>
      </c>
      <c r="S1341" s="24">
        <f>IF(Table1[[#This Row],[Energy]]&lt;0,ABS(Table1[[#This Row],[Energy]]),0)</f>
        <v>0</v>
      </c>
      <c r="T1341" s="24">
        <f>(SUM($S$6:S1341))/1000000</f>
        <v>1.5794666992494641</v>
      </c>
    </row>
    <row r="1342" spans="2:20" x14ac:dyDescent="0.3">
      <c r="B1342" s="10" t="s">
        <v>25</v>
      </c>
      <c r="C1342" s="21">
        <v>1336</v>
      </c>
      <c r="D1342" s="21">
        <v>314</v>
      </c>
      <c r="E1342" s="22">
        <v>80</v>
      </c>
      <c r="F1342" s="23">
        <f t="shared" si="123"/>
        <v>-5.5555555555554373E-2</v>
      </c>
      <c r="G1342" s="23">
        <f t="shared" si="124"/>
        <v>-0.19999999999999574</v>
      </c>
      <c r="H1342" s="24">
        <f t="shared" si="120"/>
        <v>0</v>
      </c>
      <c r="I1342" s="24">
        <f t="shared" si="121"/>
        <v>80</v>
      </c>
      <c r="J1342" s="24">
        <f t="shared" si="122"/>
        <v>22.222222222222221</v>
      </c>
      <c r="K1342" s="24">
        <f>(1000*1.15)*Table1[[#This Row],[WLTC class 3, version 5, acceleration]]</f>
        <v>-63.888888888887529</v>
      </c>
      <c r="L1342" s="24">
        <f t="shared" si="125"/>
        <v>112.815</v>
      </c>
      <c r="M1342" s="24">
        <f>0.5*1.2*0.32*1.99*(Table1[[#This Row],[Velocity]]^2)</f>
        <v>188.68148148148148</v>
      </c>
      <c r="N1342" s="24">
        <f>Table1[[#This Row],[Acceleration Force]]+Table1[[#This Row],[Rolling Resistance]]+Table1[[#This Row],[Aerodynamic Resistance]]</f>
        <v>237.60759259259396</v>
      </c>
      <c r="O1342" s="24">
        <f>(Table1[[#This Row],[Acceleration Force]]+Table1[[#This Row],[Rolling Resistance]]+Table1[[#This Row],[Aerodynamic Resistance]])*Table1[[#This Row],[Velocity]]</f>
        <v>5280.1687242798653</v>
      </c>
      <c r="P1342" s="24">
        <f>Table1[[#This Row],[Total]]*Table1[[#This Row],[Velocity]]</f>
        <v>5280.1687242798653</v>
      </c>
      <c r="Q1342" s="24">
        <f>IF(Table1[[#This Row],[Energy]]&gt;0,Table1[[#This Row],[Energy]],0)</f>
        <v>5280.1687242798653</v>
      </c>
      <c r="R1342" s="24">
        <f>(SUM($Q$6:Q1342))/1000000</f>
        <v>4.9114426800679798</v>
      </c>
      <c r="S1342" s="24">
        <f>IF(Table1[[#This Row],[Energy]]&lt;0,ABS(Table1[[#This Row],[Energy]]),0)</f>
        <v>0</v>
      </c>
      <c r="T1342" s="24">
        <f>(SUM($S$6:S1342))/1000000</f>
        <v>1.5794666992494641</v>
      </c>
    </row>
    <row r="1343" spans="2:20" x14ac:dyDescent="0.3">
      <c r="B1343" s="10" t="s">
        <v>25</v>
      </c>
      <c r="C1343" s="21">
        <v>1337</v>
      </c>
      <c r="D1343" s="21">
        <v>315</v>
      </c>
      <c r="E1343" s="22">
        <v>79.900000000000006</v>
      </c>
      <c r="F1343" s="23">
        <f t="shared" si="123"/>
        <v>-2.7777777777778172E-2</v>
      </c>
      <c r="G1343" s="23">
        <f t="shared" si="124"/>
        <v>-0.10000000000000142</v>
      </c>
      <c r="H1343" s="24">
        <f t="shared" si="120"/>
        <v>0</v>
      </c>
      <c r="I1343" s="24">
        <f t="shared" si="121"/>
        <v>79.900000000000006</v>
      </c>
      <c r="J1343" s="24">
        <f t="shared" si="122"/>
        <v>22.194444444444446</v>
      </c>
      <c r="K1343" s="24">
        <f>(1000*1.15)*Table1[[#This Row],[WLTC class 3, version 5, acceleration]]</f>
        <v>-31.944444444444898</v>
      </c>
      <c r="L1343" s="24">
        <f t="shared" si="125"/>
        <v>112.815</v>
      </c>
      <c r="M1343" s="24">
        <f>0.5*1.2*0.32*1.99*(Table1[[#This Row],[Velocity]]^2)</f>
        <v>188.21007259259264</v>
      </c>
      <c r="N1343" s="24">
        <f>Table1[[#This Row],[Acceleration Force]]+Table1[[#This Row],[Rolling Resistance]]+Table1[[#This Row],[Aerodynamic Resistance]]</f>
        <v>269.08062814814775</v>
      </c>
      <c r="O1343" s="24">
        <f>(Table1[[#This Row],[Acceleration Force]]+Table1[[#This Row],[Rolling Resistance]]+Table1[[#This Row],[Aerodynamic Resistance]])*Table1[[#This Row],[Velocity]]</f>
        <v>5972.0950525102799</v>
      </c>
      <c r="P1343" s="24">
        <f>Table1[[#This Row],[Total]]*Table1[[#This Row],[Velocity]]</f>
        <v>5972.0950525102799</v>
      </c>
      <c r="Q1343" s="24">
        <f>IF(Table1[[#This Row],[Energy]]&gt;0,Table1[[#This Row],[Energy]],0)</f>
        <v>5972.0950525102799</v>
      </c>
      <c r="R1343" s="24">
        <f>(SUM($Q$6:Q1343))/1000000</f>
        <v>4.9174147751204904</v>
      </c>
      <c r="S1343" s="24">
        <f>IF(Table1[[#This Row],[Energy]]&lt;0,ABS(Table1[[#This Row],[Energy]]),0)</f>
        <v>0</v>
      </c>
      <c r="T1343" s="24">
        <f>(SUM($S$6:S1343))/1000000</f>
        <v>1.5794666992494641</v>
      </c>
    </row>
    <row r="1344" spans="2:20" x14ac:dyDescent="0.3">
      <c r="B1344" s="10" t="s">
        <v>25</v>
      </c>
      <c r="C1344" s="21">
        <v>1338</v>
      </c>
      <c r="D1344" s="21">
        <v>316</v>
      </c>
      <c r="E1344" s="22">
        <v>79.8</v>
      </c>
      <c r="F1344" s="23">
        <f t="shared" si="123"/>
        <v>-1.3888888888890073E-2</v>
      </c>
      <c r="G1344" s="23">
        <f t="shared" si="124"/>
        <v>-5.0000000000004263E-2</v>
      </c>
      <c r="H1344" s="24">
        <f t="shared" si="120"/>
        <v>0</v>
      </c>
      <c r="I1344" s="24">
        <f t="shared" si="121"/>
        <v>79.8</v>
      </c>
      <c r="J1344" s="24">
        <f t="shared" si="122"/>
        <v>22.166666666666664</v>
      </c>
      <c r="K1344" s="24">
        <f>(1000*1.15)*Table1[[#This Row],[WLTC class 3, version 5, acceleration]]</f>
        <v>-15.972222222223584</v>
      </c>
      <c r="L1344" s="24">
        <f t="shared" si="125"/>
        <v>112.815</v>
      </c>
      <c r="M1344" s="24">
        <f>0.5*1.2*0.32*1.99*(Table1[[#This Row],[Velocity]]^2)</f>
        <v>187.73925333333332</v>
      </c>
      <c r="N1344" s="24">
        <f>Table1[[#This Row],[Acceleration Force]]+Table1[[#This Row],[Rolling Resistance]]+Table1[[#This Row],[Aerodynamic Resistance]]</f>
        <v>284.58203111110976</v>
      </c>
      <c r="O1344" s="24">
        <f>(Table1[[#This Row],[Acceleration Force]]+Table1[[#This Row],[Rolling Resistance]]+Table1[[#This Row],[Aerodynamic Resistance]])*Table1[[#This Row],[Velocity]]</f>
        <v>6308.2350229629319</v>
      </c>
      <c r="P1344" s="24">
        <f>Table1[[#This Row],[Total]]*Table1[[#This Row],[Velocity]]</f>
        <v>6308.2350229629319</v>
      </c>
      <c r="Q1344" s="24">
        <f>IF(Table1[[#This Row],[Energy]]&gt;0,Table1[[#This Row],[Energy]],0)</f>
        <v>6308.2350229629319</v>
      </c>
      <c r="R1344" s="24">
        <f>(SUM($Q$6:Q1344))/1000000</f>
        <v>4.923723010143453</v>
      </c>
      <c r="S1344" s="24">
        <f>IF(Table1[[#This Row],[Energy]]&lt;0,ABS(Table1[[#This Row],[Energy]]),0)</f>
        <v>0</v>
      </c>
      <c r="T1344" s="24">
        <f>(SUM($S$6:S1344))/1000000</f>
        <v>1.5794666992494641</v>
      </c>
    </row>
    <row r="1345" spans="2:20" x14ac:dyDescent="0.3">
      <c r="B1345" s="10" t="s">
        <v>25</v>
      </c>
      <c r="C1345" s="21">
        <v>1339</v>
      </c>
      <c r="D1345" s="21">
        <v>317</v>
      </c>
      <c r="E1345" s="22">
        <v>79.8</v>
      </c>
      <c r="F1345" s="23">
        <f t="shared" si="123"/>
        <v>0</v>
      </c>
      <c r="G1345" s="23">
        <f t="shared" si="124"/>
        <v>0</v>
      </c>
      <c r="H1345" s="24">
        <f t="shared" si="120"/>
        <v>0</v>
      </c>
      <c r="I1345" s="24">
        <f t="shared" si="121"/>
        <v>79.8</v>
      </c>
      <c r="J1345" s="24">
        <f t="shared" si="122"/>
        <v>22.166666666666664</v>
      </c>
      <c r="K1345" s="24">
        <f>(1000*1.15)*Table1[[#This Row],[WLTC class 3, version 5, acceleration]]</f>
        <v>0</v>
      </c>
      <c r="L1345" s="24">
        <f t="shared" si="125"/>
        <v>112.815</v>
      </c>
      <c r="M1345" s="24">
        <f>0.5*1.2*0.32*1.99*(Table1[[#This Row],[Velocity]]^2)</f>
        <v>187.73925333333332</v>
      </c>
      <c r="N1345" s="24">
        <f>Table1[[#This Row],[Acceleration Force]]+Table1[[#This Row],[Rolling Resistance]]+Table1[[#This Row],[Aerodynamic Resistance]]</f>
        <v>300.55425333333335</v>
      </c>
      <c r="O1345" s="24">
        <f>(Table1[[#This Row],[Acceleration Force]]+Table1[[#This Row],[Rolling Resistance]]+Table1[[#This Row],[Aerodynamic Resistance]])*Table1[[#This Row],[Velocity]]</f>
        <v>6662.2859488888889</v>
      </c>
      <c r="P1345" s="24">
        <f>Table1[[#This Row],[Total]]*Table1[[#This Row],[Velocity]]</f>
        <v>6662.2859488888889</v>
      </c>
      <c r="Q1345" s="24">
        <f>IF(Table1[[#This Row],[Energy]]&gt;0,Table1[[#This Row],[Energy]],0)</f>
        <v>6662.2859488888889</v>
      </c>
      <c r="R1345" s="24">
        <f>(SUM($Q$6:Q1345))/1000000</f>
        <v>4.9303852960923429</v>
      </c>
      <c r="S1345" s="24">
        <f>IF(Table1[[#This Row],[Energy]]&lt;0,ABS(Table1[[#This Row],[Energy]]),0)</f>
        <v>0</v>
      </c>
      <c r="T1345" s="24">
        <f>(SUM($S$6:S1345))/1000000</f>
        <v>1.5794666992494641</v>
      </c>
    </row>
    <row r="1346" spans="2:20" x14ac:dyDescent="0.3">
      <c r="B1346" s="10" t="s">
        <v>25</v>
      </c>
      <c r="C1346" s="21">
        <v>1340</v>
      </c>
      <c r="D1346" s="21">
        <v>318</v>
      </c>
      <c r="E1346" s="22">
        <v>79.8</v>
      </c>
      <c r="F1346" s="23">
        <f t="shared" si="123"/>
        <v>1.3888888888890073E-2</v>
      </c>
      <c r="G1346" s="23">
        <f t="shared" si="124"/>
        <v>5.0000000000004263E-2</v>
      </c>
      <c r="H1346" s="24">
        <f t="shared" si="120"/>
        <v>0</v>
      </c>
      <c r="I1346" s="24">
        <f t="shared" si="121"/>
        <v>79.8</v>
      </c>
      <c r="J1346" s="24">
        <f t="shared" si="122"/>
        <v>22.166666666666664</v>
      </c>
      <c r="K1346" s="24">
        <f>(1000*1.15)*Table1[[#This Row],[WLTC class 3, version 5, acceleration]]</f>
        <v>15.972222222223584</v>
      </c>
      <c r="L1346" s="24">
        <f t="shared" si="125"/>
        <v>112.815</v>
      </c>
      <c r="M1346" s="24">
        <f>0.5*1.2*0.32*1.99*(Table1[[#This Row],[Velocity]]^2)</f>
        <v>187.73925333333332</v>
      </c>
      <c r="N1346" s="24">
        <f>Table1[[#This Row],[Acceleration Force]]+Table1[[#This Row],[Rolling Resistance]]+Table1[[#This Row],[Aerodynamic Resistance]]</f>
        <v>316.52647555555689</v>
      </c>
      <c r="O1346" s="24">
        <f>(Table1[[#This Row],[Acceleration Force]]+Table1[[#This Row],[Rolling Resistance]]+Table1[[#This Row],[Aerodynamic Resistance]])*Table1[[#This Row],[Velocity]]</f>
        <v>7016.3368748148432</v>
      </c>
      <c r="P1346" s="24">
        <f>Table1[[#This Row],[Total]]*Table1[[#This Row],[Velocity]]</f>
        <v>7016.3368748148432</v>
      </c>
      <c r="Q1346" s="24">
        <f>IF(Table1[[#This Row],[Energy]]&gt;0,Table1[[#This Row],[Energy]],0)</f>
        <v>7016.3368748148432</v>
      </c>
      <c r="R1346" s="24">
        <f>(SUM($Q$6:Q1346))/1000000</f>
        <v>4.9374016329671573</v>
      </c>
      <c r="S1346" s="24">
        <f>IF(Table1[[#This Row],[Energy]]&lt;0,ABS(Table1[[#This Row],[Energy]]),0)</f>
        <v>0</v>
      </c>
      <c r="T1346" s="24">
        <f>(SUM($S$6:S1346))/1000000</f>
        <v>1.5794666992494641</v>
      </c>
    </row>
    <row r="1347" spans="2:20" x14ac:dyDescent="0.3">
      <c r="B1347" s="10" t="s">
        <v>25</v>
      </c>
      <c r="C1347" s="21">
        <v>1341</v>
      </c>
      <c r="D1347" s="21">
        <v>319</v>
      </c>
      <c r="E1347" s="22">
        <v>79.900000000000006</v>
      </c>
      <c r="F1347" s="23">
        <f t="shared" si="123"/>
        <v>2.7777777777778172E-2</v>
      </c>
      <c r="G1347" s="23">
        <f t="shared" si="124"/>
        <v>0.10000000000000142</v>
      </c>
      <c r="H1347" s="24">
        <f t="shared" si="120"/>
        <v>0</v>
      </c>
      <c r="I1347" s="24">
        <f t="shared" si="121"/>
        <v>79.900000000000006</v>
      </c>
      <c r="J1347" s="24">
        <f t="shared" si="122"/>
        <v>22.194444444444446</v>
      </c>
      <c r="K1347" s="24">
        <f>(1000*1.15)*Table1[[#This Row],[WLTC class 3, version 5, acceleration]]</f>
        <v>31.944444444444898</v>
      </c>
      <c r="L1347" s="24">
        <f t="shared" si="125"/>
        <v>112.815</v>
      </c>
      <c r="M1347" s="24">
        <f>0.5*1.2*0.32*1.99*(Table1[[#This Row],[Velocity]]^2)</f>
        <v>188.21007259259264</v>
      </c>
      <c r="N1347" s="24">
        <f>Table1[[#This Row],[Acceleration Force]]+Table1[[#This Row],[Rolling Resistance]]+Table1[[#This Row],[Aerodynamic Resistance]]</f>
        <v>332.96951703703758</v>
      </c>
      <c r="O1347" s="24">
        <f>(Table1[[#This Row],[Acceleration Force]]+Table1[[#This Row],[Rolling Resistance]]+Table1[[#This Row],[Aerodynamic Resistance]])*Table1[[#This Row],[Velocity]]</f>
        <v>7390.0734475720292</v>
      </c>
      <c r="P1347" s="24">
        <f>Table1[[#This Row],[Total]]*Table1[[#This Row],[Velocity]]</f>
        <v>7390.0734475720292</v>
      </c>
      <c r="Q1347" s="24">
        <f>IF(Table1[[#This Row],[Energy]]&gt;0,Table1[[#This Row],[Energy]],0)</f>
        <v>7390.0734475720292</v>
      </c>
      <c r="R1347" s="24">
        <f>(SUM($Q$6:Q1347))/1000000</f>
        <v>4.9447917064147298</v>
      </c>
      <c r="S1347" s="24">
        <f>IF(Table1[[#This Row],[Energy]]&lt;0,ABS(Table1[[#This Row],[Energy]]),0)</f>
        <v>0</v>
      </c>
      <c r="T1347" s="24">
        <f>(SUM($S$6:S1347))/1000000</f>
        <v>1.5794666992494641</v>
      </c>
    </row>
    <row r="1348" spans="2:20" x14ac:dyDescent="0.3">
      <c r="B1348" s="10" t="s">
        <v>25</v>
      </c>
      <c r="C1348" s="21">
        <v>1342</v>
      </c>
      <c r="D1348" s="21">
        <v>320</v>
      </c>
      <c r="E1348" s="22">
        <v>80</v>
      </c>
      <c r="F1348" s="23">
        <f t="shared" si="123"/>
        <v>6.9444444444444448E-2</v>
      </c>
      <c r="G1348" s="23">
        <f t="shared" si="124"/>
        <v>0.25</v>
      </c>
      <c r="H1348" s="24">
        <f t="shared" si="120"/>
        <v>0</v>
      </c>
      <c r="I1348" s="24">
        <f t="shared" si="121"/>
        <v>80</v>
      </c>
      <c r="J1348" s="24">
        <f t="shared" si="122"/>
        <v>22.222222222222221</v>
      </c>
      <c r="K1348" s="24">
        <f>(1000*1.15)*Table1[[#This Row],[WLTC class 3, version 5, acceleration]]</f>
        <v>79.861111111111114</v>
      </c>
      <c r="L1348" s="24">
        <f t="shared" si="125"/>
        <v>112.815</v>
      </c>
      <c r="M1348" s="24">
        <f>0.5*1.2*0.32*1.99*(Table1[[#This Row],[Velocity]]^2)</f>
        <v>188.68148148148148</v>
      </c>
      <c r="N1348" s="24">
        <f>Table1[[#This Row],[Acceleration Force]]+Table1[[#This Row],[Rolling Resistance]]+Table1[[#This Row],[Aerodynamic Resistance]]</f>
        <v>381.3575925925926</v>
      </c>
      <c r="O1348" s="24">
        <f>(Table1[[#This Row],[Acceleration Force]]+Table1[[#This Row],[Rolling Resistance]]+Table1[[#This Row],[Aerodynamic Resistance]])*Table1[[#This Row],[Velocity]]</f>
        <v>8474.6131687242796</v>
      </c>
      <c r="P1348" s="24">
        <f>Table1[[#This Row],[Total]]*Table1[[#This Row],[Velocity]]</f>
        <v>8474.6131687242796</v>
      </c>
      <c r="Q1348" s="24">
        <f>IF(Table1[[#This Row],[Energy]]&gt;0,Table1[[#This Row],[Energy]],0)</f>
        <v>8474.6131687242796</v>
      </c>
      <c r="R1348" s="24">
        <f>(SUM($Q$6:Q1348))/1000000</f>
        <v>4.9532663195834532</v>
      </c>
      <c r="S1348" s="24">
        <f>IF(Table1[[#This Row],[Energy]]&lt;0,ABS(Table1[[#This Row],[Energy]]),0)</f>
        <v>0</v>
      </c>
      <c r="T1348" s="24">
        <f>(SUM($S$6:S1348))/1000000</f>
        <v>1.5794666992494641</v>
      </c>
    </row>
    <row r="1349" spans="2:20" x14ac:dyDescent="0.3">
      <c r="B1349" s="10" t="s">
        <v>25</v>
      </c>
      <c r="C1349" s="21">
        <v>1343</v>
      </c>
      <c r="D1349" s="21">
        <v>321</v>
      </c>
      <c r="E1349" s="22">
        <v>80.400000000000006</v>
      </c>
      <c r="F1349" s="23">
        <f t="shared" si="123"/>
        <v>0.11111111111111072</v>
      </c>
      <c r="G1349" s="23">
        <f t="shared" si="124"/>
        <v>0.39999999999999858</v>
      </c>
      <c r="H1349" s="24">
        <f t="shared" si="120"/>
        <v>0</v>
      </c>
      <c r="I1349" s="24">
        <f t="shared" si="121"/>
        <v>80.400000000000006</v>
      </c>
      <c r="J1349" s="24">
        <f t="shared" si="122"/>
        <v>22.333333333333336</v>
      </c>
      <c r="K1349" s="24">
        <f>(1000*1.15)*Table1[[#This Row],[WLTC class 3, version 5, acceleration]]</f>
        <v>127.77777777777732</v>
      </c>
      <c r="L1349" s="24">
        <f t="shared" si="125"/>
        <v>112.815</v>
      </c>
      <c r="M1349" s="24">
        <f>0.5*1.2*0.32*1.99*(Table1[[#This Row],[Velocity]]^2)</f>
        <v>190.57301333333339</v>
      </c>
      <c r="N1349" s="24">
        <f>Table1[[#This Row],[Acceleration Force]]+Table1[[#This Row],[Rolling Resistance]]+Table1[[#This Row],[Aerodynamic Resistance]]</f>
        <v>431.16579111111071</v>
      </c>
      <c r="O1349" s="24">
        <f>(Table1[[#This Row],[Acceleration Force]]+Table1[[#This Row],[Rolling Resistance]]+Table1[[#This Row],[Aerodynamic Resistance]])*Table1[[#This Row],[Velocity]]</f>
        <v>9629.3693348148063</v>
      </c>
      <c r="P1349" s="24">
        <f>Table1[[#This Row],[Total]]*Table1[[#This Row],[Velocity]]</f>
        <v>9629.3693348148063</v>
      </c>
      <c r="Q1349" s="24">
        <f>IF(Table1[[#This Row],[Energy]]&gt;0,Table1[[#This Row],[Energy]],0)</f>
        <v>9629.3693348148063</v>
      </c>
      <c r="R1349" s="24">
        <f>(SUM($Q$6:Q1349))/1000000</f>
        <v>4.9628956889182687</v>
      </c>
      <c r="S1349" s="24">
        <f>IF(Table1[[#This Row],[Energy]]&lt;0,ABS(Table1[[#This Row],[Energy]]),0)</f>
        <v>0</v>
      </c>
      <c r="T1349" s="24">
        <f>(SUM($S$6:S1349))/1000000</f>
        <v>1.5794666992494641</v>
      </c>
    </row>
    <row r="1350" spans="2:20" x14ac:dyDescent="0.3">
      <c r="B1350" s="10" t="s">
        <v>25</v>
      </c>
      <c r="C1350" s="21">
        <v>1344</v>
      </c>
      <c r="D1350" s="21">
        <v>322</v>
      </c>
      <c r="E1350" s="22">
        <v>80.8</v>
      </c>
      <c r="F1350" s="23">
        <f t="shared" si="123"/>
        <v>0.11111111111111072</v>
      </c>
      <c r="G1350" s="23">
        <f t="shared" si="124"/>
        <v>0.39999999999999858</v>
      </c>
      <c r="H1350" s="24">
        <f t="shared" ref="H1350:H1413" si="126">IF(E1350&lt;1,1,0)</f>
        <v>0</v>
      </c>
      <c r="I1350" s="24">
        <f t="shared" ref="I1350:I1413" si="127">IF(H1350=1,"",E1350)</f>
        <v>80.8</v>
      </c>
      <c r="J1350" s="24">
        <f t="shared" ref="J1350:J1413" si="128">E1350/3.6</f>
        <v>22.444444444444443</v>
      </c>
      <c r="K1350" s="24">
        <f>(1000*1.15)*Table1[[#This Row],[WLTC class 3, version 5, acceleration]]</f>
        <v>127.77777777777732</v>
      </c>
      <c r="L1350" s="24">
        <f t="shared" si="125"/>
        <v>112.815</v>
      </c>
      <c r="M1350" s="24">
        <f>0.5*1.2*0.32*1.99*(Table1[[#This Row],[Velocity]]^2)</f>
        <v>192.47397925925924</v>
      </c>
      <c r="N1350" s="24">
        <f>Table1[[#This Row],[Acceleration Force]]+Table1[[#This Row],[Rolling Resistance]]+Table1[[#This Row],[Aerodynamic Resistance]]</f>
        <v>433.06675703703655</v>
      </c>
      <c r="O1350" s="24">
        <f>(Table1[[#This Row],[Acceleration Force]]+Table1[[#This Row],[Rolling Resistance]]+Table1[[#This Row],[Aerodynamic Resistance]])*Table1[[#This Row],[Velocity]]</f>
        <v>9719.9427690534867</v>
      </c>
      <c r="P1350" s="24">
        <f>Table1[[#This Row],[Total]]*Table1[[#This Row],[Velocity]]</f>
        <v>9719.9427690534867</v>
      </c>
      <c r="Q1350" s="24">
        <f>IF(Table1[[#This Row],[Energy]]&gt;0,Table1[[#This Row],[Energy]],0)</f>
        <v>9719.9427690534867</v>
      </c>
      <c r="R1350" s="24">
        <f>(SUM($Q$6:Q1350))/1000000</f>
        <v>4.9726156316873213</v>
      </c>
      <c r="S1350" s="24">
        <f>IF(Table1[[#This Row],[Energy]]&lt;0,ABS(Table1[[#This Row],[Energy]]),0)</f>
        <v>0</v>
      </c>
      <c r="T1350" s="24">
        <f>(SUM($S$6:S1350))/1000000</f>
        <v>1.5794666992494641</v>
      </c>
    </row>
    <row r="1351" spans="2:20" x14ac:dyDescent="0.3">
      <c r="B1351" s="10" t="s">
        <v>25</v>
      </c>
      <c r="C1351" s="21">
        <v>1345</v>
      </c>
      <c r="D1351" s="21">
        <v>323</v>
      </c>
      <c r="E1351" s="22">
        <v>81.2</v>
      </c>
      <c r="F1351" s="23">
        <f t="shared" ref="F1351:F1414" si="129">($E1352-$E1350)/2/3.6</f>
        <v>9.7222222222222612E-2</v>
      </c>
      <c r="G1351" s="23">
        <f t="shared" ref="G1351:G1414" si="130">($E1352-$E1350)/2</f>
        <v>0.35000000000000142</v>
      </c>
      <c r="H1351" s="24">
        <f t="shared" si="126"/>
        <v>0</v>
      </c>
      <c r="I1351" s="24">
        <f t="shared" si="127"/>
        <v>81.2</v>
      </c>
      <c r="J1351" s="24">
        <f t="shared" si="128"/>
        <v>22.555555555555557</v>
      </c>
      <c r="K1351" s="24">
        <f>(1000*1.15)*Table1[[#This Row],[WLTC class 3, version 5, acceleration]]</f>
        <v>111.805555555556</v>
      </c>
      <c r="L1351" s="24">
        <f t="shared" ref="L1351:L1414" si="131">1150*9.81*0.01</f>
        <v>112.815</v>
      </c>
      <c r="M1351" s="24">
        <f>0.5*1.2*0.32*1.99*(Table1[[#This Row],[Velocity]]^2)</f>
        <v>194.3843792592593</v>
      </c>
      <c r="N1351" s="24">
        <f>Table1[[#This Row],[Acceleration Force]]+Table1[[#This Row],[Rolling Resistance]]+Table1[[#This Row],[Aerodynamic Resistance]]</f>
        <v>419.00493481481533</v>
      </c>
      <c r="O1351" s="24">
        <f>(Table1[[#This Row],[Acceleration Force]]+Table1[[#This Row],[Rolling Resistance]]+Table1[[#This Row],[Aerodynamic Resistance]])*Table1[[#This Row],[Velocity]]</f>
        <v>9450.8890852675013</v>
      </c>
      <c r="P1351" s="24">
        <f>Table1[[#This Row],[Total]]*Table1[[#This Row],[Velocity]]</f>
        <v>9450.8890852675013</v>
      </c>
      <c r="Q1351" s="24">
        <f>IF(Table1[[#This Row],[Energy]]&gt;0,Table1[[#This Row],[Energy]],0)</f>
        <v>9450.8890852675013</v>
      </c>
      <c r="R1351" s="24">
        <f>(SUM($Q$6:Q1351))/1000000</f>
        <v>4.9820665207725892</v>
      </c>
      <c r="S1351" s="24">
        <f>IF(Table1[[#This Row],[Energy]]&lt;0,ABS(Table1[[#This Row],[Energy]]),0)</f>
        <v>0</v>
      </c>
      <c r="T1351" s="24">
        <f>(SUM($S$6:S1351))/1000000</f>
        <v>1.5794666992494641</v>
      </c>
    </row>
    <row r="1352" spans="2:20" x14ac:dyDescent="0.3">
      <c r="B1352" s="10" t="s">
        <v>25</v>
      </c>
      <c r="C1352" s="21">
        <v>1346</v>
      </c>
      <c r="D1352" s="21">
        <v>324</v>
      </c>
      <c r="E1352" s="22">
        <v>81.5</v>
      </c>
      <c r="F1352" s="23">
        <f t="shared" si="129"/>
        <v>5.5555555555554373E-2</v>
      </c>
      <c r="G1352" s="23">
        <f t="shared" si="130"/>
        <v>0.19999999999999574</v>
      </c>
      <c r="H1352" s="24">
        <f t="shared" si="126"/>
        <v>0</v>
      </c>
      <c r="I1352" s="24">
        <f t="shared" si="127"/>
        <v>81.5</v>
      </c>
      <c r="J1352" s="24">
        <f t="shared" si="128"/>
        <v>22.638888888888889</v>
      </c>
      <c r="K1352" s="24">
        <f>(1000*1.15)*Table1[[#This Row],[WLTC class 3, version 5, acceleration]]</f>
        <v>63.888888888887529</v>
      </c>
      <c r="L1352" s="24">
        <f t="shared" si="131"/>
        <v>112.815</v>
      </c>
      <c r="M1352" s="24">
        <f>0.5*1.2*0.32*1.99*(Table1[[#This Row],[Velocity]]^2)</f>
        <v>195.82337037037038</v>
      </c>
      <c r="N1352" s="24">
        <f>Table1[[#This Row],[Acceleration Force]]+Table1[[#This Row],[Rolling Resistance]]+Table1[[#This Row],[Aerodynamic Resistance]]</f>
        <v>372.5272592592579</v>
      </c>
      <c r="O1352" s="24">
        <f>(Table1[[#This Row],[Acceleration Force]]+Table1[[#This Row],[Rolling Resistance]]+Table1[[#This Row],[Aerodynamic Resistance]])*Table1[[#This Row],[Velocity]]</f>
        <v>8433.6032304526452</v>
      </c>
      <c r="P1352" s="24">
        <f>Table1[[#This Row],[Total]]*Table1[[#This Row],[Velocity]]</f>
        <v>8433.6032304526452</v>
      </c>
      <c r="Q1352" s="24">
        <f>IF(Table1[[#This Row],[Energy]]&gt;0,Table1[[#This Row],[Energy]],0)</f>
        <v>8433.6032304526452</v>
      </c>
      <c r="R1352" s="24">
        <f>(SUM($Q$6:Q1352))/1000000</f>
        <v>4.9905001240030424</v>
      </c>
      <c r="S1352" s="24">
        <f>IF(Table1[[#This Row],[Energy]]&lt;0,ABS(Table1[[#This Row],[Energy]]),0)</f>
        <v>0</v>
      </c>
      <c r="T1352" s="24">
        <f>(SUM($S$6:S1352))/1000000</f>
        <v>1.5794666992494641</v>
      </c>
    </row>
    <row r="1353" spans="2:20" x14ac:dyDescent="0.3">
      <c r="B1353" s="10" t="s">
        <v>25</v>
      </c>
      <c r="C1353" s="21">
        <v>1347</v>
      </c>
      <c r="D1353" s="21">
        <v>325</v>
      </c>
      <c r="E1353" s="22">
        <v>81.599999999999994</v>
      </c>
      <c r="F1353" s="23">
        <f t="shared" si="129"/>
        <v>1.3888888888888099E-2</v>
      </c>
      <c r="G1353" s="23">
        <f t="shared" si="130"/>
        <v>4.9999999999997158E-2</v>
      </c>
      <c r="H1353" s="24">
        <f t="shared" si="126"/>
        <v>0</v>
      </c>
      <c r="I1353" s="24">
        <f t="shared" si="127"/>
        <v>81.599999999999994</v>
      </c>
      <c r="J1353" s="24">
        <f t="shared" si="128"/>
        <v>22.666666666666664</v>
      </c>
      <c r="K1353" s="24">
        <f>(1000*1.15)*Table1[[#This Row],[WLTC class 3, version 5, acceleration]]</f>
        <v>15.972222222221314</v>
      </c>
      <c r="L1353" s="24">
        <f t="shared" si="131"/>
        <v>112.815</v>
      </c>
      <c r="M1353" s="24">
        <f>0.5*1.2*0.32*1.99*(Table1[[#This Row],[Velocity]]^2)</f>
        <v>196.30421333333334</v>
      </c>
      <c r="N1353" s="24">
        <f>Table1[[#This Row],[Acceleration Force]]+Table1[[#This Row],[Rolling Resistance]]+Table1[[#This Row],[Aerodynamic Resistance]]</f>
        <v>325.09143555555465</v>
      </c>
      <c r="O1353" s="24">
        <f>(Table1[[#This Row],[Acceleration Force]]+Table1[[#This Row],[Rolling Resistance]]+Table1[[#This Row],[Aerodynamic Resistance]])*Table1[[#This Row],[Velocity]]</f>
        <v>7368.7392059259046</v>
      </c>
      <c r="P1353" s="24">
        <f>Table1[[#This Row],[Total]]*Table1[[#This Row],[Velocity]]</f>
        <v>7368.7392059259046</v>
      </c>
      <c r="Q1353" s="24">
        <f>IF(Table1[[#This Row],[Energy]]&gt;0,Table1[[#This Row],[Energy]],0)</f>
        <v>7368.7392059259046</v>
      </c>
      <c r="R1353" s="24">
        <f>(SUM($Q$6:Q1353))/1000000</f>
        <v>4.9978688632089678</v>
      </c>
      <c r="S1353" s="24">
        <f>IF(Table1[[#This Row],[Energy]]&lt;0,ABS(Table1[[#This Row],[Energy]]),0)</f>
        <v>0</v>
      </c>
      <c r="T1353" s="24">
        <f>(SUM($S$6:S1353))/1000000</f>
        <v>1.5794666992494641</v>
      </c>
    </row>
    <row r="1354" spans="2:20" x14ac:dyDescent="0.3">
      <c r="B1354" s="10" t="s">
        <v>25</v>
      </c>
      <c r="C1354" s="21">
        <v>1348</v>
      </c>
      <c r="D1354" s="21">
        <v>326</v>
      </c>
      <c r="E1354" s="22">
        <v>81.599999999999994</v>
      </c>
      <c r="F1354" s="23">
        <f t="shared" si="129"/>
        <v>-2.7777777777776198E-2</v>
      </c>
      <c r="G1354" s="23">
        <f t="shared" si="130"/>
        <v>-9.9999999999994316E-2</v>
      </c>
      <c r="H1354" s="24">
        <f t="shared" si="126"/>
        <v>0</v>
      </c>
      <c r="I1354" s="24">
        <f t="shared" si="127"/>
        <v>81.599999999999994</v>
      </c>
      <c r="J1354" s="24">
        <f t="shared" si="128"/>
        <v>22.666666666666664</v>
      </c>
      <c r="K1354" s="24">
        <f>(1000*1.15)*Table1[[#This Row],[WLTC class 3, version 5, acceleration]]</f>
        <v>-31.944444444442627</v>
      </c>
      <c r="L1354" s="24">
        <f t="shared" si="131"/>
        <v>112.815</v>
      </c>
      <c r="M1354" s="24">
        <f>0.5*1.2*0.32*1.99*(Table1[[#This Row],[Velocity]]^2)</f>
        <v>196.30421333333334</v>
      </c>
      <c r="N1354" s="24">
        <f>Table1[[#This Row],[Acceleration Force]]+Table1[[#This Row],[Rolling Resistance]]+Table1[[#This Row],[Aerodynamic Resistance]]</f>
        <v>277.1747688888907</v>
      </c>
      <c r="O1354" s="24">
        <f>(Table1[[#This Row],[Acceleration Force]]+Table1[[#This Row],[Rolling Resistance]]+Table1[[#This Row],[Aerodynamic Resistance]])*Table1[[#This Row],[Velocity]]</f>
        <v>6282.6280948148551</v>
      </c>
      <c r="P1354" s="24">
        <f>Table1[[#This Row],[Total]]*Table1[[#This Row],[Velocity]]</f>
        <v>6282.6280948148551</v>
      </c>
      <c r="Q1354" s="24">
        <f>IF(Table1[[#This Row],[Energy]]&gt;0,Table1[[#This Row],[Energy]],0)</f>
        <v>6282.6280948148551</v>
      </c>
      <c r="R1354" s="24">
        <f>(SUM($Q$6:Q1354))/1000000</f>
        <v>5.0041514913037828</v>
      </c>
      <c r="S1354" s="24">
        <f>IF(Table1[[#This Row],[Energy]]&lt;0,ABS(Table1[[#This Row],[Energy]]),0)</f>
        <v>0</v>
      </c>
      <c r="T1354" s="24">
        <f>(SUM($S$6:S1354))/1000000</f>
        <v>1.5794666992494641</v>
      </c>
    </row>
    <row r="1355" spans="2:20" x14ac:dyDescent="0.3">
      <c r="B1355" s="10" t="s">
        <v>25</v>
      </c>
      <c r="C1355" s="21">
        <v>1349</v>
      </c>
      <c r="D1355" s="21">
        <v>327</v>
      </c>
      <c r="E1355" s="22">
        <v>81.400000000000006</v>
      </c>
      <c r="F1355" s="23">
        <f t="shared" si="129"/>
        <v>-0.12499999999999881</v>
      </c>
      <c r="G1355" s="23">
        <f t="shared" si="130"/>
        <v>-0.44999999999999574</v>
      </c>
      <c r="H1355" s="24">
        <f t="shared" si="126"/>
        <v>0</v>
      </c>
      <c r="I1355" s="24">
        <f t="shared" si="127"/>
        <v>81.400000000000006</v>
      </c>
      <c r="J1355" s="24">
        <f t="shared" si="128"/>
        <v>22.611111111111111</v>
      </c>
      <c r="K1355" s="24">
        <f>(1000*1.15)*Table1[[#This Row],[WLTC class 3, version 5, acceleration]]</f>
        <v>-143.74999999999864</v>
      </c>
      <c r="L1355" s="24">
        <f t="shared" si="131"/>
        <v>112.815</v>
      </c>
      <c r="M1355" s="24">
        <f>0.5*1.2*0.32*1.99*(Table1[[#This Row],[Velocity]]^2)</f>
        <v>195.34311703703705</v>
      </c>
      <c r="N1355" s="24">
        <f>Table1[[#This Row],[Acceleration Force]]+Table1[[#This Row],[Rolling Resistance]]+Table1[[#This Row],[Aerodynamic Resistance]]</f>
        <v>164.40811703703841</v>
      </c>
      <c r="O1355" s="24">
        <f>(Table1[[#This Row],[Acceleration Force]]+Table1[[#This Row],[Rolling Resistance]]+Table1[[#This Row],[Aerodynamic Resistance]])*Table1[[#This Row],[Velocity]]</f>
        <v>3717.4502018930352</v>
      </c>
      <c r="P1355" s="24">
        <f>Table1[[#This Row],[Total]]*Table1[[#This Row],[Velocity]]</f>
        <v>3717.4502018930352</v>
      </c>
      <c r="Q1355" s="24">
        <f>IF(Table1[[#This Row],[Energy]]&gt;0,Table1[[#This Row],[Energy]],0)</f>
        <v>3717.4502018930352</v>
      </c>
      <c r="R1355" s="24">
        <f>(SUM($Q$6:Q1355))/1000000</f>
        <v>5.0078689415056763</v>
      </c>
      <c r="S1355" s="24">
        <f>IF(Table1[[#This Row],[Energy]]&lt;0,ABS(Table1[[#This Row],[Energy]]),0)</f>
        <v>0</v>
      </c>
      <c r="T1355" s="24">
        <f>(SUM($S$6:S1355))/1000000</f>
        <v>1.5794666992494641</v>
      </c>
    </row>
    <row r="1356" spans="2:20" x14ac:dyDescent="0.3">
      <c r="B1356" s="10" t="s">
        <v>25</v>
      </c>
      <c r="C1356" s="21">
        <v>1350</v>
      </c>
      <c r="D1356" s="21">
        <v>328</v>
      </c>
      <c r="E1356" s="22">
        <v>80.7</v>
      </c>
      <c r="F1356" s="23">
        <f t="shared" si="129"/>
        <v>-0.25000000000000155</v>
      </c>
      <c r="G1356" s="23">
        <f t="shared" si="130"/>
        <v>-0.90000000000000568</v>
      </c>
      <c r="H1356" s="24">
        <f t="shared" si="126"/>
        <v>0</v>
      </c>
      <c r="I1356" s="24">
        <f t="shared" si="127"/>
        <v>80.7</v>
      </c>
      <c r="J1356" s="24">
        <f t="shared" si="128"/>
        <v>22.416666666666668</v>
      </c>
      <c r="K1356" s="24">
        <f>(1000*1.15)*Table1[[#This Row],[WLTC class 3, version 5, acceleration]]</f>
        <v>-287.50000000000176</v>
      </c>
      <c r="L1356" s="24">
        <f t="shared" si="131"/>
        <v>112.815</v>
      </c>
      <c r="M1356" s="24">
        <f>0.5*1.2*0.32*1.99*(Table1[[#This Row],[Velocity]]^2)</f>
        <v>191.99785333333338</v>
      </c>
      <c r="N1356" s="24">
        <f>Table1[[#This Row],[Acceleration Force]]+Table1[[#This Row],[Rolling Resistance]]+Table1[[#This Row],[Aerodynamic Resistance]]</f>
        <v>17.312853333331617</v>
      </c>
      <c r="O1356" s="24">
        <f>(Table1[[#This Row],[Acceleration Force]]+Table1[[#This Row],[Rolling Resistance]]+Table1[[#This Row],[Aerodynamic Resistance]])*Table1[[#This Row],[Velocity]]</f>
        <v>388.09646222218379</v>
      </c>
      <c r="P1356" s="24">
        <f>Table1[[#This Row],[Total]]*Table1[[#This Row],[Velocity]]</f>
        <v>388.09646222218379</v>
      </c>
      <c r="Q1356" s="24">
        <f>IF(Table1[[#This Row],[Energy]]&gt;0,Table1[[#This Row],[Energy]],0)</f>
        <v>388.09646222218379</v>
      </c>
      <c r="R1356" s="24">
        <f>(SUM($Q$6:Q1356))/1000000</f>
        <v>5.0082570379678977</v>
      </c>
      <c r="S1356" s="24">
        <f>IF(Table1[[#This Row],[Energy]]&lt;0,ABS(Table1[[#This Row],[Energy]]),0)</f>
        <v>0</v>
      </c>
      <c r="T1356" s="24">
        <f>(SUM($S$6:S1356))/1000000</f>
        <v>1.5794666992494641</v>
      </c>
    </row>
    <row r="1357" spans="2:20" x14ac:dyDescent="0.3">
      <c r="B1357" s="10" t="s">
        <v>25</v>
      </c>
      <c r="C1357" s="21">
        <v>1351</v>
      </c>
      <c r="D1357" s="21">
        <v>329</v>
      </c>
      <c r="E1357" s="22">
        <v>79.599999999999994</v>
      </c>
      <c r="F1357" s="23">
        <f t="shared" si="129"/>
        <v>-0.34722222222222221</v>
      </c>
      <c r="G1357" s="23">
        <f t="shared" si="130"/>
        <v>-1.25</v>
      </c>
      <c r="H1357" s="24">
        <f t="shared" si="126"/>
        <v>0</v>
      </c>
      <c r="I1357" s="24">
        <f t="shared" si="127"/>
        <v>79.599999999999994</v>
      </c>
      <c r="J1357" s="24">
        <f t="shared" si="128"/>
        <v>22.111111111111111</v>
      </c>
      <c r="K1357" s="24">
        <f>(1000*1.15)*Table1[[#This Row],[WLTC class 3, version 5, acceleration]]</f>
        <v>-399.30555555555554</v>
      </c>
      <c r="L1357" s="24">
        <f t="shared" si="131"/>
        <v>112.815</v>
      </c>
      <c r="M1357" s="24">
        <f>0.5*1.2*0.32*1.99*(Table1[[#This Row],[Velocity]]^2)</f>
        <v>186.79938370370371</v>
      </c>
      <c r="N1357" s="24">
        <f>Table1[[#This Row],[Acceleration Force]]+Table1[[#This Row],[Rolling Resistance]]+Table1[[#This Row],[Aerodynamic Resistance]]</f>
        <v>-99.691171851851834</v>
      </c>
      <c r="O1357" s="24">
        <f>(Table1[[#This Row],[Acceleration Force]]+Table1[[#This Row],[Rolling Resistance]]+Table1[[#This Row],[Aerodynamic Resistance]])*Table1[[#This Row],[Velocity]]</f>
        <v>-2204.2825776131681</v>
      </c>
      <c r="P1357" s="24">
        <f>Table1[[#This Row],[Total]]*Table1[[#This Row],[Velocity]]</f>
        <v>-2204.2825776131681</v>
      </c>
      <c r="Q1357" s="24">
        <f>IF(Table1[[#This Row],[Energy]]&gt;0,Table1[[#This Row],[Energy]],0)</f>
        <v>0</v>
      </c>
      <c r="R1357" s="24">
        <f>(SUM($Q$6:Q1357))/1000000</f>
        <v>5.0082570379678977</v>
      </c>
      <c r="S1357" s="24">
        <f>IF(Table1[[#This Row],[Energy]]&lt;0,ABS(Table1[[#This Row],[Energy]]),0)</f>
        <v>2204.2825776131681</v>
      </c>
      <c r="T1357" s="24">
        <f>(SUM($S$6:S1357))/1000000</f>
        <v>1.5816709818270773</v>
      </c>
    </row>
    <row r="1358" spans="2:20" x14ac:dyDescent="0.3">
      <c r="B1358" s="10" t="s">
        <v>25</v>
      </c>
      <c r="C1358" s="21">
        <v>1352</v>
      </c>
      <c r="D1358" s="21">
        <v>330</v>
      </c>
      <c r="E1358" s="22">
        <v>78.2</v>
      </c>
      <c r="F1358" s="23">
        <f t="shared" si="129"/>
        <v>-0.38888888888888851</v>
      </c>
      <c r="G1358" s="23">
        <f t="shared" si="130"/>
        <v>-1.3999999999999986</v>
      </c>
      <c r="H1358" s="24">
        <f t="shared" si="126"/>
        <v>0</v>
      </c>
      <c r="I1358" s="24">
        <f t="shared" si="127"/>
        <v>78.2</v>
      </c>
      <c r="J1358" s="24">
        <f t="shared" si="128"/>
        <v>21.722222222222221</v>
      </c>
      <c r="K1358" s="24">
        <f>(1000*1.15)*Table1[[#This Row],[WLTC class 3, version 5, acceleration]]</f>
        <v>-447.22222222222177</v>
      </c>
      <c r="L1358" s="24">
        <f t="shared" si="131"/>
        <v>112.815</v>
      </c>
      <c r="M1358" s="24">
        <f>0.5*1.2*0.32*1.99*(Table1[[#This Row],[Velocity]]^2)</f>
        <v>180.28633481481481</v>
      </c>
      <c r="N1358" s="24">
        <f>Table1[[#This Row],[Acceleration Force]]+Table1[[#This Row],[Rolling Resistance]]+Table1[[#This Row],[Aerodynamic Resistance]]</f>
        <v>-154.12088740740697</v>
      </c>
      <c r="O1358" s="24">
        <f>(Table1[[#This Row],[Acceleration Force]]+Table1[[#This Row],[Rolling Resistance]]+Table1[[#This Row],[Aerodynamic Resistance]])*Table1[[#This Row],[Velocity]]</f>
        <v>-3347.8481653497847</v>
      </c>
      <c r="P1358" s="24">
        <f>Table1[[#This Row],[Total]]*Table1[[#This Row],[Velocity]]</f>
        <v>-3347.8481653497847</v>
      </c>
      <c r="Q1358" s="24">
        <f>IF(Table1[[#This Row],[Energy]]&gt;0,Table1[[#This Row],[Energy]],0)</f>
        <v>0</v>
      </c>
      <c r="R1358" s="24">
        <f>(SUM($Q$6:Q1358))/1000000</f>
        <v>5.0082570379678977</v>
      </c>
      <c r="S1358" s="24">
        <f>IF(Table1[[#This Row],[Energy]]&lt;0,ABS(Table1[[#This Row],[Energy]]),0)</f>
        <v>3347.8481653497847</v>
      </c>
      <c r="T1358" s="24">
        <f>(SUM($S$6:S1358))/1000000</f>
        <v>1.585018829992427</v>
      </c>
    </row>
    <row r="1359" spans="2:20" x14ac:dyDescent="0.3">
      <c r="B1359" s="10" t="s">
        <v>25</v>
      </c>
      <c r="C1359" s="21">
        <v>1353</v>
      </c>
      <c r="D1359" s="21">
        <v>331</v>
      </c>
      <c r="E1359" s="22">
        <v>76.8</v>
      </c>
      <c r="F1359" s="23">
        <f t="shared" si="129"/>
        <v>-0.40277777777777857</v>
      </c>
      <c r="G1359" s="23">
        <f t="shared" si="130"/>
        <v>-1.4500000000000028</v>
      </c>
      <c r="H1359" s="24">
        <f t="shared" si="126"/>
        <v>0</v>
      </c>
      <c r="I1359" s="24">
        <f t="shared" si="127"/>
        <v>76.8</v>
      </c>
      <c r="J1359" s="24">
        <f t="shared" si="128"/>
        <v>21.333333333333332</v>
      </c>
      <c r="K1359" s="24">
        <f>(1000*1.15)*Table1[[#This Row],[WLTC class 3, version 5, acceleration]]</f>
        <v>-463.19444444444537</v>
      </c>
      <c r="L1359" s="24">
        <f t="shared" si="131"/>
        <v>112.815</v>
      </c>
      <c r="M1359" s="24">
        <f>0.5*1.2*0.32*1.99*(Table1[[#This Row],[Velocity]]^2)</f>
        <v>173.88885333333334</v>
      </c>
      <c r="N1359" s="24">
        <f>Table1[[#This Row],[Acceleration Force]]+Table1[[#This Row],[Rolling Resistance]]+Table1[[#This Row],[Aerodynamic Resistance]]</f>
        <v>-176.49059111111202</v>
      </c>
      <c r="O1359" s="24">
        <f>(Table1[[#This Row],[Acceleration Force]]+Table1[[#This Row],[Rolling Resistance]]+Table1[[#This Row],[Aerodynamic Resistance]])*Table1[[#This Row],[Velocity]]</f>
        <v>-3765.1326103703896</v>
      </c>
      <c r="P1359" s="24">
        <f>Table1[[#This Row],[Total]]*Table1[[#This Row],[Velocity]]</f>
        <v>-3765.1326103703896</v>
      </c>
      <c r="Q1359" s="24">
        <f>IF(Table1[[#This Row],[Energy]]&gt;0,Table1[[#This Row],[Energy]],0)</f>
        <v>0</v>
      </c>
      <c r="R1359" s="24">
        <f>(SUM($Q$6:Q1359))/1000000</f>
        <v>5.0082570379678977</v>
      </c>
      <c r="S1359" s="24">
        <f>IF(Table1[[#This Row],[Energy]]&lt;0,ABS(Table1[[#This Row],[Energy]]),0)</f>
        <v>3765.1326103703896</v>
      </c>
      <c r="T1359" s="24">
        <f>(SUM($S$6:S1359))/1000000</f>
        <v>1.5887839626027975</v>
      </c>
    </row>
    <row r="1360" spans="2:20" x14ac:dyDescent="0.3">
      <c r="B1360" s="10" t="s">
        <v>25</v>
      </c>
      <c r="C1360" s="21">
        <v>1354</v>
      </c>
      <c r="D1360" s="21">
        <v>332</v>
      </c>
      <c r="E1360" s="22">
        <v>75.3</v>
      </c>
      <c r="F1360" s="23">
        <f t="shared" si="129"/>
        <v>-0.41666666666666663</v>
      </c>
      <c r="G1360" s="23">
        <f t="shared" si="130"/>
        <v>-1.5</v>
      </c>
      <c r="H1360" s="24">
        <f t="shared" si="126"/>
        <v>0</v>
      </c>
      <c r="I1360" s="24">
        <f t="shared" si="127"/>
        <v>75.3</v>
      </c>
      <c r="J1360" s="24">
        <f t="shared" si="128"/>
        <v>20.916666666666664</v>
      </c>
      <c r="K1360" s="24">
        <f>(1000*1.15)*Table1[[#This Row],[WLTC class 3, version 5, acceleration]]</f>
        <v>-479.16666666666663</v>
      </c>
      <c r="L1360" s="24">
        <f t="shared" si="131"/>
        <v>112.815</v>
      </c>
      <c r="M1360" s="24">
        <f>0.5*1.2*0.32*1.99*(Table1[[#This Row],[Velocity]]^2)</f>
        <v>167.16265333333331</v>
      </c>
      <c r="N1360" s="24">
        <f>Table1[[#This Row],[Acceleration Force]]+Table1[[#This Row],[Rolling Resistance]]+Table1[[#This Row],[Aerodynamic Resistance]]</f>
        <v>-199.18901333333332</v>
      </c>
      <c r="O1360" s="24">
        <f>(Table1[[#This Row],[Acceleration Force]]+Table1[[#This Row],[Rolling Resistance]]+Table1[[#This Row],[Aerodynamic Resistance]])*Table1[[#This Row],[Velocity]]</f>
        <v>-4166.3701955555553</v>
      </c>
      <c r="P1360" s="24">
        <f>Table1[[#This Row],[Total]]*Table1[[#This Row],[Velocity]]</f>
        <v>-4166.3701955555553</v>
      </c>
      <c r="Q1360" s="24">
        <f>IF(Table1[[#This Row],[Energy]]&gt;0,Table1[[#This Row],[Energy]],0)</f>
        <v>0</v>
      </c>
      <c r="R1360" s="24">
        <f>(SUM($Q$6:Q1360))/1000000</f>
        <v>5.0082570379678977</v>
      </c>
      <c r="S1360" s="24">
        <f>IF(Table1[[#This Row],[Energy]]&lt;0,ABS(Table1[[#This Row],[Energy]]),0)</f>
        <v>4166.3701955555553</v>
      </c>
      <c r="T1360" s="24">
        <f>(SUM($S$6:S1360))/1000000</f>
        <v>1.592950332798353</v>
      </c>
    </row>
    <row r="1361" spans="2:20" x14ac:dyDescent="0.3">
      <c r="B1361" s="10" t="s">
        <v>25</v>
      </c>
      <c r="C1361" s="21">
        <v>1355</v>
      </c>
      <c r="D1361" s="21">
        <v>333</v>
      </c>
      <c r="E1361" s="22">
        <v>73.8</v>
      </c>
      <c r="F1361" s="23">
        <f t="shared" si="129"/>
        <v>-0.44444444444444481</v>
      </c>
      <c r="G1361" s="23">
        <f t="shared" si="130"/>
        <v>-1.6000000000000014</v>
      </c>
      <c r="H1361" s="24">
        <f t="shared" si="126"/>
        <v>0</v>
      </c>
      <c r="I1361" s="24">
        <f t="shared" si="127"/>
        <v>73.8</v>
      </c>
      <c r="J1361" s="24">
        <f t="shared" si="128"/>
        <v>20.5</v>
      </c>
      <c r="K1361" s="24">
        <f>(1000*1.15)*Table1[[#This Row],[WLTC class 3, version 5, acceleration]]</f>
        <v>-511.11111111111154</v>
      </c>
      <c r="L1361" s="24">
        <f t="shared" si="131"/>
        <v>112.815</v>
      </c>
      <c r="M1361" s="24">
        <f>0.5*1.2*0.32*1.99*(Table1[[#This Row],[Velocity]]^2)</f>
        <v>160.56912000000003</v>
      </c>
      <c r="N1361" s="24">
        <f>Table1[[#This Row],[Acceleration Force]]+Table1[[#This Row],[Rolling Resistance]]+Table1[[#This Row],[Aerodynamic Resistance]]</f>
        <v>-237.72699111111152</v>
      </c>
      <c r="O1361" s="24">
        <f>(Table1[[#This Row],[Acceleration Force]]+Table1[[#This Row],[Rolling Resistance]]+Table1[[#This Row],[Aerodynamic Resistance]])*Table1[[#This Row],[Velocity]]</f>
        <v>-4873.4033177777865</v>
      </c>
      <c r="P1361" s="24">
        <f>Table1[[#This Row],[Total]]*Table1[[#This Row],[Velocity]]</f>
        <v>-4873.4033177777865</v>
      </c>
      <c r="Q1361" s="24">
        <f>IF(Table1[[#This Row],[Energy]]&gt;0,Table1[[#This Row],[Energy]],0)</f>
        <v>0</v>
      </c>
      <c r="R1361" s="24">
        <f>(SUM($Q$6:Q1361))/1000000</f>
        <v>5.0082570379678977</v>
      </c>
      <c r="S1361" s="24">
        <f>IF(Table1[[#This Row],[Energy]]&lt;0,ABS(Table1[[#This Row],[Energy]]),0)</f>
        <v>4873.4033177777865</v>
      </c>
      <c r="T1361" s="24">
        <f>(SUM($S$6:S1361))/1000000</f>
        <v>1.5978237361161307</v>
      </c>
    </row>
    <row r="1362" spans="2:20" x14ac:dyDescent="0.3">
      <c r="B1362" s="10" t="s">
        <v>25</v>
      </c>
      <c r="C1362" s="21">
        <v>1356</v>
      </c>
      <c r="D1362" s="21">
        <v>334</v>
      </c>
      <c r="E1362" s="22">
        <v>72.099999999999994</v>
      </c>
      <c r="F1362" s="23">
        <f t="shared" si="129"/>
        <v>-0.49999999999999922</v>
      </c>
      <c r="G1362" s="23">
        <f t="shared" si="130"/>
        <v>-1.7999999999999972</v>
      </c>
      <c r="H1362" s="24">
        <f t="shared" si="126"/>
        <v>0</v>
      </c>
      <c r="I1362" s="24">
        <f t="shared" si="127"/>
        <v>72.099999999999994</v>
      </c>
      <c r="J1362" s="24">
        <f t="shared" si="128"/>
        <v>20.027777777777775</v>
      </c>
      <c r="K1362" s="24">
        <f>(1000*1.15)*Table1[[#This Row],[WLTC class 3, version 5, acceleration]]</f>
        <v>-574.99999999999909</v>
      </c>
      <c r="L1362" s="24">
        <f t="shared" si="131"/>
        <v>112.815</v>
      </c>
      <c r="M1362" s="24">
        <f>0.5*1.2*0.32*1.99*(Table1[[#This Row],[Velocity]]^2)</f>
        <v>153.25682814814812</v>
      </c>
      <c r="N1362" s="24">
        <f>Table1[[#This Row],[Acceleration Force]]+Table1[[#This Row],[Rolling Resistance]]+Table1[[#This Row],[Aerodynamic Resistance]]</f>
        <v>-308.92817185185095</v>
      </c>
      <c r="O1362" s="24">
        <f>(Table1[[#This Row],[Acceleration Force]]+Table1[[#This Row],[Rolling Resistance]]+Table1[[#This Row],[Aerodynamic Resistance]])*Table1[[#This Row],[Velocity]]</f>
        <v>-6187.1447751440137</v>
      </c>
      <c r="P1362" s="24">
        <f>Table1[[#This Row],[Total]]*Table1[[#This Row],[Velocity]]</f>
        <v>-6187.1447751440137</v>
      </c>
      <c r="Q1362" s="24">
        <f>IF(Table1[[#This Row],[Energy]]&gt;0,Table1[[#This Row],[Energy]],0)</f>
        <v>0</v>
      </c>
      <c r="R1362" s="24">
        <f>(SUM($Q$6:Q1362))/1000000</f>
        <v>5.0082570379678977</v>
      </c>
      <c r="S1362" s="24">
        <f>IF(Table1[[#This Row],[Energy]]&lt;0,ABS(Table1[[#This Row],[Energy]]),0)</f>
        <v>6187.1447751440137</v>
      </c>
      <c r="T1362" s="24">
        <f>(SUM($S$6:S1362))/1000000</f>
        <v>1.6040108808912747</v>
      </c>
    </row>
    <row r="1363" spans="2:20" x14ac:dyDescent="0.3">
      <c r="B1363" s="10" t="s">
        <v>25</v>
      </c>
      <c r="C1363" s="21">
        <v>1357</v>
      </c>
      <c r="D1363" s="21">
        <v>335</v>
      </c>
      <c r="E1363" s="22">
        <v>70.2</v>
      </c>
      <c r="F1363" s="23">
        <f t="shared" si="129"/>
        <v>-0.54166666666666552</v>
      </c>
      <c r="G1363" s="23">
        <f t="shared" si="130"/>
        <v>-1.9499999999999957</v>
      </c>
      <c r="H1363" s="24">
        <f t="shared" si="126"/>
        <v>0</v>
      </c>
      <c r="I1363" s="24">
        <f t="shared" si="127"/>
        <v>70.2</v>
      </c>
      <c r="J1363" s="24">
        <f t="shared" si="128"/>
        <v>19.5</v>
      </c>
      <c r="K1363" s="24">
        <f>(1000*1.15)*Table1[[#This Row],[WLTC class 3, version 5, acceleration]]</f>
        <v>-622.91666666666538</v>
      </c>
      <c r="L1363" s="24">
        <f t="shared" si="131"/>
        <v>112.815</v>
      </c>
      <c r="M1363" s="24">
        <f>0.5*1.2*0.32*1.99*(Table1[[#This Row],[Velocity]]^2)</f>
        <v>145.28592</v>
      </c>
      <c r="N1363" s="24">
        <f>Table1[[#This Row],[Acceleration Force]]+Table1[[#This Row],[Rolling Resistance]]+Table1[[#This Row],[Aerodynamic Resistance]]</f>
        <v>-364.8157466666654</v>
      </c>
      <c r="O1363" s="24">
        <f>(Table1[[#This Row],[Acceleration Force]]+Table1[[#This Row],[Rolling Resistance]]+Table1[[#This Row],[Aerodynamic Resistance]])*Table1[[#This Row],[Velocity]]</f>
        <v>-7113.907059999975</v>
      </c>
      <c r="P1363" s="24">
        <f>Table1[[#This Row],[Total]]*Table1[[#This Row],[Velocity]]</f>
        <v>-7113.907059999975</v>
      </c>
      <c r="Q1363" s="24">
        <f>IF(Table1[[#This Row],[Energy]]&gt;0,Table1[[#This Row],[Energy]],0)</f>
        <v>0</v>
      </c>
      <c r="R1363" s="24">
        <f>(SUM($Q$6:Q1363))/1000000</f>
        <v>5.0082570379678977</v>
      </c>
      <c r="S1363" s="24">
        <f>IF(Table1[[#This Row],[Energy]]&lt;0,ABS(Table1[[#This Row],[Energy]]),0)</f>
        <v>7113.907059999975</v>
      </c>
      <c r="T1363" s="24">
        <f>(SUM($S$6:S1363))/1000000</f>
        <v>1.6111247879512745</v>
      </c>
    </row>
    <row r="1364" spans="2:20" x14ac:dyDescent="0.3">
      <c r="B1364" s="10" t="s">
        <v>25</v>
      </c>
      <c r="C1364" s="21">
        <v>1358</v>
      </c>
      <c r="D1364" s="21">
        <v>336</v>
      </c>
      <c r="E1364" s="22">
        <v>68.2</v>
      </c>
      <c r="F1364" s="23">
        <f t="shared" si="129"/>
        <v>-0.56944444444444564</v>
      </c>
      <c r="G1364" s="23">
        <f t="shared" si="130"/>
        <v>-2.0500000000000043</v>
      </c>
      <c r="H1364" s="24">
        <f t="shared" si="126"/>
        <v>0</v>
      </c>
      <c r="I1364" s="24">
        <f t="shared" si="127"/>
        <v>68.2</v>
      </c>
      <c r="J1364" s="24">
        <f t="shared" si="128"/>
        <v>18.944444444444446</v>
      </c>
      <c r="K1364" s="24">
        <f>(1000*1.15)*Table1[[#This Row],[WLTC class 3, version 5, acceleration]]</f>
        <v>-654.86111111111245</v>
      </c>
      <c r="L1364" s="24">
        <f t="shared" si="131"/>
        <v>112.815</v>
      </c>
      <c r="M1364" s="24">
        <f>0.5*1.2*0.32*1.99*(Table1[[#This Row],[Velocity]]^2)</f>
        <v>137.12544592592596</v>
      </c>
      <c r="N1364" s="24">
        <f>Table1[[#This Row],[Acceleration Force]]+Table1[[#This Row],[Rolling Resistance]]+Table1[[#This Row],[Aerodynamic Resistance]]</f>
        <v>-404.92066518518641</v>
      </c>
      <c r="O1364" s="24">
        <f>(Table1[[#This Row],[Acceleration Force]]+Table1[[#This Row],[Rolling Resistance]]+Table1[[#This Row],[Aerodynamic Resistance]])*Table1[[#This Row],[Velocity]]</f>
        <v>-7670.9970460082541</v>
      </c>
      <c r="P1364" s="24">
        <f>Table1[[#This Row],[Total]]*Table1[[#This Row],[Velocity]]</f>
        <v>-7670.9970460082541</v>
      </c>
      <c r="Q1364" s="24">
        <f>IF(Table1[[#This Row],[Energy]]&gt;0,Table1[[#This Row],[Energy]],0)</f>
        <v>0</v>
      </c>
      <c r="R1364" s="24">
        <f>(SUM($Q$6:Q1364))/1000000</f>
        <v>5.0082570379678977</v>
      </c>
      <c r="S1364" s="24">
        <f>IF(Table1[[#This Row],[Energy]]&lt;0,ABS(Table1[[#This Row],[Energy]]),0)</f>
        <v>7670.9970460082541</v>
      </c>
      <c r="T1364" s="24">
        <f>(SUM($S$6:S1364))/1000000</f>
        <v>1.6187957849972827</v>
      </c>
    </row>
    <row r="1365" spans="2:20" x14ac:dyDescent="0.3">
      <c r="B1365" s="10" t="s">
        <v>25</v>
      </c>
      <c r="C1365" s="21">
        <v>1359</v>
      </c>
      <c r="D1365" s="21">
        <v>337</v>
      </c>
      <c r="E1365" s="22">
        <v>66.099999999999994</v>
      </c>
      <c r="F1365" s="23">
        <f t="shared" si="129"/>
        <v>-0.61111111111111194</v>
      </c>
      <c r="G1365" s="23">
        <f t="shared" si="130"/>
        <v>-2.2000000000000028</v>
      </c>
      <c r="H1365" s="24">
        <f t="shared" si="126"/>
        <v>0</v>
      </c>
      <c r="I1365" s="24">
        <f t="shared" si="127"/>
        <v>66.099999999999994</v>
      </c>
      <c r="J1365" s="24">
        <f t="shared" si="128"/>
        <v>18.361111111111111</v>
      </c>
      <c r="K1365" s="24">
        <f>(1000*1.15)*Table1[[#This Row],[WLTC class 3, version 5, acceleration]]</f>
        <v>-702.77777777777874</v>
      </c>
      <c r="L1365" s="24">
        <f t="shared" si="131"/>
        <v>112.815</v>
      </c>
      <c r="M1365" s="24">
        <f>0.5*1.2*0.32*1.99*(Table1[[#This Row],[Velocity]]^2)</f>
        <v>128.81078370370372</v>
      </c>
      <c r="N1365" s="24">
        <f>Table1[[#This Row],[Acceleration Force]]+Table1[[#This Row],[Rolling Resistance]]+Table1[[#This Row],[Aerodynamic Resistance]]</f>
        <v>-461.15199407407499</v>
      </c>
      <c r="O1365" s="24">
        <f>(Table1[[#This Row],[Acceleration Force]]+Table1[[#This Row],[Rolling Resistance]]+Table1[[#This Row],[Aerodynamic Resistance]])*Table1[[#This Row],[Velocity]]</f>
        <v>-8467.263002304544</v>
      </c>
      <c r="P1365" s="24">
        <f>Table1[[#This Row],[Total]]*Table1[[#This Row],[Velocity]]</f>
        <v>-8467.263002304544</v>
      </c>
      <c r="Q1365" s="24">
        <f>IF(Table1[[#This Row],[Energy]]&gt;0,Table1[[#This Row],[Energy]],0)</f>
        <v>0</v>
      </c>
      <c r="R1365" s="24">
        <f>(SUM($Q$6:Q1365))/1000000</f>
        <v>5.0082570379678977</v>
      </c>
      <c r="S1365" s="24">
        <f>IF(Table1[[#This Row],[Energy]]&lt;0,ABS(Table1[[#This Row],[Energy]]),0)</f>
        <v>8467.263002304544</v>
      </c>
      <c r="T1365" s="24">
        <f>(SUM($S$6:S1365))/1000000</f>
        <v>1.6272630479995873</v>
      </c>
    </row>
    <row r="1366" spans="2:20" x14ac:dyDescent="0.3">
      <c r="B1366" s="10" t="s">
        <v>25</v>
      </c>
      <c r="C1366" s="21">
        <v>1360</v>
      </c>
      <c r="D1366" s="21">
        <v>338</v>
      </c>
      <c r="E1366" s="22">
        <v>63.8</v>
      </c>
      <c r="F1366" s="23">
        <f t="shared" si="129"/>
        <v>-0.624999999999999</v>
      </c>
      <c r="G1366" s="23">
        <f t="shared" si="130"/>
        <v>-2.2499999999999964</v>
      </c>
      <c r="H1366" s="24">
        <f t="shared" si="126"/>
        <v>0</v>
      </c>
      <c r="I1366" s="24">
        <f t="shared" si="127"/>
        <v>63.8</v>
      </c>
      <c r="J1366" s="24">
        <f t="shared" si="128"/>
        <v>17.722222222222221</v>
      </c>
      <c r="K1366" s="24">
        <f>(1000*1.15)*Table1[[#This Row],[WLTC class 3, version 5, acceleration]]</f>
        <v>-718.74999999999886</v>
      </c>
      <c r="L1366" s="24">
        <f t="shared" si="131"/>
        <v>112.815</v>
      </c>
      <c r="M1366" s="24">
        <f>0.5*1.2*0.32*1.99*(Table1[[#This Row],[Velocity]]^2)</f>
        <v>120.00260148148148</v>
      </c>
      <c r="N1366" s="24">
        <f>Table1[[#This Row],[Acceleration Force]]+Table1[[#This Row],[Rolling Resistance]]+Table1[[#This Row],[Aerodynamic Resistance]]</f>
        <v>-485.93239851851735</v>
      </c>
      <c r="O1366" s="24">
        <f>(Table1[[#This Row],[Acceleration Force]]+Table1[[#This Row],[Rolling Resistance]]+Table1[[#This Row],[Aerodynamic Resistance]])*Table1[[#This Row],[Velocity]]</f>
        <v>-8611.8019515226133</v>
      </c>
      <c r="P1366" s="24">
        <f>Table1[[#This Row],[Total]]*Table1[[#This Row],[Velocity]]</f>
        <v>-8611.8019515226133</v>
      </c>
      <c r="Q1366" s="24">
        <f>IF(Table1[[#This Row],[Energy]]&gt;0,Table1[[#This Row],[Energy]],0)</f>
        <v>0</v>
      </c>
      <c r="R1366" s="24">
        <f>(SUM($Q$6:Q1366))/1000000</f>
        <v>5.0082570379678977</v>
      </c>
      <c r="S1366" s="24">
        <f>IF(Table1[[#This Row],[Energy]]&lt;0,ABS(Table1[[#This Row],[Energy]]),0)</f>
        <v>8611.8019515226133</v>
      </c>
      <c r="T1366" s="24">
        <f>(SUM($S$6:S1366))/1000000</f>
        <v>1.63587484995111</v>
      </c>
    </row>
    <row r="1367" spans="2:20" x14ac:dyDescent="0.3">
      <c r="B1367" s="10" t="s">
        <v>25</v>
      </c>
      <c r="C1367" s="21">
        <v>1361</v>
      </c>
      <c r="D1367" s="21">
        <v>339</v>
      </c>
      <c r="E1367" s="22">
        <v>61.6</v>
      </c>
      <c r="F1367" s="23">
        <f t="shared" si="129"/>
        <v>-0.49999999999999922</v>
      </c>
      <c r="G1367" s="23">
        <f t="shared" si="130"/>
        <v>-1.7999999999999972</v>
      </c>
      <c r="H1367" s="24">
        <f t="shared" si="126"/>
        <v>0</v>
      </c>
      <c r="I1367" s="24">
        <f t="shared" si="127"/>
        <v>61.6</v>
      </c>
      <c r="J1367" s="24">
        <f t="shared" si="128"/>
        <v>17.111111111111111</v>
      </c>
      <c r="K1367" s="24">
        <f>(1000*1.15)*Table1[[#This Row],[WLTC class 3, version 5, acceleration]]</f>
        <v>-574.99999999999909</v>
      </c>
      <c r="L1367" s="24">
        <f t="shared" si="131"/>
        <v>112.815</v>
      </c>
      <c r="M1367" s="24">
        <f>0.5*1.2*0.32*1.99*(Table1[[#This Row],[Velocity]]^2)</f>
        <v>111.86925037037038</v>
      </c>
      <c r="N1367" s="24">
        <f>Table1[[#This Row],[Acceleration Force]]+Table1[[#This Row],[Rolling Resistance]]+Table1[[#This Row],[Aerodynamic Resistance]]</f>
        <v>-350.31574962962873</v>
      </c>
      <c r="O1367" s="24">
        <f>(Table1[[#This Row],[Acceleration Force]]+Table1[[#This Row],[Rolling Resistance]]+Table1[[#This Row],[Aerodynamic Resistance]])*Table1[[#This Row],[Velocity]]</f>
        <v>-5994.2917158847577</v>
      </c>
      <c r="P1367" s="24">
        <f>Table1[[#This Row],[Total]]*Table1[[#This Row],[Velocity]]</f>
        <v>-5994.2917158847577</v>
      </c>
      <c r="Q1367" s="24">
        <f>IF(Table1[[#This Row],[Energy]]&gt;0,Table1[[#This Row],[Energy]],0)</f>
        <v>0</v>
      </c>
      <c r="R1367" s="24">
        <f>(SUM($Q$6:Q1367))/1000000</f>
        <v>5.0082570379678977</v>
      </c>
      <c r="S1367" s="24">
        <f>IF(Table1[[#This Row],[Energy]]&lt;0,ABS(Table1[[#This Row],[Energy]]),0)</f>
        <v>5994.2917158847577</v>
      </c>
      <c r="T1367" s="24">
        <f>(SUM($S$6:S1367))/1000000</f>
        <v>1.6418691416669948</v>
      </c>
    </row>
    <row r="1368" spans="2:20" x14ac:dyDescent="0.3">
      <c r="B1368" s="10" t="s">
        <v>25</v>
      </c>
      <c r="C1368" s="21">
        <v>1362</v>
      </c>
      <c r="D1368" s="21">
        <v>340</v>
      </c>
      <c r="E1368" s="22">
        <v>60.2</v>
      </c>
      <c r="F1368" s="23">
        <f t="shared" si="129"/>
        <v>-0.25000000000000061</v>
      </c>
      <c r="G1368" s="23">
        <f t="shared" si="130"/>
        <v>-0.90000000000000213</v>
      </c>
      <c r="H1368" s="24">
        <f t="shared" si="126"/>
        <v>0</v>
      </c>
      <c r="I1368" s="24">
        <f t="shared" si="127"/>
        <v>60.2</v>
      </c>
      <c r="J1368" s="24">
        <f t="shared" si="128"/>
        <v>16.722222222222221</v>
      </c>
      <c r="K1368" s="24">
        <f>(1000*1.15)*Table1[[#This Row],[WLTC class 3, version 5, acceleration]]</f>
        <v>-287.50000000000068</v>
      </c>
      <c r="L1368" s="24">
        <f t="shared" si="131"/>
        <v>112.815</v>
      </c>
      <c r="M1368" s="24">
        <f>0.5*1.2*0.32*1.99*(Table1[[#This Row],[Velocity]]^2)</f>
        <v>106.84206814814814</v>
      </c>
      <c r="N1368" s="24">
        <f>Table1[[#This Row],[Acceleration Force]]+Table1[[#This Row],[Rolling Resistance]]+Table1[[#This Row],[Aerodynamic Resistance]]</f>
        <v>-67.842931851852541</v>
      </c>
      <c r="O1368" s="24">
        <f>(Table1[[#This Row],[Acceleration Force]]+Table1[[#This Row],[Rolling Resistance]]+Table1[[#This Row],[Aerodynamic Resistance]])*Table1[[#This Row],[Velocity]]</f>
        <v>-1134.4845826337564</v>
      </c>
      <c r="P1368" s="24">
        <f>Table1[[#This Row],[Total]]*Table1[[#This Row],[Velocity]]</f>
        <v>-1134.4845826337564</v>
      </c>
      <c r="Q1368" s="24">
        <f>IF(Table1[[#This Row],[Energy]]&gt;0,Table1[[#This Row],[Energy]],0)</f>
        <v>0</v>
      </c>
      <c r="R1368" s="24">
        <f>(SUM($Q$6:Q1368))/1000000</f>
        <v>5.0082570379678977</v>
      </c>
      <c r="S1368" s="24">
        <f>IF(Table1[[#This Row],[Energy]]&lt;0,ABS(Table1[[#This Row],[Energy]]),0)</f>
        <v>1134.4845826337564</v>
      </c>
      <c r="T1368" s="24">
        <f>(SUM($S$6:S1368))/1000000</f>
        <v>1.6430036262496286</v>
      </c>
    </row>
    <row r="1369" spans="2:20" x14ac:dyDescent="0.3">
      <c r="B1369" s="10" t="s">
        <v>25</v>
      </c>
      <c r="C1369" s="21">
        <v>1363</v>
      </c>
      <c r="D1369" s="21">
        <v>341</v>
      </c>
      <c r="E1369" s="22">
        <v>59.8</v>
      </c>
      <c r="F1369" s="23">
        <f t="shared" si="129"/>
        <v>2.7777777777777186E-2</v>
      </c>
      <c r="G1369" s="23">
        <f t="shared" si="130"/>
        <v>9.9999999999997868E-2</v>
      </c>
      <c r="H1369" s="24">
        <f t="shared" si="126"/>
        <v>0</v>
      </c>
      <c r="I1369" s="24">
        <f t="shared" si="127"/>
        <v>59.8</v>
      </c>
      <c r="J1369" s="24">
        <f t="shared" si="128"/>
        <v>16.611111111111111</v>
      </c>
      <c r="K1369" s="24">
        <f>(1000*1.15)*Table1[[#This Row],[WLTC class 3, version 5, acceleration]]</f>
        <v>31.944444444443764</v>
      </c>
      <c r="L1369" s="24">
        <f t="shared" si="131"/>
        <v>112.815</v>
      </c>
      <c r="M1369" s="24">
        <f>0.5*1.2*0.32*1.99*(Table1[[#This Row],[Velocity]]^2)</f>
        <v>105.42695703703704</v>
      </c>
      <c r="N1369" s="24">
        <f>Table1[[#This Row],[Acceleration Force]]+Table1[[#This Row],[Rolling Resistance]]+Table1[[#This Row],[Aerodynamic Resistance]]</f>
        <v>250.1864014814808</v>
      </c>
      <c r="O1369" s="24">
        <f>(Table1[[#This Row],[Acceleration Force]]+Table1[[#This Row],[Rolling Resistance]]+Table1[[#This Row],[Aerodynamic Resistance]])*Table1[[#This Row],[Velocity]]</f>
        <v>4155.8741134979309</v>
      </c>
      <c r="P1369" s="24">
        <f>Table1[[#This Row],[Total]]*Table1[[#This Row],[Velocity]]</f>
        <v>4155.8741134979309</v>
      </c>
      <c r="Q1369" s="24">
        <f>IF(Table1[[#This Row],[Energy]]&gt;0,Table1[[#This Row],[Energy]],0)</f>
        <v>4155.8741134979309</v>
      </c>
      <c r="R1369" s="24">
        <f>(SUM($Q$6:Q1369))/1000000</f>
        <v>5.0124129120813965</v>
      </c>
      <c r="S1369" s="24">
        <f>IF(Table1[[#This Row],[Energy]]&lt;0,ABS(Table1[[#This Row],[Energy]]),0)</f>
        <v>0</v>
      </c>
      <c r="T1369" s="24">
        <f>(SUM($S$6:S1369))/1000000</f>
        <v>1.6430036262496286</v>
      </c>
    </row>
    <row r="1370" spans="2:20" x14ac:dyDescent="0.3">
      <c r="B1370" s="10" t="s">
        <v>25</v>
      </c>
      <c r="C1370" s="21">
        <v>1364</v>
      </c>
      <c r="D1370" s="21">
        <v>342</v>
      </c>
      <c r="E1370" s="22">
        <v>60.4</v>
      </c>
      <c r="F1370" s="23">
        <f t="shared" si="129"/>
        <v>0.27777777777777779</v>
      </c>
      <c r="G1370" s="23">
        <f t="shared" si="130"/>
        <v>1</v>
      </c>
      <c r="H1370" s="24">
        <f t="shared" si="126"/>
        <v>0</v>
      </c>
      <c r="I1370" s="24">
        <f t="shared" si="127"/>
        <v>60.4</v>
      </c>
      <c r="J1370" s="24">
        <f t="shared" si="128"/>
        <v>16.777777777777779</v>
      </c>
      <c r="K1370" s="24">
        <f>(1000*1.15)*Table1[[#This Row],[WLTC class 3, version 5, acceleration]]</f>
        <v>319.44444444444446</v>
      </c>
      <c r="L1370" s="24">
        <f t="shared" si="131"/>
        <v>112.815</v>
      </c>
      <c r="M1370" s="24">
        <f>0.5*1.2*0.32*1.99*(Table1[[#This Row],[Velocity]]^2)</f>
        <v>107.55316148148151</v>
      </c>
      <c r="N1370" s="24">
        <f>Table1[[#This Row],[Acceleration Force]]+Table1[[#This Row],[Rolling Resistance]]+Table1[[#This Row],[Aerodynamic Resistance]]</f>
        <v>539.81260592592594</v>
      </c>
      <c r="O1370" s="24">
        <f>(Table1[[#This Row],[Acceleration Force]]+Table1[[#This Row],[Rolling Resistance]]+Table1[[#This Row],[Aerodynamic Resistance]])*Table1[[#This Row],[Velocity]]</f>
        <v>9056.8559438683133</v>
      </c>
      <c r="P1370" s="24">
        <f>Table1[[#This Row],[Total]]*Table1[[#This Row],[Velocity]]</f>
        <v>9056.8559438683133</v>
      </c>
      <c r="Q1370" s="24">
        <f>IF(Table1[[#This Row],[Energy]]&gt;0,Table1[[#This Row],[Energy]],0)</f>
        <v>9056.8559438683133</v>
      </c>
      <c r="R1370" s="24">
        <f>(SUM($Q$6:Q1370))/1000000</f>
        <v>5.0214697680252645</v>
      </c>
      <c r="S1370" s="24">
        <f>IF(Table1[[#This Row],[Energy]]&lt;0,ABS(Table1[[#This Row],[Energy]]),0)</f>
        <v>0</v>
      </c>
      <c r="T1370" s="24">
        <f>(SUM($S$6:S1370))/1000000</f>
        <v>1.6430036262496286</v>
      </c>
    </row>
    <row r="1371" spans="2:20" x14ac:dyDescent="0.3">
      <c r="B1371" s="10" t="s">
        <v>25</v>
      </c>
      <c r="C1371" s="21">
        <v>1365</v>
      </c>
      <c r="D1371" s="21">
        <v>343</v>
      </c>
      <c r="E1371" s="22">
        <v>61.8</v>
      </c>
      <c r="F1371" s="23">
        <f t="shared" si="129"/>
        <v>0.30555555555555597</v>
      </c>
      <c r="G1371" s="23">
        <f t="shared" si="130"/>
        <v>1.1000000000000014</v>
      </c>
      <c r="H1371" s="24">
        <f t="shared" si="126"/>
        <v>0</v>
      </c>
      <c r="I1371" s="24">
        <f t="shared" si="127"/>
        <v>61.8</v>
      </c>
      <c r="J1371" s="24">
        <f t="shared" si="128"/>
        <v>17.166666666666664</v>
      </c>
      <c r="K1371" s="24">
        <f>(1000*1.15)*Table1[[#This Row],[WLTC class 3, version 5, acceleration]]</f>
        <v>351.38888888888937</v>
      </c>
      <c r="L1371" s="24">
        <f t="shared" si="131"/>
        <v>112.815</v>
      </c>
      <c r="M1371" s="24">
        <f>0.5*1.2*0.32*1.99*(Table1[[#This Row],[Velocity]]^2)</f>
        <v>112.5968533333333</v>
      </c>
      <c r="N1371" s="24">
        <f>Table1[[#This Row],[Acceleration Force]]+Table1[[#This Row],[Rolling Resistance]]+Table1[[#This Row],[Aerodynamic Resistance]]</f>
        <v>576.80074222222265</v>
      </c>
      <c r="O1371" s="24">
        <f>(Table1[[#This Row],[Acceleration Force]]+Table1[[#This Row],[Rolling Resistance]]+Table1[[#This Row],[Aerodynamic Resistance]])*Table1[[#This Row],[Velocity]]</f>
        <v>9901.7460748148205</v>
      </c>
      <c r="P1371" s="24">
        <f>Table1[[#This Row],[Total]]*Table1[[#This Row],[Velocity]]</f>
        <v>9901.7460748148205</v>
      </c>
      <c r="Q1371" s="24">
        <f>IF(Table1[[#This Row],[Energy]]&gt;0,Table1[[#This Row],[Energy]],0)</f>
        <v>9901.7460748148205</v>
      </c>
      <c r="R1371" s="24">
        <f>(SUM($Q$6:Q1371))/1000000</f>
        <v>5.031371514100079</v>
      </c>
      <c r="S1371" s="24">
        <f>IF(Table1[[#This Row],[Energy]]&lt;0,ABS(Table1[[#This Row],[Energy]]),0)</f>
        <v>0</v>
      </c>
      <c r="T1371" s="24">
        <f>(SUM($S$6:S1371))/1000000</f>
        <v>1.6430036262496286</v>
      </c>
    </row>
    <row r="1372" spans="2:20" x14ac:dyDescent="0.3">
      <c r="B1372" s="10" t="s">
        <v>25</v>
      </c>
      <c r="C1372" s="21">
        <v>1366</v>
      </c>
      <c r="D1372" s="21">
        <v>344</v>
      </c>
      <c r="E1372" s="22">
        <v>62.6</v>
      </c>
      <c r="F1372" s="23">
        <f t="shared" si="129"/>
        <v>0.12500000000000078</v>
      </c>
      <c r="G1372" s="23">
        <f t="shared" si="130"/>
        <v>0.45000000000000284</v>
      </c>
      <c r="H1372" s="24">
        <f t="shared" si="126"/>
        <v>0</v>
      </c>
      <c r="I1372" s="24">
        <f t="shared" si="127"/>
        <v>62.6</v>
      </c>
      <c r="J1372" s="24">
        <f t="shared" si="128"/>
        <v>17.388888888888889</v>
      </c>
      <c r="K1372" s="24">
        <f>(1000*1.15)*Table1[[#This Row],[WLTC class 3, version 5, acceleration]]</f>
        <v>143.75000000000088</v>
      </c>
      <c r="L1372" s="24">
        <f t="shared" si="131"/>
        <v>112.815</v>
      </c>
      <c r="M1372" s="24">
        <f>0.5*1.2*0.32*1.99*(Table1[[#This Row],[Velocity]]^2)</f>
        <v>115.5308503703704</v>
      </c>
      <c r="N1372" s="24">
        <f>Table1[[#This Row],[Acceleration Force]]+Table1[[#This Row],[Rolling Resistance]]+Table1[[#This Row],[Aerodynamic Resistance]]</f>
        <v>372.09585037037124</v>
      </c>
      <c r="O1372" s="24">
        <f>(Table1[[#This Row],[Acceleration Force]]+Table1[[#This Row],[Rolling Resistance]]+Table1[[#This Row],[Aerodynamic Resistance]])*Table1[[#This Row],[Velocity]]</f>
        <v>6470.3333981070109</v>
      </c>
      <c r="P1372" s="24">
        <f>Table1[[#This Row],[Total]]*Table1[[#This Row],[Velocity]]</f>
        <v>6470.3333981070109</v>
      </c>
      <c r="Q1372" s="24">
        <f>IF(Table1[[#This Row],[Energy]]&gt;0,Table1[[#This Row],[Energy]],0)</f>
        <v>6470.3333981070109</v>
      </c>
      <c r="R1372" s="24">
        <f>(SUM($Q$6:Q1372))/1000000</f>
        <v>5.0378418474981865</v>
      </c>
      <c r="S1372" s="24">
        <f>IF(Table1[[#This Row],[Energy]]&lt;0,ABS(Table1[[#This Row],[Energy]]),0)</f>
        <v>0</v>
      </c>
      <c r="T1372" s="24">
        <f>(SUM($S$6:S1372))/1000000</f>
        <v>1.6430036262496286</v>
      </c>
    </row>
    <row r="1373" spans="2:20" x14ac:dyDescent="0.3">
      <c r="B1373" s="10" t="s">
        <v>25</v>
      </c>
      <c r="C1373" s="21">
        <v>1367</v>
      </c>
      <c r="D1373" s="21">
        <v>345</v>
      </c>
      <c r="E1373" s="22">
        <v>62.7</v>
      </c>
      <c r="F1373" s="23">
        <f t="shared" si="129"/>
        <v>-9.7222222222222612E-2</v>
      </c>
      <c r="G1373" s="23">
        <f t="shared" si="130"/>
        <v>-0.35000000000000142</v>
      </c>
      <c r="H1373" s="24">
        <f t="shared" si="126"/>
        <v>0</v>
      </c>
      <c r="I1373" s="24">
        <f t="shared" si="127"/>
        <v>62.7</v>
      </c>
      <c r="J1373" s="24">
        <f t="shared" si="128"/>
        <v>17.416666666666668</v>
      </c>
      <c r="K1373" s="24">
        <f>(1000*1.15)*Table1[[#This Row],[WLTC class 3, version 5, acceleration]]</f>
        <v>-111.805555555556</v>
      </c>
      <c r="L1373" s="24">
        <f t="shared" si="131"/>
        <v>112.815</v>
      </c>
      <c r="M1373" s="24">
        <f>0.5*1.2*0.32*1.99*(Table1[[#This Row],[Velocity]]^2)</f>
        <v>115.90025333333337</v>
      </c>
      <c r="N1373" s="24">
        <f>Table1[[#This Row],[Acceleration Force]]+Table1[[#This Row],[Rolling Resistance]]+Table1[[#This Row],[Aerodynamic Resistance]]</f>
        <v>116.90969777777737</v>
      </c>
      <c r="O1373" s="24">
        <f>(Table1[[#This Row],[Acceleration Force]]+Table1[[#This Row],[Rolling Resistance]]+Table1[[#This Row],[Aerodynamic Resistance]])*Table1[[#This Row],[Velocity]]</f>
        <v>2036.1772362962893</v>
      </c>
      <c r="P1373" s="24">
        <f>Table1[[#This Row],[Total]]*Table1[[#This Row],[Velocity]]</f>
        <v>2036.1772362962893</v>
      </c>
      <c r="Q1373" s="24">
        <f>IF(Table1[[#This Row],[Energy]]&gt;0,Table1[[#This Row],[Energy]],0)</f>
        <v>2036.1772362962893</v>
      </c>
      <c r="R1373" s="24">
        <f>(SUM($Q$6:Q1373))/1000000</f>
        <v>5.0398780247344828</v>
      </c>
      <c r="S1373" s="24">
        <f>IF(Table1[[#This Row],[Energy]]&lt;0,ABS(Table1[[#This Row],[Energy]]),0)</f>
        <v>0</v>
      </c>
      <c r="T1373" s="24">
        <f>(SUM($S$6:S1373))/1000000</f>
        <v>1.6430036262496286</v>
      </c>
    </row>
    <row r="1374" spans="2:20" x14ac:dyDescent="0.3">
      <c r="B1374" s="10" t="s">
        <v>25</v>
      </c>
      <c r="C1374" s="21">
        <v>1368</v>
      </c>
      <c r="D1374" s="21">
        <v>346</v>
      </c>
      <c r="E1374" s="22">
        <v>61.9</v>
      </c>
      <c r="F1374" s="23">
        <f t="shared" si="129"/>
        <v>-0.37500000000000039</v>
      </c>
      <c r="G1374" s="23">
        <f t="shared" si="130"/>
        <v>-1.3500000000000014</v>
      </c>
      <c r="H1374" s="24">
        <f t="shared" si="126"/>
        <v>0</v>
      </c>
      <c r="I1374" s="24">
        <f t="shared" si="127"/>
        <v>61.9</v>
      </c>
      <c r="J1374" s="24">
        <f t="shared" si="128"/>
        <v>17.194444444444443</v>
      </c>
      <c r="K1374" s="24">
        <f>(1000*1.15)*Table1[[#This Row],[WLTC class 3, version 5, acceleration]]</f>
        <v>-431.25000000000045</v>
      </c>
      <c r="L1374" s="24">
        <f t="shared" si="131"/>
        <v>112.815</v>
      </c>
      <c r="M1374" s="24">
        <f>0.5*1.2*0.32*1.99*(Table1[[#This Row],[Velocity]]^2)</f>
        <v>112.96153925925925</v>
      </c>
      <c r="N1374" s="24">
        <f>Table1[[#This Row],[Acceleration Force]]+Table1[[#This Row],[Rolling Resistance]]+Table1[[#This Row],[Aerodynamic Resistance]]</f>
        <v>-205.47346074074119</v>
      </c>
      <c r="O1374" s="24">
        <f>(Table1[[#This Row],[Acceleration Force]]+Table1[[#This Row],[Rolling Resistance]]+Table1[[#This Row],[Aerodynamic Resistance]])*Table1[[#This Row],[Velocity]]</f>
        <v>-3533.0020055144105</v>
      </c>
      <c r="P1374" s="24">
        <f>Table1[[#This Row],[Total]]*Table1[[#This Row],[Velocity]]</f>
        <v>-3533.0020055144105</v>
      </c>
      <c r="Q1374" s="24">
        <f>IF(Table1[[#This Row],[Energy]]&gt;0,Table1[[#This Row],[Energy]],0)</f>
        <v>0</v>
      </c>
      <c r="R1374" s="24">
        <f>(SUM($Q$6:Q1374))/1000000</f>
        <v>5.0398780247344828</v>
      </c>
      <c r="S1374" s="24">
        <f>IF(Table1[[#This Row],[Energy]]&lt;0,ABS(Table1[[#This Row],[Energy]]),0)</f>
        <v>3533.0020055144105</v>
      </c>
      <c r="T1374" s="24">
        <f>(SUM($S$6:S1374))/1000000</f>
        <v>1.646536628255143</v>
      </c>
    </row>
    <row r="1375" spans="2:20" x14ac:dyDescent="0.3">
      <c r="B1375" s="10" t="s">
        <v>25</v>
      </c>
      <c r="C1375" s="21">
        <v>1369</v>
      </c>
      <c r="D1375" s="21">
        <v>347</v>
      </c>
      <c r="E1375" s="22">
        <v>60</v>
      </c>
      <c r="F1375" s="23">
        <f t="shared" si="129"/>
        <v>-0.4861111111111111</v>
      </c>
      <c r="G1375" s="23">
        <f t="shared" si="130"/>
        <v>-1.75</v>
      </c>
      <c r="H1375" s="24">
        <f t="shared" si="126"/>
        <v>0</v>
      </c>
      <c r="I1375" s="24">
        <f t="shared" si="127"/>
        <v>60</v>
      </c>
      <c r="J1375" s="24">
        <f t="shared" si="128"/>
        <v>16.666666666666668</v>
      </c>
      <c r="K1375" s="24">
        <f>(1000*1.15)*Table1[[#This Row],[WLTC class 3, version 5, acceleration]]</f>
        <v>-559.02777777777771</v>
      </c>
      <c r="L1375" s="24">
        <f t="shared" si="131"/>
        <v>112.815</v>
      </c>
      <c r="M1375" s="24">
        <f>0.5*1.2*0.32*1.99*(Table1[[#This Row],[Velocity]]^2)</f>
        <v>106.13333333333335</v>
      </c>
      <c r="N1375" s="24">
        <f>Table1[[#This Row],[Acceleration Force]]+Table1[[#This Row],[Rolling Resistance]]+Table1[[#This Row],[Aerodynamic Resistance]]</f>
        <v>-340.07944444444433</v>
      </c>
      <c r="O1375" s="24">
        <f>(Table1[[#This Row],[Acceleration Force]]+Table1[[#This Row],[Rolling Resistance]]+Table1[[#This Row],[Aerodynamic Resistance]])*Table1[[#This Row],[Velocity]]</f>
        <v>-5667.9907407407391</v>
      </c>
      <c r="P1375" s="24">
        <f>Table1[[#This Row],[Total]]*Table1[[#This Row],[Velocity]]</f>
        <v>-5667.9907407407391</v>
      </c>
      <c r="Q1375" s="24">
        <f>IF(Table1[[#This Row],[Energy]]&gt;0,Table1[[#This Row],[Energy]],0)</f>
        <v>0</v>
      </c>
      <c r="R1375" s="24">
        <f>(SUM($Q$6:Q1375))/1000000</f>
        <v>5.0398780247344828</v>
      </c>
      <c r="S1375" s="24">
        <f>IF(Table1[[#This Row],[Energy]]&lt;0,ABS(Table1[[#This Row],[Energy]]),0)</f>
        <v>5667.9907407407391</v>
      </c>
      <c r="T1375" s="24">
        <f>(SUM($S$6:S1375))/1000000</f>
        <v>1.6522046189958837</v>
      </c>
    </row>
    <row r="1376" spans="2:20" x14ac:dyDescent="0.3">
      <c r="B1376" s="10" t="s">
        <v>25</v>
      </c>
      <c r="C1376" s="21">
        <v>1370</v>
      </c>
      <c r="D1376" s="21">
        <v>348</v>
      </c>
      <c r="E1376" s="22">
        <v>58.4</v>
      </c>
      <c r="F1376" s="23">
        <f t="shared" si="129"/>
        <v>-0.30555555555555597</v>
      </c>
      <c r="G1376" s="23">
        <f t="shared" si="130"/>
        <v>-1.1000000000000014</v>
      </c>
      <c r="H1376" s="24">
        <f t="shared" si="126"/>
        <v>0</v>
      </c>
      <c r="I1376" s="24">
        <f t="shared" si="127"/>
        <v>58.4</v>
      </c>
      <c r="J1376" s="24">
        <f t="shared" si="128"/>
        <v>16.222222222222221</v>
      </c>
      <c r="K1376" s="24">
        <f>(1000*1.15)*Table1[[#This Row],[WLTC class 3, version 5, acceleration]]</f>
        <v>-351.38888888888937</v>
      </c>
      <c r="L1376" s="24">
        <f t="shared" si="131"/>
        <v>112.815</v>
      </c>
      <c r="M1376" s="24">
        <f>0.5*1.2*0.32*1.99*(Table1[[#This Row],[Velocity]]^2)</f>
        <v>100.54836148148148</v>
      </c>
      <c r="N1376" s="24">
        <f>Table1[[#This Row],[Acceleration Force]]+Table1[[#This Row],[Rolling Resistance]]+Table1[[#This Row],[Aerodynamic Resistance]]</f>
        <v>-138.02552740740788</v>
      </c>
      <c r="O1376" s="24">
        <f>(Table1[[#This Row],[Acceleration Force]]+Table1[[#This Row],[Rolling Resistance]]+Table1[[#This Row],[Aerodynamic Resistance]])*Table1[[#This Row],[Velocity]]</f>
        <v>-2239.0807779423944</v>
      </c>
      <c r="P1376" s="24">
        <f>Table1[[#This Row],[Total]]*Table1[[#This Row],[Velocity]]</f>
        <v>-2239.0807779423944</v>
      </c>
      <c r="Q1376" s="24">
        <f>IF(Table1[[#This Row],[Energy]]&gt;0,Table1[[#This Row],[Energy]],0)</f>
        <v>0</v>
      </c>
      <c r="R1376" s="24">
        <f>(SUM($Q$6:Q1376))/1000000</f>
        <v>5.0398780247344828</v>
      </c>
      <c r="S1376" s="24">
        <f>IF(Table1[[#This Row],[Energy]]&lt;0,ABS(Table1[[#This Row],[Energy]]),0)</f>
        <v>2239.0807779423944</v>
      </c>
      <c r="T1376" s="24">
        <f>(SUM($S$6:S1376))/1000000</f>
        <v>1.6544436997738261</v>
      </c>
    </row>
    <row r="1377" spans="2:20" x14ac:dyDescent="0.3">
      <c r="B1377" s="10" t="s">
        <v>25</v>
      </c>
      <c r="C1377" s="21">
        <v>1371</v>
      </c>
      <c r="D1377" s="21">
        <v>349</v>
      </c>
      <c r="E1377" s="22">
        <v>57.8</v>
      </c>
      <c r="F1377" s="23">
        <f t="shared" si="129"/>
        <v>-8.3333333333333523E-2</v>
      </c>
      <c r="G1377" s="23">
        <f t="shared" si="130"/>
        <v>-0.30000000000000071</v>
      </c>
      <c r="H1377" s="24">
        <f t="shared" si="126"/>
        <v>0</v>
      </c>
      <c r="I1377" s="24">
        <f t="shared" si="127"/>
        <v>57.8</v>
      </c>
      <c r="J1377" s="24">
        <f t="shared" si="128"/>
        <v>16.055555555555554</v>
      </c>
      <c r="K1377" s="24">
        <f>(1000*1.15)*Table1[[#This Row],[WLTC class 3, version 5, acceleration]]</f>
        <v>-95.833333333333556</v>
      </c>
      <c r="L1377" s="24">
        <f t="shared" si="131"/>
        <v>112.815</v>
      </c>
      <c r="M1377" s="24">
        <f>0.5*1.2*0.32*1.99*(Table1[[#This Row],[Velocity]]^2)</f>
        <v>98.49291259259256</v>
      </c>
      <c r="N1377" s="24">
        <f>Table1[[#This Row],[Acceleration Force]]+Table1[[#This Row],[Rolling Resistance]]+Table1[[#This Row],[Aerodynamic Resistance]]</f>
        <v>115.474579259259</v>
      </c>
      <c r="O1377" s="24">
        <f>(Table1[[#This Row],[Acceleration Force]]+Table1[[#This Row],[Rolling Resistance]]+Table1[[#This Row],[Aerodynamic Resistance]])*Table1[[#This Row],[Velocity]]</f>
        <v>1854.008522551436</v>
      </c>
      <c r="P1377" s="24">
        <f>Table1[[#This Row],[Total]]*Table1[[#This Row],[Velocity]]</f>
        <v>1854.008522551436</v>
      </c>
      <c r="Q1377" s="24">
        <f>IF(Table1[[#This Row],[Energy]]&gt;0,Table1[[#This Row],[Energy]],0)</f>
        <v>1854.008522551436</v>
      </c>
      <c r="R1377" s="24">
        <f>(SUM($Q$6:Q1377))/1000000</f>
        <v>5.041732033257035</v>
      </c>
      <c r="S1377" s="24">
        <f>IF(Table1[[#This Row],[Energy]]&lt;0,ABS(Table1[[#This Row],[Energy]]),0)</f>
        <v>0</v>
      </c>
      <c r="T1377" s="24">
        <f>(SUM($S$6:S1377))/1000000</f>
        <v>1.6544436997738261</v>
      </c>
    </row>
    <row r="1378" spans="2:20" x14ac:dyDescent="0.3">
      <c r="B1378" s="10" t="s">
        <v>25</v>
      </c>
      <c r="C1378" s="21">
        <v>1372</v>
      </c>
      <c r="D1378" s="21">
        <v>350</v>
      </c>
      <c r="E1378" s="22">
        <v>57.8</v>
      </c>
      <c r="F1378" s="23">
        <f t="shared" si="129"/>
        <v>0</v>
      </c>
      <c r="G1378" s="23">
        <f t="shared" si="130"/>
        <v>0</v>
      </c>
      <c r="H1378" s="24">
        <f t="shared" si="126"/>
        <v>0</v>
      </c>
      <c r="I1378" s="24">
        <f t="shared" si="127"/>
        <v>57.8</v>
      </c>
      <c r="J1378" s="24">
        <f t="shared" si="128"/>
        <v>16.055555555555554</v>
      </c>
      <c r="K1378" s="24">
        <f>(1000*1.15)*Table1[[#This Row],[WLTC class 3, version 5, acceleration]]</f>
        <v>0</v>
      </c>
      <c r="L1378" s="24">
        <f t="shared" si="131"/>
        <v>112.815</v>
      </c>
      <c r="M1378" s="24">
        <f>0.5*1.2*0.32*1.99*(Table1[[#This Row],[Velocity]]^2)</f>
        <v>98.49291259259256</v>
      </c>
      <c r="N1378" s="24">
        <f>Table1[[#This Row],[Acceleration Force]]+Table1[[#This Row],[Rolling Resistance]]+Table1[[#This Row],[Aerodynamic Resistance]]</f>
        <v>211.30791259259257</v>
      </c>
      <c r="O1378" s="24">
        <f>(Table1[[#This Row],[Acceleration Force]]+Table1[[#This Row],[Rolling Resistance]]+Table1[[#This Row],[Aerodynamic Resistance]])*Table1[[#This Row],[Velocity]]</f>
        <v>3392.6659299588468</v>
      </c>
      <c r="P1378" s="24">
        <f>Table1[[#This Row],[Total]]*Table1[[#This Row],[Velocity]]</f>
        <v>3392.6659299588468</v>
      </c>
      <c r="Q1378" s="24">
        <f>IF(Table1[[#This Row],[Energy]]&gt;0,Table1[[#This Row],[Energy]],0)</f>
        <v>3392.6659299588468</v>
      </c>
      <c r="R1378" s="24">
        <f>(SUM($Q$6:Q1378))/1000000</f>
        <v>5.045124699186994</v>
      </c>
      <c r="S1378" s="24">
        <f>IF(Table1[[#This Row],[Energy]]&lt;0,ABS(Table1[[#This Row],[Energy]]),0)</f>
        <v>0</v>
      </c>
      <c r="T1378" s="24">
        <f>(SUM($S$6:S1378))/1000000</f>
        <v>1.6544436997738261</v>
      </c>
    </row>
    <row r="1379" spans="2:20" x14ac:dyDescent="0.3">
      <c r="B1379" s="10" t="s">
        <v>25</v>
      </c>
      <c r="C1379" s="21">
        <v>1373</v>
      </c>
      <c r="D1379" s="21">
        <v>351</v>
      </c>
      <c r="E1379" s="22">
        <v>57.8</v>
      </c>
      <c r="F1379" s="23">
        <f t="shared" si="129"/>
        <v>-6.9444444444444448E-2</v>
      </c>
      <c r="G1379" s="23">
        <f t="shared" si="130"/>
        <v>-0.25</v>
      </c>
      <c r="H1379" s="24">
        <f t="shared" si="126"/>
        <v>0</v>
      </c>
      <c r="I1379" s="24">
        <f t="shared" si="127"/>
        <v>57.8</v>
      </c>
      <c r="J1379" s="24">
        <f t="shared" si="128"/>
        <v>16.055555555555554</v>
      </c>
      <c r="K1379" s="24">
        <f>(1000*1.15)*Table1[[#This Row],[WLTC class 3, version 5, acceleration]]</f>
        <v>-79.861111111111114</v>
      </c>
      <c r="L1379" s="24">
        <f t="shared" si="131"/>
        <v>112.815</v>
      </c>
      <c r="M1379" s="24">
        <f>0.5*1.2*0.32*1.99*(Table1[[#This Row],[Velocity]]^2)</f>
        <v>98.49291259259256</v>
      </c>
      <c r="N1379" s="24">
        <f>Table1[[#This Row],[Acceleration Force]]+Table1[[#This Row],[Rolling Resistance]]+Table1[[#This Row],[Aerodynamic Resistance]]</f>
        <v>131.44680148148143</v>
      </c>
      <c r="O1379" s="24">
        <f>(Table1[[#This Row],[Acceleration Force]]+Table1[[#This Row],[Rolling Resistance]]+Table1[[#This Row],[Aerodynamic Resistance]])*Table1[[#This Row],[Velocity]]</f>
        <v>2110.4514237860071</v>
      </c>
      <c r="P1379" s="24">
        <f>Table1[[#This Row],[Total]]*Table1[[#This Row],[Velocity]]</f>
        <v>2110.4514237860071</v>
      </c>
      <c r="Q1379" s="24">
        <f>IF(Table1[[#This Row],[Energy]]&gt;0,Table1[[#This Row],[Energy]],0)</f>
        <v>2110.4514237860071</v>
      </c>
      <c r="R1379" s="24">
        <f>(SUM($Q$6:Q1379))/1000000</f>
        <v>5.0472351506107795</v>
      </c>
      <c r="S1379" s="24">
        <f>IF(Table1[[#This Row],[Energy]]&lt;0,ABS(Table1[[#This Row],[Energy]]),0)</f>
        <v>0</v>
      </c>
      <c r="T1379" s="24">
        <f>(SUM($S$6:S1379))/1000000</f>
        <v>1.6544436997738261</v>
      </c>
    </row>
    <row r="1380" spans="2:20" x14ac:dyDescent="0.3">
      <c r="B1380" s="10" t="s">
        <v>25</v>
      </c>
      <c r="C1380" s="21">
        <v>1374</v>
      </c>
      <c r="D1380" s="21">
        <v>352</v>
      </c>
      <c r="E1380" s="22">
        <v>57.3</v>
      </c>
      <c r="F1380" s="23">
        <f t="shared" si="129"/>
        <v>-0.22222222222222143</v>
      </c>
      <c r="G1380" s="23">
        <f t="shared" si="130"/>
        <v>-0.79999999999999716</v>
      </c>
      <c r="H1380" s="24">
        <f t="shared" si="126"/>
        <v>0</v>
      </c>
      <c r="I1380" s="24">
        <f t="shared" si="127"/>
        <v>57.3</v>
      </c>
      <c r="J1380" s="24">
        <f t="shared" si="128"/>
        <v>15.916666666666666</v>
      </c>
      <c r="K1380" s="24">
        <f>(1000*1.15)*Table1[[#This Row],[WLTC class 3, version 5, acceleration]]</f>
        <v>-255.55555555555463</v>
      </c>
      <c r="L1380" s="24">
        <f t="shared" si="131"/>
        <v>112.815</v>
      </c>
      <c r="M1380" s="24">
        <f>0.5*1.2*0.32*1.99*(Table1[[#This Row],[Velocity]]^2)</f>
        <v>96.79625333333334</v>
      </c>
      <c r="N1380" s="24">
        <f>Table1[[#This Row],[Acceleration Force]]+Table1[[#This Row],[Rolling Resistance]]+Table1[[#This Row],[Aerodynamic Resistance]]</f>
        <v>-45.944302222221296</v>
      </c>
      <c r="O1380" s="24">
        <f>(Table1[[#This Row],[Acceleration Force]]+Table1[[#This Row],[Rolling Resistance]]+Table1[[#This Row],[Aerodynamic Resistance]])*Table1[[#This Row],[Velocity]]</f>
        <v>-731.28014370368896</v>
      </c>
      <c r="P1380" s="24">
        <f>Table1[[#This Row],[Total]]*Table1[[#This Row],[Velocity]]</f>
        <v>-731.28014370368896</v>
      </c>
      <c r="Q1380" s="24">
        <f>IF(Table1[[#This Row],[Energy]]&gt;0,Table1[[#This Row],[Energy]],0)</f>
        <v>0</v>
      </c>
      <c r="R1380" s="24">
        <f>(SUM($Q$6:Q1380))/1000000</f>
        <v>5.0472351506107795</v>
      </c>
      <c r="S1380" s="24">
        <f>IF(Table1[[#This Row],[Energy]]&lt;0,ABS(Table1[[#This Row],[Energy]]),0)</f>
        <v>731.28014370368896</v>
      </c>
      <c r="T1380" s="24">
        <f>(SUM($S$6:S1380))/1000000</f>
        <v>1.6551749799175299</v>
      </c>
    </row>
    <row r="1381" spans="2:20" x14ac:dyDescent="0.3">
      <c r="B1381" s="10" t="s">
        <v>25</v>
      </c>
      <c r="C1381" s="21">
        <v>1375</v>
      </c>
      <c r="D1381" s="21">
        <v>353</v>
      </c>
      <c r="E1381" s="22">
        <v>56.2</v>
      </c>
      <c r="F1381" s="23">
        <f t="shared" si="129"/>
        <v>-0.41666666666666663</v>
      </c>
      <c r="G1381" s="23">
        <f t="shared" si="130"/>
        <v>-1.5</v>
      </c>
      <c r="H1381" s="24">
        <f t="shared" si="126"/>
        <v>0</v>
      </c>
      <c r="I1381" s="24">
        <f t="shared" si="127"/>
        <v>56.2</v>
      </c>
      <c r="J1381" s="24">
        <f t="shared" si="128"/>
        <v>15.611111111111111</v>
      </c>
      <c r="K1381" s="24">
        <f>(1000*1.15)*Table1[[#This Row],[WLTC class 3, version 5, acceleration]]</f>
        <v>-479.16666666666663</v>
      </c>
      <c r="L1381" s="24">
        <f t="shared" si="131"/>
        <v>112.815</v>
      </c>
      <c r="M1381" s="24">
        <f>0.5*1.2*0.32*1.99*(Table1[[#This Row],[Velocity]]^2)</f>
        <v>93.115490370370381</v>
      </c>
      <c r="N1381" s="24">
        <f>Table1[[#This Row],[Acceleration Force]]+Table1[[#This Row],[Rolling Resistance]]+Table1[[#This Row],[Aerodynamic Resistance]]</f>
        <v>-273.23617629629626</v>
      </c>
      <c r="O1381" s="24">
        <f>(Table1[[#This Row],[Acceleration Force]]+Table1[[#This Row],[Rolling Resistance]]+Table1[[#This Row],[Aerodynamic Resistance]])*Table1[[#This Row],[Velocity]]</f>
        <v>-4265.520307736625</v>
      </c>
      <c r="P1381" s="24">
        <f>Table1[[#This Row],[Total]]*Table1[[#This Row],[Velocity]]</f>
        <v>-4265.520307736625</v>
      </c>
      <c r="Q1381" s="24">
        <f>IF(Table1[[#This Row],[Energy]]&gt;0,Table1[[#This Row],[Energy]],0)</f>
        <v>0</v>
      </c>
      <c r="R1381" s="24">
        <f>(SUM($Q$6:Q1381))/1000000</f>
        <v>5.0472351506107795</v>
      </c>
      <c r="S1381" s="24">
        <f>IF(Table1[[#This Row],[Energy]]&lt;0,ABS(Table1[[#This Row],[Energy]]),0)</f>
        <v>4265.520307736625</v>
      </c>
      <c r="T1381" s="24">
        <f>(SUM($S$6:S1381))/1000000</f>
        <v>1.6594405002252666</v>
      </c>
    </row>
    <row r="1382" spans="2:20" x14ac:dyDescent="0.3">
      <c r="B1382" s="10" t="s">
        <v>25</v>
      </c>
      <c r="C1382" s="21">
        <v>1376</v>
      </c>
      <c r="D1382" s="21">
        <v>354</v>
      </c>
      <c r="E1382" s="22">
        <v>54.3</v>
      </c>
      <c r="F1382" s="23">
        <f t="shared" si="129"/>
        <v>-0.75000000000000078</v>
      </c>
      <c r="G1382" s="23">
        <f t="shared" si="130"/>
        <v>-2.7000000000000028</v>
      </c>
      <c r="H1382" s="24">
        <f t="shared" si="126"/>
        <v>0</v>
      </c>
      <c r="I1382" s="24">
        <f t="shared" si="127"/>
        <v>54.3</v>
      </c>
      <c r="J1382" s="24">
        <f t="shared" si="128"/>
        <v>15.083333333333332</v>
      </c>
      <c r="K1382" s="24">
        <f>(1000*1.15)*Table1[[#This Row],[WLTC class 3, version 5, acceleration]]</f>
        <v>-862.50000000000091</v>
      </c>
      <c r="L1382" s="24">
        <f t="shared" si="131"/>
        <v>112.815</v>
      </c>
      <c r="M1382" s="24">
        <f>0.5*1.2*0.32*1.99*(Table1[[#This Row],[Velocity]]^2)</f>
        <v>86.925853333333322</v>
      </c>
      <c r="N1382" s="24">
        <f>Table1[[#This Row],[Acceleration Force]]+Table1[[#This Row],[Rolling Resistance]]+Table1[[#This Row],[Aerodynamic Resistance]]</f>
        <v>-662.75914666666756</v>
      </c>
      <c r="O1382" s="24">
        <f>(Table1[[#This Row],[Acceleration Force]]+Table1[[#This Row],[Rolling Resistance]]+Table1[[#This Row],[Aerodynamic Resistance]])*Table1[[#This Row],[Velocity]]</f>
        <v>-9996.6171288889018</v>
      </c>
      <c r="P1382" s="24">
        <f>Table1[[#This Row],[Total]]*Table1[[#This Row],[Velocity]]</f>
        <v>-9996.6171288889018</v>
      </c>
      <c r="Q1382" s="24">
        <f>IF(Table1[[#This Row],[Energy]]&gt;0,Table1[[#This Row],[Energy]],0)</f>
        <v>0</v>
      </c>
      <c r="R1382" s="24">
        <f>(SUM($Q$6:Q1382))/1000000</f>
        <v>5.0472351506107795</v>
      </c>
      <c r="S1382" s="24">
        <f>IF(Table1[[#This Row],[Energy]]&lt;0,ABS(Table1[[#This Row],[Energy]]),0)</f>
        <v>9996.6171288889018</v>
      </c>
      <c r="T1382" s="24">
        <f>(SUM($S$6:S1382))/1000000</f>
        <v>1.6694371173541556</v>
      </c>
    </row>
    <row r="1383" spans="2:20" x14ac:dyDescent="0.3">
      <c r="B1383" s="10" t="s">
        <v>25</v>
      </c>
      <c r="C1383" s="21">
        <v>1377</v>
      </c>
      <c r="D1383" s="21">
        <v>355</v>
      </c>
      <c r="E1383" s="22">
        <v>50.8</v>
      </c>
      <c r="F1383" s="23">
        <f t="shared" si="129"/>
        <v>-1.2222222222222219</v>
      </c>
      <c r="G1383" s="23">
        <f t="shared" si="130"/>
        <v>-4.3999999999999986</v>
      </c>
      <c r="H1383" s="24">
        <f t="shared" si="126"/>
        <v>0</v>
      </c>
      <c r="I1383" s="24">
        <f t="shared" si="127"/>
        <v>50.8</v>
      </c>
      <c r="J1383" s="24">
        <f t="shared" si="128"/>
        <v>14.111111111111111</v>
      </c>
      <c r="K1383" s="24">
        <f>(1000*1.15)*Table1[[#This Row],[WLTC class 3, version 5, acceleration]]</f>
        <v>-1405.5555555555552</v>
      </c>
      <c r="L1383" s="24">
        <f t="shared" si="131"/>
        <v>112.815</v>
      </c>
      <c r="M1383" s="24">
        <f>0.5*1.2*0.32*1.99*(Table1[[#This Row],[Velocity]]^2)</f>
        <v>76.081090370370376</v>
      </c>
      <c r="N1383" s="24">
        <f>Table1[[#This Row],[Acceleration Force]]+Table1[[#This Row],[Rolling Resistance]]+Table1[[#This Row],[Aerodynamic Resistance]]</f>
        <v>-1216.6594651851847</v>
      </c>
      <c r="O1383" s="24">
        <f>(Table1[[#This Row],[Acceleration Force]]+Table1[[#This Row],[Rolling Resistance]]+Table1[[#This Row],[Aerodynamic Resistance]])*Table1[[#This Row],[Velocity]]</f>
        <v>-17168.416897613162</v>
      </c>
      <c r="P1383" s="24">
        <f>Table1[[#This Row],[Total]]*Table1[[#This Row],[Velocity]]</f>
        <v>-17168.416897613162</v>
      </c>
      <c r="Q1383" s="24">
        <f>IF(Table1[[#This Row],[Energy]]&gt;0,Table1[[#This Row],[Energy]],0)</f>
        <v>0</v>
      </c>
      <c r="R1383" s="24">
        <f>(SUM($Q$6:Q1383))/1000000</f>
        <v>5.0472351506107795</v>
      </c>
      <c r="S1383" s="24">
        <f>IF(Table1[[#This Row],[Energy]]&lt;0,ABS(Table1[[#This Row],[Energy]]),0)</f>
        <v>17168.416897613162</v>
      </c>
      <c r="T1383" s="24">
        <f>(SUM($S$6:S1383))/1000000</f>
        <v>1.6866055342517685</v>
      </c>
    </row>
    <row r="1384" spans="2:20" x14ac:dyDescent="0.3">
      <c r="B1384" s="10" t="s">
        <v>25</v>
      </c>
      <c r="C1384" s="21">
        <v>1378</v>
      </c>
      <c r="D1384" s="21">
        <v>356</v>
      </c>
      <c r="E1384" s="22">
        <v>45.5</v>
      </c>
      <c r="F1384" s="23">
        <f t="shared" si="129"/>
        <v>-1.4722222222222214</v>
      </c>
      <c r="G1384" s="23">
        <f t="shared" si="130"/>
        <v>-5.2999999999999972</v>
      </c>
      <c r="H1384" s="24">
        <f t="shared" si="126"/>
        <v>0</v>
      </c>
      <c r="I1384" s="24">
        <f t="shared" si="127"/>
        <v>45.5</v>
      </c>
      <c r="J1384" s="24">
        <f t="shared" si="128"/>
        <v>12.638888888888889</v>
      </c>
      <c r="K1384" s="24">
        <f>(1000*1.15)*Table1[[#This Row],[WLTC class 3, version 5, acceleration]]</f>
        <v>-1693.0555555555547</v>
      </c>
      <c r="L1384" s="24">
        <f t="shared" si="131"/>
        <v>112.815</v>
      </c>
      <c r="M1384" s="24">
        <f>0.5*1.2*0.32*1.99*(Table1[[#This Row],[Velocity]]^2)</f>
        <v>61.034037037037045</v>
      </c>
      <c r="N1384" s="24">
        <f>Table1[[#This Row],[Acceleration Force]]+Table1[[#This Row],[Rolling Resistance]]+Table1[[#This Row],[Aerodynamic Resistance]]</f>
        <v>-1519.2065185185177</v>
      </c>
      <c r="O1384" s="24">
        <f>(Table1[[#This Row],[Acceleration Force]]+Table1[[#This Row],[Rolling Resistance]]+Table1[[#This Row],[Aerodynamic Resistance]])*Table1[[#This Row],[Velocity]]</f>
        <v>-19201.082386831265</v>
      </c>
      <c r="P1384" s="24">
        <f>Table1[[#This Row],[Total]]*Table1[[#This Row],[Velocity]]</f>
        <v>-19201.082386831265</v>
      </c>
      <c r="Q1384" s="24">
        <f>IF(Table1[[#This Row],[Energy]]&gt;0,Table1[[#This Row],[Energy]],0)</f>
        <v>0</v>
      </c>
      <c r="R1384" s="24">
        <f>(SUM($Q$6:Q1384))/1000000</f>
        <v>5.0472351506107795</v>
      </c>
      <c r="S1384" s="24">
        <f>IF(Table1[[#This Row],[Energy]]&lt;0,ABS(Table1[[#This Row],[Energy]]),0)</f>
        <v>19201.082386831265</v>
      </c>
      <c r="T1384" s="24">
        <f>(SUM($S$6:S1384))/1000000</f>
        <v>1.7058066166385999</v>
      </c>
    </row>
    <row r="1385" spans="2:20" x14ac:dyDescent="0.3">
      <c r="B1385" s="10" t="s">
        <v>25</v>
      </c>
      <c r="C1385" s="21">
        <v>1379</v>
      </c>
      <c r="D1385" s="21">
        <v>357</v>
      </c>
      <c r="E1385" s="22">
        <v>40.200000000000003</v>
      </c>
      <c r="F1385" s="23">
        <f t="shared" si="129"/>
        <v>-1.4722222222222223</v>
      </c>
      <c r="G1385" s="23">
        <f t="shared" si="130"/>
        <v>-5.3000000000000007</v>
      </c>
      <c r="H1385" s="24">
        <f t="shared" si="126"/>
        <v>0</v>
      </c>
      <c r="I1385" s="24">
        <f t="shared" si="127"/>
        <v>40.200000000000003</v>
      </c>
      <c r="J1385" s="24">
        <f t="shared" si="128"/>
        <v>11.166666666666668</v>
      </c>
      <c r="K1385" s="24">
        <f>(1000*1.15)*Table1[[#This Row],[WLTC class 3, version 5, acceleration]]</f>
        <v>-1693.0555555555557</v>
      </c>
      <c r="L1385" s="24">
        <f t="shared" si="131"/>
        <v>112.815</v>
      </c>
      <c r="M1385" s="24">
        <f>0.5*1.2*0.32*1.99*(Table1[[#This Row],[Velocity]]^2)</f>
        <v>47.643253333333348</v>
      </c>
      <c r="N1385" s="24">
        <f>Table1[[#This Row],[Acceleration Force]]+Table1[[#This Row],[Rolling Resistance]]+Table1[[#This Row],[Aerodynamic Resistance]]</f>
        <v>-1532.5973022222222</v>
      </c>
      <c r="O1385" s="24">
        <f>(Table1[[#This Row],[Acceleration Force]]+Table1[[#This Row],[Rolling Resistance]]+Table1[[#This Row],[Aerodynamic Resistance]])*Table1[[#This Row],[Velocity]]</f>
        <v>-17114.003208148151</v>
      </c>
      <c r="P1385" s="24">
        <f>Table1[[#This Row],[Total]]*Table1[[#This Row],[Velocity]]</f>
        <v>-17114.003208148151</v>
      </c>
      <c r="Q1385" s="24">
        <f>IF(Table1[[#This Row],[Energy]]&gt;0,Table1[[#This Row],[Energy]],0)</f>
        <v>0</v>
      </c>
      <c r="R1385" s="24">
        <f>(SUM($Q$6:Q1385))/1000000</f>
        <v>5.0472351506107795</v>
      </c>
      <c r="S1385" s="24">
        <f>IF(Table1[[#This Row],[Energy]]&lt;0,ABS(Table1[[#This Row],[Energy]]),0)</f>
        <v>17114.003208148151</v>
      </c>
      <c r="T1385" s="24">
        <f>(SUM($S$6:S1385))/1000000</f>
        <v>1.7229206198467479</v>
      </c>
    </row>
    <row r="1386" spans="2:20" x14ac:dyDescent="0.3">
      <c r="B1386" s="10" t="s">
        <v>25</v>
      </c>
      <c r="C1386" s="21">
        <v>1380</v>
      </c>
      <c r="D1386" s="21">
        <v>358</v>
      </c>
      <c r="E1386" s="22">
        <v>34.9</v>
      </c>
      <c r="F1386" s="23">
        <f t="shared" si="129"/>
        <v>-1.4722222222222223</v>
      </c>
      <c r="G1386" s="23">
        <f t="shared" si="130"/>
        <v>-5.3000000000000007</v>
      </c>
      <c r="H1386" s="24">
        <f t="shared" si="126"/>
        <v>0</v>
      </c>
      <c r="I1386" s="24">
        <f t="shared" si="127"/>
        <v>34.9</v>
      </c>
      <c r="J1386" s="24">
        <f t="shared" si="128"/>
        <v>9.6944444444444446</v>
      </c>
      <c r="K1386" s="24">
        <f>(1000*1.15)*Table1[[#This Row],[WLTC class 3, version 5, acceleration]]</f>
        <v>-1693.0555555555557</v>
      </c>
      <c r="L1386" s="24">
        <f t="shared" si="131"/>
        <v>112.815</v>
      </c>
      <c r="M1386" s="24">
        <f>0.5*1.2*0.32*1.99*(Table1[[#This Row],[Velocity]]^2)</f>
        <v>35.908739259259264</v>
      </c>
      <c r="N1386" s="24">
        <f>Table1[[#This Row],[Acceleration Force]]+Table1[[#This Row],[Rolling Resistance]]+Table1[[#This Row],[Aerodynamic Resistance]]</f>
        <v>-1544.3318162962964</v>
      </c>
      <c r="O1386" s="24">
        <f>(Table1[[#This Row],[Acceleration Force]]+Table1[[#This Row],[Rolling Resistance]]+Table1[[#This Row],[Aerodynamic Resistance]])*Table1[[#This Row],[Velocity]]</f>
        <v>-14971.43899687243</v>
      </c>
      <c r="P1386" s="24">
        <f>Table1[[#This Row],[Total]]*Table1[[#This Row],[Velocity]]</f>
        <v>-14971.43899687243</v>
      </c>
      <c r="Q1386" s="24">
        <f>IF(Table1[[#This Row],[Energy]]&gt;0,Table1[[#This Row],[Energy]],0)</f>
        <v>0</v>
      </c>
      <c r="R1386" s="24">
        <f>(SUM($Q$6:Q1386))/1000000</f>
        <v>5.0472351506107795</v>
      </c>
      <c r="S1386" s="24">
        <f>IF(Table1[[#This Row],[Energy]]&lt;0,ABS(Table1[[#This Row],[Energy]]),0)</f>
        <v>14971.43899687243</v>
      </c>
      <c r="T1386" s="24">
        <f>(SUM($S$6:S1386))/1000000</f>
        <v>1.7378920588436204</v>
      </c>
    </row>
    <row r="1387" spans="2:20" x14ac:dyDescent="0.3">
      <c r="B1387" s="10" t="s">
        <v>25</v>
      </c>
      <c r="C1387" s="21">
        <v>1381</v>
      </c>
      <c r="D1387" s="21">
        <v>359</v>
      </c>
      <c r="E1387" s="22">
        <v>29.6</v>
      </c>
      <c r="F1387" s="23">
        <f t="shared" si="129"/>
        <v>-1.0555555555555551</v>
      </c>
      <c r="G1387" s="23">
        <f t="shared" si="130"/>
        <v>-3.7999999999999989</v>
      </c>
      <c r="H1387" s="24">
        <f t="shared" si="126"/>
        <v>0</v>
      </c>
      <c r="I1387" s="24">
        <f t="shared" si="127"/>
        <v>29.6</v>
      </c>
      <c r="J1387" s="24">
        <f t="shared" si="128"/>
        <v>8.2222222222222232</v>
      </c>
      <c r="K1387" s="24">
        <f>(1000*1.15)*Table1[[#This Row],[WLTC class 3, version 5, acceleration]]</f>
        <v>-1213.8888888888885</v>
      </c>
      <c r="L1387" s="24">
        <f t="shared" si="131"/>
        <v>112.815</v>
      </c>
      <c r="M1387" s="24">
        <f>0.5*1.2*0.32*1.99*(Table1[[#This Row],[Velocity]]^2)</f>
        <v>25.83049481481482</v>
      </c>
      <c r="N1387" s="24">
        <f>Table1[[#This Row],[Acceleration Force]]+Table1[[#This Row],[Rolling Resistance]]+Table1[[#This Row],[Aerodynamic Resistance]]</f>
        <v>-1075.2433940740736</v>
      </c>
      <c r="O1387" s="24">
        <f>(Table1[[#This Row],[Acceleration Force]]+Table1[[#This Row],[Rolling Resistance]]+Table1[[#This Row],[Aerodynamic Resistance]])*Table1[[#This Row],[Velocity]]</f>
        <v>-8840.8901290534959</v>
      </c>
      <c r="P1387" s="24">
        <f>Table1[[#This Row],[Total]]*Table1[[#This Row],[Velocity]]</f>
        <v>-8840.8901290534959</v>
      </c>
      <c r="Q1387" s="24">
        <f>IF(Table1[[#This Row],[Energy]]&gt;0,Table1[[#This Row],[Energy]],0)</f>
        <v>0</v>
      </c>
      <c r="R1387" s="24">
        <f>(SUM($Q$6:Q1387))/1000000</f>
        <v>5.0472351506107795</v>
      </c>
      <c r="S1387" s="24">
        <f>IF(Table1[[#This Row],[Energy]]&lt;0,ABS(Table1[[#This Row],[Energy]]),0)</f>
        <v>8840.8901290534959</v>
      </c>
      <c r="T1387" s="24">
        <f>(SUM($S$6:S1387))/1000000</f>
        <v>1.7467329489726739</v>
      </c>
    </row>
    <row r="1388" spans="2:20" x14ac:dyDescent="0.3">
      <c r="B1388" s="10" t="s">
        <v>25</v>
      </c>
      <c r="C1388" s="21">
        <v>1382</v>
      </c>
      <c r="D1388" s="21">
        <v>360</v>
      </c>
      <c r="E1388" s="22">
        <v>27.3</v>
      </c>
      <c r="F1388" s="23">
        <f t="shared" si="129"/>
        <v>-4.1666666666666761E-2</v>
      </c>
      <c r="G1388" s="23">
        <f t="shared" si="130"/>
        <v>-0.15000000000000036</v>
      </c>
      <c r="H1388" s="24">
        <f t="shared" si="126"/>
        <v>0</v>
      </c>
      <c r="I1388" s="24">
        <f t="shared" si="127"/>
        <v>27.3</v>
      </c>
      <c r="J1388" s="24">
        <f t="shared" si="128"/>
        <v>7.583333333333333</v>
      </c>
      <c r="K1388" s="24">
        <f>(1000*1.15)*Table1[[#This Row],[WLTC class 3, version 5, acceleration]]</f>
        <v>-47.916666666666778</v>
      </c>
      <c r="L1388" s="24">
        <f t="shared" si="131"/>
        <v>112.815</v>
      </c>
      <c r="M1388" s="24">
        <f>0.5*1.2*0.32*1.99*(Table1[[#This Row],[Velocity]]^2)</f>
        <v>21.972253333333335</v>
      </c>
      <c r="N1388" s="24">
        <f>Table1[[#This Row],[Acceleration Force]]+Table1[[#This Row],[Rolling Resistance]]+Table1[[#This Row],[Aerodynamic Resistance]]</f>
        <v>86.870586666666554</v>
      </c>
      <c r="O1388" s="24">
        <f>(Table1[[#This Row],[Acceleration Force]]+Table1[[#This Row],[Rolling Resistance]]+Table1[[#This Row],[Aerodynamic Resistance]])*Table1[[#This Row],[Velocity]]</f>
        <v>658.76861555555467</v>
      </c>
      <c r="P1388" s="24">
        <f>Table1[[#This Row],[Total]]*Table1[[#This Row],[Velocity]]</f>
        <v>658.76861555555467</v>
      </c>
      <c r="Q1388" s="24">
        <f>IF(Table1[[#This Row],[Energy]]&gt;0,Table1[[#This Row],[Energy]],0)</f>
        <v>658.76861555555467</v>
      </c>
      <c r="R1388" s="24">
        <f>(SUM($Q$6:Q1388))/1000000</f>
        <v>5.0478939192263352</v>
      </c>
      <c r="S1388" s="24">
        <f>IF(Table1[[#This Row],[Energy]]&lt;0,ABS(Table1[[#This Row],[Energy]]),0)</f>
        <v>0</v>
      </c>
      <c r="T1388" s="24">
        <f>(SUM($S$6:S1388))/1000000</f>
        <v>1.7467329489726739</v>
      </c>
    </row>
    <row r="1389" spans="2:20" x14ac:dyDescent="0.3">
      <c r="B1389" s="10" t="s">
        <v>25</v>
      </c>
      <c r="C1389" s="21">
        <v>1383</v>
      </c>
      <c r="D1389" s="21">
        <v>361</v>
      </c>
      <c r="E1389" s="22">
        <v>29.3</v>
      </c>
      <c r="F1389" s="23">
        <f t="shared" si="129"/>
        <v>0.77777777777777746</v>
      </c>
      <c r="G1389" s="23">
        <f t="shared" si="130"/>
        <v>2.7999999999999989</v>
      </c>
      <c r="H1389" s="24">
        <f t="shared" si="126"/>
        <v>0</v>
      </c>
      <c r="I1389" s="24">
        <f t="shared" si="127"/>
        <v>29.3</v>
      </c>
      <c r="J1389" s="24">
        <f t="shared" si="128"/>
        <v>8.1388888888888893</v>
      </c>
      <c r="K1389" s="24">
        <f>(1000*1.15)*Table1[[#This Row],[WLTC class 3, version 5, acceleration]]</f>
        <v>894.44444444444412</v>
      </c>
      <c r="L1389" s="24">
        <f t="shared" si="131"/>
        <v>112.815</v>
      </c>
      <c r="M1389" s="24">
        <f>0.5*1.2*0.32*1.99*(Table1[[#This Row],[Velocity]]^2)</f>
        <v>25.309557037037038</v>
      </c>
      <c r="N1389" s="24">
        <f>Table1[[#This Row],[Acceleration Force]]+Table1[[#This Row],[Rolling Resistance]]+Table1[[#This Row],[Aerodynamic Resistance]]</f>
        <v>1032.5690014814811</v>
      </c>
      <c r="O1389" s="24">
        <f>(Table1[[#This Row],[Acceleration Force]]+Table1[[#This Row],[Rolling Resistance]]+Table1[[#This Row],[Aerodynamic Resistance]])*Table1[[#This Row],[Velocity]]</f>
        <v>8403.9643731687211</v>
      </c>
      <c r="P1389" s="24">
        <f>Table1[[#This Row],[Total]]*Table1[[#This Row],[Velocity]]</f>
        <v>8403.9643731687211</v>
      </c>
      <c r="Q1389" s="24">
        <f>IF(Table1[[#This Row],[Energy]]&gt;0,Table1[[#This Row],[Energy]],0)</f>
        <v>8403.9643731687211</v>
      </c>
      <c r="R1389" s="24">
        <f>(SUM($Q$6:Q1389))/1000000</f>
        <v>5.0562978835995036</v>
      </c>
      <c r="S1389" s="24">
        <f>IF(Table1[[#This Row],[Energy]]&lt;0,ABS(Table1[[#This Row],[Energy]]),0)</f>
        <v>0</v>
      </c>
      <c r="T1389" s="24">
        <f>(SUM($S$6:S1389))/1000000</f>
        <v>1.7467329489726739</v>
      </c>
    </row>
    <row r="1390" spans="2:20" x14ac:dyDescent="0.3">
      <c r="B1390" s="10" t="s">
        <v>25</v>
      </c>
      <c r="C1390" s="21">
        <v>1384</v>
      </c>
      <c r="D1390" s="21">
        <v>362</v>
      </c>
      <c r="E1390" s="22">
        <v>32.9</v>
      </c>
      <c r="F1390" s="23">
        <f t="shared" si="129"/>
        <v>0.87500000000000011</v>
      </c>
      <c r="G1390" s="23">
        <f t="shared" si="130"/>
        <v>3.1500000000000004</v>
      </c>
      <c r="H1390" s="24">
        <f t="shared" si="126"/>
        <v>0</v>
      </c>
      <c r="I1390" s="24">
        <f t="shared" si="127"/>
        <v>32.9</v>
      </c>
      <c r="J1390" s="24">
        <f t="shared" si="128"/>
        <v>9.1388888888888875</v>
      </c>
      <c r="K1390" s="24">
        <f>(1000*1.15)*Table1[[#This Row],[WLTC class 3, version 5, acceleration]]</f>
        <v>1006.2500000000001</v>
      </c>
      <c r="L1390" s="24">
        <f t="shared" si="131"/>
        <v>112.815</v>
      </c>
      <c r="M1390" s="24">
        <f>0.5*1.2*0.32*1.99*(Table1[[#This Row],[Velocity]]^2)</f>
        <v>31.911050370370365</v>
      </c>
      <c r="N1390" s="24">
        <f>Table1[[#This Row],[Acceleration Force]]+Table1[[#This Row],[Rolling Resistance]]+Table1[[#This Row],[Aerodynamic Resistance]]</f>
        <v>1150.9760503703703</v>
      </c>
      <c r="O1390" s="24">
        <f>(Table1[[#This Row],[Acceleration Force]]+Table1[[#This Row],[Rolling Resistance]]+Table1[[#This Row],[Aerodynamic Resistance]])*Table1[[#This Row],[Velocity]]</f>
        <v>10518.642238106993</v>
      </c>
      <c r="P1390" s="24">
        <f>Table1[[#This Row],[Total]]*Table1[[#This Row],[Velocity]]</f>
        <v>10518.642238106993</v>
      </c>
      <c r="Q1390" s="24">
        <f>IF(Table1[[#This Row],[Energy]]&gt;0,Table1[[#This Row],[Energy]],0)</f>
        <v>10518.642238106993</v>
      </c>
      <c r="R1390" s="24">
        <f>(SUM($Q$6:Q1390))/1000000</f>
        <v>5.0668165258376101</v>
      </c>
      <c r="S1390" s="24">
        <f>IF(Table1[[#This Row],[Energy]]&lt;0,ABS(Table1[[#This Row],[Energy]]),0)</f>
        <v>0</v>
      </c>
      <c r="T1390" s="24">
        <f>(SUM($S$6:S1390))/1000000</f>
        <v>1.7467329489726739</v>
      </c>
    </row>
    <row r="1391" spans="2:20" x14ac:dyDescent="0.3">
      <c r="B1391" s="10" t="s">
        <v>25</v>
      </c>
      <c r="C1391" s="21">
        <v>1385</v>
      </c>
      <c r="D1391" s="21">
        <v>363</v>
      </c>
      <c r="E1391" s="22">
        <v>35.6</v>
      </c>
      <c r="F1391" s="23">
        <f t="shared" si="129"/>
        <v>0.52777777777777835</v>
      </c>
      <c r="G1391" s="23">
        <f t="shared" si="130"/>
        <v>1.9000000000000021</v>
      </c>
      <c r="H1391" s="24">
        <f t="shared" si="126"/>
        <v>0</v>
      </c>
      <c r="I1391" s="24">
        <f t="shared" si="127"/>
        <v>35.6</v>
      </c>
      <c r="J1391" s="24">
        <f t="shared" si="128"/>
        <v>9.8888888888888893</v>
      </c>
      <c r="K1391" s="24">
        <f>(1000*1.15)*Table1[[#This Row],[WLTC class 3, version 5, acceleration]]</f>
        <v>606.94444444444514</v>
      </c>
      <c r="L1391" s="24">
        <f t="shared" si="131"/>
        <v>112.815</v>
      </c>
      <c r="M1391" s="24">
        <f>0.5*1.2*0.32*1.99*(Table1[[#This Row],[Velocity]]^2)</f>
        <v>37.363650370370372</v>
      </c>
      <c r="N1391" s="24">
        <f>Table1[[#This Row],[Acceleration Force]]+Table1[[#This Row],[Rolling Resistance]]+Table1[[#This Row],[Aerodynamic Resistance]]</f>
        <v>757.12309481481543</v>
      </c>
      <c r="O1391" s="24">
        <f>(Table1[[#This Row],[Acceleration Force]]+Table1[[#This Row],[Rolling Resistance]]+Table1[[#This Row],[Aerodynamic Resistance]])*Table1[[#This Row],[Velocity]]</f>
        <v>7487.1061598353972</v>
      </c>
      <c r="P1391" s="24">
        <f>Table1[[#This Row],[Total]]*Table1[[#This Row],[Velocity]]</f>
        <v>7487.1061598353972</v>
      </c>
      <c r="Q1391" s="24">
        <f>IF(Table1[[#This Row],[Energy]]&gt;0,Table1[[#This Row],[Energy]],0)</f>
        <v>7487.1061598353972</v>
      </c>
      <c r="R1391" s="24">
        <f>(SUM($Q$6:Q1391))/1000000</f>
        <v>5.0743036319974459</v>
      </c>
      <c r="S1391" s="24">
        <f>IF(Table1[[#This Row],[Energy]]&lt;0,ABS(Table1[[#This Row],[Energy]]),0)</f>
        <v>0</v>
      </c>
      <c r="T1391" s="24">
        <f>(SUM($S$6:S1391))/1000000</f>
        <v>1.7467329489726739</v>
      </c>
    </row>
    <row r="1392" spans="2:20" x14ac:dyDescent="0.3">
      <c r="B1392" s="10" t="s">
        <v>25</v>
      </c>
      <c r="C1392" s="21">
        <v>1386</v>
      </c>
      <c r="D1392" s="21">
        <v>364</v>
      </c>
      <c r="E1392" s="22">
        <v>36.700000000000003</v>
      </c>
      <c r="F1392" s="23">
        <f t="shared" si="129"/>
        <v>0.27777777777777779</v>
      </c>
      <c r="G1392" s="23">
        <f t="shared" si="130"/>
        <v>1</v>
      </c>
      <c r="H1392" s="24">
        <f t="shared" si="126"/>
        <v>0</v>
      </c>
      <c r="I1392" s="24">
        <f t="shared" si="127"/>
        <v>36.700000000000003</v>
      </c>
      <c r="J1392" s="24">
        <f t="shared" si="128"/>
        <v>10.194444444444445</v>
      </c>
      <c r="K1392" s="24">
        <f>(1000*1.15)*Table1[[#This Row],[WLTC class 3, version 5, acceleration]]</f>
        <v>319.44444444444446</v>
      </c>
      <c r="L1392" s="24">
        <f t="shared" si="131"/>
        <v>112.815</v>
      </c>
      <c r="M1392" s="24">
        <f>0.5*1.2*0.32*1.99*(Table1[[#This Row],[Velocity]]^2)</f>
        <v>39.708312592592598</v>
      </c>
      <c r="N1392" s="24">
        <f>Table1[[#This Row],[Acceleration Force]]+Table1[[#This Row],[Rolling Resistance]]+Table1[[#This Row],[Aerodynamic Resistance]]</f>
        <v>471.96775703703707</v>
      </c>
      <c r="O1392" s="24">
        <f>(Table1[[#This Row],[Acceleration Force]]+Table1[[#This Row],[Rolling Resistance]]+Table1[[#This Row],[Aerodynamic Resistance]])*Table1[[#This Row],[Velocity]]</f>
        <v>4811.4490786831284</v>
      </c>
      <c r="P1392" s="24">
        <f>Table1[[#This Row],[Total]]*Table1[[#This Row],[Velocity]]</f>
        <v>4811.4490786831284</v>
      </c>
      <c r="Q1392" s="24">
        <f>IF(Table1[[#This Row],[Energy]]&gt;0,Table1[[#This Row],[Energy]],0)</f>
        <v>4811.4490786831284</v>
      </c>
      <c r="R1392" s="24">
        <f>(SUM($Q$6:Q1392))/1000000</f>
        <v>5.0791150810761287</v>
      </c>
      <c r="S1392" s="24">
        <f>IF(Table1[[#This Row],[Energy]]&lt;0,ABS(Table1[[#This Row],[Energy]]),0)</f>
        <v>0</v>
      </c>
      <c r="T1392" s="24">
        <f>(SUM($S$6:S1392))/1000000</f>
        <v>1.7467329489726739</v>
      </c>
    </row>
    <row r="1393" spans="2:20" x14ac:dyDescent="0.3">
      <c r="B1393" s="10" t="s">
        <v>25</v>
      </c>
      <c r="C1393" s="21">
        <v>1387</v>
      </c>
      <c r="D1393" s="21">
        <v>365</v>
      </c>
      <c r="E1393" s="22">
        <v>37.6</v>
      </c>
      <c r="F1393" s="23">
        <f t="shared" si="129"/>
        <v>0.37499999999999939</v>
      </c>
      <c r="G1393" s="23">
        <f t="shared" si="130"/>
        <v>1.3499999999999979</v>
      </c>
      <c r="H1393" s="24">
        <f t="shared" si="126"/>
        <v>0</v>
      </c>
      <c r="I1393" s="24">
        <f t="shared" si="127"/>
        <v>37.6</v>
      </c>
      <c r="J1393" s="24">
        <f t="shared" si="128"/>
        <v>10.444444444444445</v>
      </c>
      <c r="K1393" s="24">
        <f>(1000*1.15)*Table1[[#This Row],[WLTC class 3, version 5, acceleration]]</f>
        <v>431.24999999999932</v>
      </c>
      <c r="L1393" s="24">
        <f t="shared" si="131"/>
        <v>112.815</v>
      </c>
      <c r="M1393" s="24">
        <f>0.5*1.2*0.32*1.99*(Table1[[#This Row],[Velocity]]^2)</f>
        <v>41.679739259259264</v>
      </c>
      <c r="N1393" s="24">
        <f>Table1[[#This Row],[Acceleration Force]]+Table1[[#This Row],[Rolling Resistance]]+Table1[[#This Row],[Aerodynamic Resistance]]</f>
        <v>585.74473925925861</v>
      </c>
      <c r="O1393" s="24">
        <f>(Table1[[#This Row],[Acceleration Force]]+Table1[[#This Row],[Rolling Resistance]]+Table1[[#This Row],[Aerodynamic Resistance]])*Table1[[#This Row],[Velocity]]</f>
        <v>6117.778387818923</v>
      </c>
      <c r="P1393" s="24">
        <f>Table1[[#This Row],[Total]]*Table1[[#This Row],[Velocity]]</f>
        <v>6117.778387818923</v>
      </c>
      <c r="Q1393" s="24">
        <f>IF(Table1[[#This Row],[Energy]]&gt;0,Table1[[#This Row],[Energy]],0)</f>
        <v>6117.778387818923</v>
      </c>
      <c r="R1393" s="24">
        <f>(SUM($Q$6:Q1393))/1000000</f>
        <v>5.0852328594639467</v>
      </c>
      <c r="S1393" s="24">
        <f>IF(Table1[[#This Row],[Energy]]&lt;0,ABS(Table1[[#This Row],[Energy]]),0)</f>
        <v>0</v>
      </c>
      <c r="T1393" s="24">
        <f>(SUM($S$6:S1393))/1000000</f>
        <v>1.7467329489726739</v>
      </c>
    </row>
    <row r="1394" spans="2:20" x14ac:dyDescent="0.3">
      <c r="B1394" s="10" t="s">
        <v>25</v>
      </c>
      <c r="C1394" s="21">
        <v>1388</v>
      </c>
      <c r="D1394" s="21">
        <v>366</v>
      </c>
      <c r="E1394" s="22">
        <v>39.4</v>
      </c>
      <c r="F1394" s="23">
        <f t="shared" si="129"/>
        <v>0.68055555555555536</v>
      </c>
      <c r="G1394" s="23">
        <f t="shared" si="130"/>
        <v>2.4499999999999993</v>
      </c>
      <c r="H1394" s="24">
        <f t="shared" si="126"/>
        <v>0</v>
      </c>
      <c r="I1394" s="24">
        <f t="shared" si="127"/>
        <v>39.4</v>
      </c>
      <c r="J1394" s="24">
        <f t="shared" si="128"/>
        <v>10.944444444444445</v>
      </c>
      <c r="K1394" s="24">
        <f>(1000*1.15)*Table1[[#This Row],[WLTC class 3, version 5, acceleration]]</f>
        <v>782.63888888888869</v>
      </c>
      <c r="L1394" s="24">
        <f t="shared" si="131"/>
        <v>112.815</v>
      </c>
      <c r="M1394" s="24">
        <f>0.5*1.2*0.32*1.99*(Table1[[#This Row],[Velocity]]^2)</f>
        <v>45.765872592592601</v>
      </c>
      <c r="N1394" s="24">
        <f>Table1[[#This Row],[Acceleration Force]]+Table1[[#This Row],[Rolling Resistance]]+Table1[[#This Row],[Aerodynamic Resistance]]</f>
        <v>941.21976148148133</v>
      </c>
      <c r="O1394" s="24">
        <f>(Table1[[#This Row],[Acceleration Force]]+Table1[[#This Row],[Rolling Resistance]]+Table1[[#This Row],[Aerodynamic Resistance]])*Table1[[#This Row],[Velocity]]</f>
        <v>10301.127389547324</v>
      </c>
      <c r="P1394" s="24">
        <f>Table1[[#This Row],[Total]]*Table1[[#This Row],[Velocity]]</f>
        <v>10301.127389547324</v>
      </c>
      <c r="Q1394" s="24">
        <f>IF(Table1[[#This Row],[Energy]]&gt;0,Table1[[#This Row],[Energy]],0)</f>
        <v>10301.127389547324</v>
      </c>
      <c r="R1394" s="24">
        <f>(SUM($Q$6:Q1394))/1000000</f>
        <v>5.0955339868534946</v>
      </c>
      <c r="S1394" s="24">
        <f>IF(Table1[[#This Row],[Energy]]&lt;0,ABS(Table1[[#This Row],[Energy]]),0)</f>
        <v>0</v>
      </c>
      <c r="T1394" s="24">
        <f>(SUM($S$6:S1394))/1000000</f>
        <v>1.7467329489726739</v>
      </c>
    </row>
    <row r="1395" spans="2:20" x14ac:dyDescent="0.3">
      <c r="B1395" s="10" t="s">
        <v>25</v>
      </c>
      <c r="C1395" s="21">
        <v>1389</v>
      </c>
      <c r="D1395" s="21">
        <v>367</v>
      </c>
      <c r="E1395" s="22">
        <v>42.5</v>
      </c>
      <c r="F1395" s="23">
        <f t="shared" si="129"/>
        <v>0.98611111111111127</v>
      </c>
      <c r="G1395" s="23">
        <f t="shared" si="130"/>
        <v>3.5500000000000007</v>
      </c>
      <c r="H1395" s="24">
        <f t="shared" si="126"/>
        <v>0</v>
      </c>
      <c r="I1395" s="24">
        <f t="shared" si="127"/>
        <v>42.5</v>
      </c>
      <c r="J1395" s="24">
        <f t="shared" si="128"/>
        <v>11.805555555555555</v>
      </c>
      <c r="K1395" s="24">
        <f>(1000*1.15)*Table1[[#This Row],[WLTC class 3, version 5, acceleration]]</f>
        <v>1134.0277777777781</v>
      </c>
      <c r="L1395" s="24">
        <f t="shared" si="131"/>
        <v>112.815</v>
      </c>
      <c r="M1395" s="24">
        <f>0.5*1.2*0.32*1.99*(Table1[[#This Row],[Velocity]]^2)</f>
        <v>53.250925925925927</v>
      </c>
      <c r="N1395" s="24">
        <f>Table1[[#This Row],[Acceleration Force]]+Table1[[#This Row],[Rolling Resistance]]+Table1[[#This Row],[Aerodynamic Resistance]]</f>
        <v>1300.093703703704</v>
      </c>
      <c r="O1395" s="24">
        <f>(Table1[[#This Row],[Acceleration Force]]+Table1[[#This Row],[Rolling Resistance]]+Table1[[#This Row],[Aerodynamic Resistance]])*Table1[[#This Row],[Velocity]]</f>
        <v>15348.328446502061</v>
      </c>
      <c r="P1395" s="24">
        <f>Table1[[#This Row],[Total]]*Table1[[#This Row],[Velocity]]</f>
        <v>15348.328446502061</v>
      </c>
      <c r="Q1395" s="24">
        <f>IF(Table1[[#This Row],[Energy]]&gt;0,Table1[[#This Row],[Energy]],0)</f>
        <v>15348.328446502061</v>
      </c>
      <c r="R1395" s="24">
        <f>(SUM($Q$6:Q1395))/1000000</f>
        <v>5.110882315299996</v>
      </c>
      <c r="S1395" s="24">
        <f>IF(Table1[[#This Row],[Energy]]&lt;0,ABS(Table1[[#This Row],[Energy]]),0)</f>
        <v>0</v>
      </c>
      <c r="T1395" s="24">
        <f>(SUM($S$6:S1395))/1000000</f>
        <v>1.7467329489726739</v>
      </c>
    </row>
    <row r="1396" spans="2:20" x14ac:dyDescent="0.3">
      <c r="B1396" s="10" t="s">
        <v>25</v>
      </c>
      <c r="C1396" s="21">
        <v>1390</v>
      </c>
      <c r="D1396" s="21">
        <v>368</v>
      </c>
      <c r="E1396" s="22">
        <v>46.5</v>
      </c>
      <c r="F1396" s="23">
        <f t="shared" si="129"/>
        <v>1.0694444444444449</v>
      </c>
      <c r="G1396" s="23">
        <f t="shared" si="130"/>
        <v>3.8500000000000014</v>
      </c>
      <c r="H1396" s="24">
        <f t="shared" si="126"/>
        <v>0</v>
      </c>
      <c r="I1396" s="24">
        <f t="shared" si="127"/>
        <v>46.5</v>
      </c>
      <c r="J1396" s="24">
        <f t="shared" si="128"/>
        <v>12.916666666666666</v>
      </c>
      <c r="K1396" s="24">
        <f>(1000*1.15)*Table1[[#This Row],[WLTC class 3, version 5, acceleration]]</f>
        <v>1229.8611111111115</v>
      </c>
      <c r="L1396" s="24">
        <f t="shared" si="131"/>
        <v>112.815</v>
      </c>
      <c r="M1396" s="24">
        <f>0.5*1.2*0.32*1.99*(Table1[[#This Row],[Velocity]]^2)</f>
        <v>63.74633333333334</v>
      </c>
      <c r="N1396" s="24">
        <f>Table1[[#This Row],[Acceleration Force]]+Table1[[#This Row],[Rolling Resistance]]+Table1[[#This Row],[Aerodynamic Resistance]]</f>
        <v>1406.4224444444449</v>
      </c>
      <c r="O1396" s="24">
        <f>(Table1[[#This Row],[Acceleration Force]]+Table1[[#This Row],[Rolling Resistance]]+Table1[[#This Row],[Aerodynamic Resistance]])*Table1[[#This Row],[Velocity]]</f>
        <v>18166.289907407412</v>
      </c>
      <c r="P1396" s="24">
        <f>Table1[[#This Row],[Total]]*Table1[[#This Row],[Velocity]]</f>
        <v>18166.289907407412</v>
      </c>
      <c r="Q1396" s="24">
        <f>IF(Table1[[#This Row],[Energy]]&gt;0,Table1[[#This Row],[Energy]],0)</f>
        <v>18166.289907407412</v>
      </c>
      <c r="R1396" s="24">
        <f>(SUM($Q$6:Q1396))/1000000</f>
        <v>5.1290486052074034</v>
      </c>
      <c r="S1396" s="24">
        <f>IF(Table1[[#This Row],[Energy]]&lt;0,ABS(Table1[[#This Row],[Energy]]),0)</f>
        <v>0</v>
      </c>
      <c r="T1396" s="24">
        <f>(SUM($S$6:S1396))/1000000</f>
        <v>1.7467329489726739</v>
      </c>
    </row>
    <row r="1397" spans="2:20" x14ac:dyDescent="0.3">
      <c r="B1397" s="10" t="s">
        <v>25</v>
      </c>
      <c r="C1397" s="21">
        <v>1391</v>
      </c>
      <c r="D1397" s="21">
        <v>369</v>
      </c>
      <c r="E1397" s="22">
        <v>50.2</v>
      </c>
      <c r="F1397" s="23">
        <f t="shared" si="129"/>
        <v>0.87499999999999956</v>
      </c>
      <c r="G1397" s="23">
        <f t="shared" si="130"/>
        <v>3.1499999999999986</v>
      </c>
      <c r="H1397" s="24">
        <f t="shared" si="126"/>
        <v>0</v>
      </c>
      <c r="I1397" s="24">
        <f t="shared" si="127"/>
        <v>50.2</v>
      </c>
      <c r="J1397" s="24">
        <f t="shared" si="128"/>
        <v>13.944444444444445</v>
      </c>
      <c r="K1397" s="24">
        <f>(1000*1.15)*Table1[[#This Row],[WLTC class 3, version 5, acceleration]]</f>
        <v>1006.2499999999995</v>
      </c>
      <c r="L1397" s="24">
        <f t="shared" si="131"/>
        <v>112.815</v>
      </c>
      <c r="M1397" s="24">
        <f>0.5*1.2*0.32*1.99*(Table1[[#This Row],[Velocity]]^2)</f>
        <v>74.294512592592611</v>
      </c>
      <c r="N1397" s="24">
        <f>Table1[[#This Row],[Acceleration Force]]+Table1[[#This Row],[Rolling Resistance]]+Table1[[#This Row],[Aerodynamic Resistance]]</f>
        <v>1193.3595125925922</v>
      </c>
      <c r="O1397" s="24">
        <f>(Table1[[#This Row],[Acceleration Force]]+Table1[[#This Row],[Rolling Resistance]]+Table1[[#This Row],[Aerodynamic Resistance]])*Table1[[#This Row],[Velocity]]</f>
        <v>16640.735425596704</v>
      </c>
      <c r="P1397" s="24">
        <f>Table1[[#This Row],[Total]]*Table1[[#This Row],[Velocity]]</f>
        <v>16640.735425596704</v>
      </c>
      <c r="Q1397" s="24">
        <f>IF(Table1[[#This Row],[Energy]]&gt;0,Table1[[#This Row],[Energy]],0)</f>
        <v>16640.735425596704</v>
      </c>
      <c r="R1397" s="24">
        <f>(SUM($Q$6:Q1397))/1000000</f>
        <v>5.145689340633</v>
      </c>
      <c r="S1397" s="24">
        <f>IF(Table1[[#This Row],[Energy]]&lt;0,ABS(Table1[[#This Row],[Energy]]),0)</f>
        <v>0</v>
      </c>
      <c r="T1397" s="24">
        <f>(SUM($S$6:S1397))/1000000</f>
        <v>1.7467329489726739</v>
      </c>
    </row>
    <row r="1398" spans="2:20" x14ac:dyDescent="0.3">
      <c r="B1398" s="10" t="s">
        <v>25</v>
      </c>
      <c r="C1398" s="21">
        <v>1392</v>
      </c>
      <c r="D1398" s="21">
        <v>370</v>
      </c>
      <c r="E1398" s="22">
        <v>52.8</v>
      </c>
      <c r="F1398" s="23">
        <f t="shared" si="129"/>
        <v>0.56944444444444364</v>
      </c>
      <c r="G1398" s="23">
        <f t="shared" si="130"/>
        <v>2.0499999999999972</v>
      </c>
      <c r="H1398" s="24">
        <f t="shared" si="126"/>
        <v>0</v>
      </c>
      <c r="I1398" s="24">
        <f t="shared" si="127"/>
        <v>52.8</v>
      </c>
      <c r="J1398" s="24">
        <f t="shared" si="128"/>
        <v>14.666666666666666</v>
      </c>
      <c r="K1398" s="24">
        <f>(1000*1.15)*Table1[[#This Row],[WLTC class 3, version 5, acceleration]]</f>
        <v>654.86111111111018</v>
      </c>
      <c r="L1398" s="24">
        <f t="shared" si="131"/>
        <v>112.815</v>
      </c>
      <c r="M1398" s="24">
        <f>0.5*1.2*0.32*1.99*(Table1[[#This Row],[Velocity]]^2)</f>
        <v>82.189653333333325</v>
      </c>
      <c r="N1398" s="24">
        <f>Table1[[#This Row],[Acceleration Force]]+Table1[[#This Row],[Rolling Resistance]]+Table1[[#This Row],[Aerodynamic Resistance]]</f>
        <v>849.86576444444358</v>
      </c>
      <c r="O1398" s="24">
        <f>(Table1[[#This Row],[Acceleration Force]]+Table1[[#This Row],[Rolling Resistance]]+Table1[[#This Row],[Aerodynamic Resistance]])*Table1[[#This Row],[Velocity]]</f>
        <v>12464.697878518506</v>
      </c>
      <c r="P1398" s="24">
        <f>Table1[[#This Row],[Total]]*Table1[[#This Row],[Velocity]]</f>
        <v>12464.697878518506</v>
      </c>
      <c r="Q1398" s="24">
        <f>IF(Table1[[#This Row],[Energy]]&gt;0,Table1[[#This Row],[Energy]],0)</f>
        <v>12464.697878518506</v>
      </c>
      <c r="R1398" s="24">
        <f>(SUM($Q$6:Q1398))/1000000</f>
        <v>5.1581540385115181</v>
      </c>
      <c r="S1398" s="24">
        <f>IF(Table1[[#This Row],[Energy]]&lt;0,ABS(Table1[[#This Row],[Energy]]),0)</f>
        <v>0</v>
      </c>
      <c r="T1398" s="24">
        <f>(SUM($S$6:S1398))/1000000</f>
        <v>1.7467329489726739</v>
      </c>
    </row>
    <row r="1399" spans="2:20" x14ac:dyDescent="0.3">
      <c r="B1399" s="10" t="s">
        <v>25</v>
      </c>
      <c r="C1399" s="21">
        <v>1393</v>
      </c>
      <c r="D1399" s="21">
        <v>371</v>
      </c>
      <c r="E1399" s="22">
        <v>54.3</v>
      </c>
      <c r="F1399" s="23">
        <f t="shared" si="129"/>
        <v>0.29166666666666685</v>
      </c>
      <c r="G1399" s="23">
        <f t="shared" si="130"/>
        <v>1.0500000000000007</v>
      </c>
      <c r="H1399" s="24">
        <f t="shared" si="126"/>
        <v>0</v>
      </c>
      <c r="I1399" s="24">
        <f t="shared" si="127"/>
        <v>54.3</v>
      </c>
      <c r="J1399" s="24">
        <f t="shared" si="128"/>
        <v>15.083333333333332</v>
      </c>
      <c r="K1399" s="24">
        <f>(1000*1.15)*Table1[[#This Row],[WLTC class 3, version 5, acceleration]]</f>
        <v>335.41666666666686</v>
      </c>
      <c r="L1399" s="24">
        <f t="shared" si="131"/>
        <v>112.815</v>
      </c>
      <c r="M1399" s="24">
        <f>0.5*1.2*0.32*1.99*(Table1[[#This Row],[Velocity]]^2)</f>
        <v>86.925853333333322</v>
      </c>
      <c r="N1399" s="24">
        <f>Table1[[#This Row],[Acceleration Force]]+Table1[[#This Row],[Rolling Resistance]]+Table1[[#This Row],[Aerodynamic Resistance]]</f>
        <v>535.1575200000002</v>
      </c>
      <c r="O1399" s="24">
        <f>(Table1[[#This Row],[Acceleration Force]]+Table1[[#This Row],[Rolling Resistance]]+Table1[[#This Row],[Aerodynamic Resistance]])*Table1[[#This Row],[Velocity]]</f>
        <v>8071.9592600000024</v>
      </c>
      <c r="P1399" s="24">
        <f>Table1[[#This Row],[Total]]*Table1[[#This Row],[Velocity]]</f>
        <v>8071.9592600000024</v>
      </c>
      <c r="Q1399" s="24">
        <f>IF(Table1[[#This Row],[Energy]]&gt;0,Table1[[#This Row],[Energy]],0)</f>
        <v>8071.9592600000024</v>
      </c>
      <c r="R1399" s="24">
        <f>(SUM($Q$6:Q1399))/1000000</f>
        <v>5.1662259977715186</v>
      </c>
      <c r="S1399" s="24">
        <f>IF(Table1[[#This Row],[Energy]]&lt;0,ABS(Table1[[#This Row],[Energy]]),0)</f>
        <v>0</v>
      </c>
      <c r="T1399" s="24">
        <f>(SUM($S$6:S1399))/1000000</f>
        <v>1.7467329489726739</v>
      </c>
    </row>
    <row r="1400" spans="2:20" x14ac:dyDescent="0.3">
      <c r="B1400" s="10" t="s">
        <v>25</v>
      </c>
      <c r="C1400" s="21">
        <v>1394</v>
      </c>
      <c r="D1400" s="21">
        <v>372</v>
      </c>
      <c r="E1400" s="22">
        <v>54.9</v>
      </c>
      <c r="F1400" s="23">
        <f t="shared" si="129"/>
        <v>8.3333333333333523E-2</v>
      </c>
      <c r="G1400" s="23">
        <f t="shared" si="130"/>
        <v>0.30000000000000071</v>
      </c>
      <c r="H1400" s="24">
        <f t="shared" si="126"/>
        <v>0</v>
      </c>
      <c r="I1400" s="24">
        <f t="shared" si="127"/>
        <v>54.9</v>
      </c>
      <c r="J1400" s="24">
        <f t="shared" si="128"/>
        <v>15.25</v>
      </c>
      <c r="K1400" s="24">
        <f>(1000*1.15)*Table1[[#This Row],[WLTC class 3, version 5, acceleration]]</f>
        <v>95.833333333333556</v>
      </c>
      <c r="L1400" s="24">
        <f t="shared" si="131"/>
        <v>112.815</v>
      </c>
      <c r="M1400" s="24">
        <f>0.5*1.2*0.32*1.99*(Table1[[#This Row],[Velocity]]^2)</f>
        <v>88.85748000000001</v>
      </c>
      <c r="N1400" s="24">
        <f>Table1[[#This Row],[Acceleration Force]]+Table1[[#This Row],[Rolling Resistance]]+Table1[[#This Row],[Aerodynamic Resistance]]</f>
        <v>297.50581333333355</v>
      </c>
      <c r="O1400" s="24">
        <f>(Table1[[#This Row],[Acceleration Force]]+Table1[[#This Row],[Rolling Resistance]]+Table1[[#This Row],[Aerodynamic Resistance]])*Table1[[#This Row],[Velocity]]</f>
        <v>4536.9636533333369</v>
      </c>
      <c r="P1400" s="24">
        <f>Table1[[#This Row],[Total]]*Table1[[#This Row],[Velocity]]</f>
        <v>4536.9636533333369</v>
      </c>
      <c r="Q1400" s="24">
        <f>IF(Table1[[#This Row],[Energy]]&gt;0,Table1[[#This Row],[Energy]],0)</f>
        <v>4536.9636533333369</v>
      </c>
      <c r="R1400" s="24">
        <f>(SUM($Q$6:Q1400))/1000000</f>
        <v>5.1707629614248516</v>
      </c>
      <c r="S1400" s="24">
        <f>IF(Table1[[#This Row],[Energy]]&lt;0,ABS(Table1[[#This Row],[Energy]]),0)</f>
        <v>0</v>
      </c>
      <c r="T1400" s="24">
        <f>(SUM($S$6:S1400))/1000000</f>
        <v>1.7467329489726739</v>
      </c>
    </row>
    <row r="1401" spans="2:20" x14ac:dyDescent="0.3">
      <c r="B1401" s="10" t="s">
        <v>25</v>
      </c>
      <c r="C1401" s="21">
        <v>1395</v>
      </c>
      <c r="D1401" s="21">
        <v>373</v>
      </c>
      <c r="E1401" s="22">
        <v>54.9</v>
      </c>
      <c r="F1401" s="23">
        <f t="shared" si="129"/>
        <v>-2.7777777777777186E-2</v>
      </c>
      <c r="G1401" s="23">
        <f t="shared" si="130"/>
        <v>-9.9999999999997868E-2</v>
      </c>
      <c r="H1401" s="24">
        <f t="shared" si="126"/>
        <v>0</v>
      </c>
      <c r="I1401" s="24">
        <f t="shared" si="127"/>
        <v>54.9</v>
      </c>
      <c r="J1401" s="24">
        <f t="shared" si="128"/>
        <v>15.25</v>
      </c>
      <c r="K1401" s="24">
        <f>(1000*1.15)*Table1[[#This Row],[WLTC class 3, version 5, acceleration]]</f>
        <v>-31.944444444443764</v>
      </c>
      <c r="L1401" s="24">
        <f t="shared" si="131"/>
        <v>112.815</v>
      </c>
      <c r="M1401" s="24">
        <f>0.5*1.2*0.32*1.99*(Table1[[#This Row],[Velocity]]^2)</f>
        <v>88.85748000000001</v>
      </c>
      <c r="N1401" s="24">
        <f>Table1[[#This Row],[Acceleration Force]]+Table1[[#This Row],[Rolling Resistance]]+Table1[[#This Row],[Aerodynamic Resistance]]</f>
        <v>169.72803555555623</v>
      </c>
      <c r="O1401" s="24">
        <f>(Table1[[#This Row],[Acceleration Force]]+Table1[[#This Row],[Rolling Resistance]]+Table1[[#This Row],[Aerodynamic Resistance]])*Table1[[#This Row],[Velocity]]</f>
        <v>2588.3525422222324</v>
      </c>
      <c r="P1401" s="24">
        <f>Table1[[#This Row],[Total]]*Table1[[#This Row],[Velocity]]</f>
        <v>2588.3525422222324</v>
      </c>
      <c r="Q1401" s="24">
        <f>IF(Table1[[#This Row],[Energy]]&gt;0,Table1[[#This Row],[Energy]],0)</f>
        <v>2588.3525422222324</v>
      </c>
      <c r="R1401" s="24">
        <f>(SUM($Q$6:Q1401))/1000000</f>
        <v>5.1733513139670739</v>
      </c>
      <c r="S1401" s="24">
        <f>IF(Table1[[#This Row],[Energy]]&lt;0,ABS(Table1[[#This Row],[Energy]]),0)</f>
        <v>0</v>
      </c>
      <c r="T1401" s="24">
        <f>(SUM($S$6:S1401))/1000000</f>
        <v>1.7467329489726739</v>
      </c>
    </row>
    <row r="1402" spans="2:20" x14ac:dyDescent="0.3">
      <c r="B1402" s="10" t="s">
        <v>25</v>
      </c>
      <c r="C1402" s="21">
        <v>1396</v>
      </c>
      <c r="D1402" s="21">
        <v>374</v>
      </c>
      <c r="E1402" s="22">
        <v>54.7</v>
      </c>
      <c r="F1402" s="23">
        <f t="shared" si="129"/>
        <v>-0.11111111111111072</v>
      </c>
      <c r="G1402" s="23">
        <f t="shared" si="130"/>
        <v>-0.39999999999999858</v>
      </c>
      <c r="H1402" s="24">
        <f t="shared" si="126"/>
        <v>0</v>
      </c>
      <c r="I1402" s="24">
        <f t="shared" si="127"/>
        <v>54.7</v>
      </c>
      <c r="J1402" s="24">
        <f t="shared" si="128"/>
        <v>15.194444444444445</v>
      </c>
      <c r="K1402" s="24">
        <f>(1000*1.15)*Table1[[#This Row],[WLTC class 3, version 5, acceleration]]</f>
        <v>-127.77777777777732</v>
      </c>
      <c r="L1402" s="24">
        <f t="shared" si="131"/>
        <v>112.815</v>
      </c>
      <c r="M1402" s="24">
        <f>0.5*1.2*0.32*1.99*(Table1[[#This Row],[Velocity]]^2)</f>
        <v>88.211245925925937</v>
      </c>
      <c r="N1402" s="24">
        <f>Table1[[#This Row],[Acceleration Force]]+Table1[[#This Row],[Rolling Resistance]]+Table1[[#This Row],[Aerodynamic Resistance]]</f>
        <v>73.248468148148618</v>
      </c>
      <c r="O1402" s="24">
        <f>(Table1[[#This Row],[Acceleration Force]]+Table1[[#This Row],[Rolling Resistance]]+Table1[[#This Row],[Aerodynamic Resistance]])*Table1[[#This Row],[Velocity]]</f>
        <v>1112.9697799177027</v>
      </c>
      <c r="P1402" s="24">
        <f>Table1[[#This Row],[Total]]*Table1[[#This Row],[Velocity]]</f>
        <v>1112.9697799177027</v>
      </c>
      <c r="Q1402" s="24">
        <f>IF(Table1[[#This Row],[Energy]]&gt;0,Table1[[#This Row],[Energy]],0)</f>
        <v>1112.9697799177027</v>
      </c>
      <c r="R1402" s="24">
        <f>(SUM($Q$6:Q1402))/1000000</f>
        <v>5.1744642837469925</v>
      </c>
      <c r="S1402" s="24">
        <f>IF(Table1[[#This Row],[Energy]]&lt;0,ABS(Table1[[#This Row],[Energy]]),0)</f>
        <v>0</v>
      </c>
      <c r="T1402" s="24">
        <f>(SUM($S$6:S1402))/1000000</f>
        <v>1.7467329489726739</v>
      </c>
    </row>
    <row r="1403" spans="2:20" x14ac:dyDescent="0.3">
      <c r="B1403" s="10" t="s">
        <v>25</v>
      </c>
      <c r="C1403" s="21">
        <v>1397</v>
      </c>
      <c r="D1403" s="21">
        <v>375</v>
      </c>
      <c r="E1403" s="22">
        <v>54.1</v>
      </c>
      <c r="F1403" s="23">
        <f t="shared" si="129"/>
        <v>-0.20833333333333331</v>
      </c>
      <c r="G1403" s="23">
        <f t="shared" si="130"/>
        <v>-0.75</v>
      </c>
      <c r="H1403" s="24">
        <f t="shared" si="126"/>
        <v>0</v>
      </c>
      <c r="I1403" s="24">
        <f t="shared" si="127"/>
        <v>54.1</v>
      </c>
      <c r="J1403" s="24">
        <f t="shared" si="128"/>
        <v>15.027777777777779</v>
      </c>
      <c r="K1403" s="24">
        <f>(1000*1.15)*Table1[[#This Row],[WLTC class 3, version 5, acceleration]]</f>
        <v>-239.58333333333331</v>
      </c>
      <c r="L1403" s="24">
        <f t="shared" si="131"/>
        <v>112.815</v>
      </c>
      <c r="M1403" s="24">
        <f>0.5*1.2*0.32*1.99*(Table1[[#This Row],[Velocity]]^2)</f>
        <v>86.286694814814823</v>
      </c>
      <c r="N1403" s="24">
        <f>Table1[[#This Row],[Acceleration Force]]+Table1[[#This Row],[Rolling Resistance]]+Table1[[#This Row],[Aerodynamic Resistance]]</f>
        <v>-40.481638518518494</v>
      </c>
      <c r="O1403" s="24">
        <f>(Table1[[#This Row],[Acceleration Force]]+Table1[[#This Row],[Rolling Resistance]]+Table1[[#This Row],[Aerodynamic Resistance]])*Table1[[#This Row],[Velocity]]</f>
        <v>-608.34906773662522</v>
      </c>
      <c r="P1403" s="24">
        <f>Table1[[#This Row],[Total]]*Table1[[#This Row],[Velocity]]</f>
        <v>-608.34906773662522</v>
      </c>
      <c r="Q1403" s="24">
        <f>IF(Table1[[#This Row],[Energy]]&gt;0,Table1[[#This Row],[Energy]],0)</f>
        <v>0</v>
      </c>
      <c r="R1403" s="24">
        <f>(SUM($Q$6:Q1403))/1000000</f>
        <v>5.1744642837469925</v>
      </c>
      <c r="S1403" s="24">
        <f>IF(Table1[[#This Row],[Energy]]&lt;0,ABS(Table1[[#This Row],[Energy]]),0)</f>
        <v>608.34906773662522</v>
      </c>
      <c r="T1403" s="24">
        <f>(SUM($S$6:S1403))/1000000</f>
        <v>1.7473412980404106</v>
      </c>
    </row>
    <row r="1404" spans="2:20" x14ac:dyDescent="0.3">
      <c r="B1404" s="10" t="s">
        <v>25</v>
      </c>
      <c r="C1404" s="21">
        <v>1398</v>
      </c>
      <c r="D1404" s="21">
        <v>376</v>
      </c>
      <c r="E1404" s="22">
        <v>53.2</v>
      </c>
      <c r="F1404" s="23">
        <f t="shared" si="129"/>
        <v>-0.27777777777777779</v>
      </c>
      <c r="G1404" s="23">
        <f t="shared" si="130"/>
        <v>-1</v>
      </c>
      <c r="H1404" s="24">
        <f t="shared" si="126"/>
        <v>0</v>
      </c>
      <c r="I1404" s="24">
        <f t="shared" si="127"/>
        <v>53.2</v>
      </c>
      <c r="J1404" s="24">
        <f t="shared" si="128"/>
        <v>14.777777777777779</v>
      </c>
      <c r="K1404" s="24">
        <f>(1000*1.15)*Table1[[#This Row],[WLTC class 3, version 5, acceleration]]</f>
        <v>-319.44444444444446</v>
      </c>
      <c r="L1404" s="24">
        <f t="shared" si="131"/>
        <v>112.815</v>
      </c>
      <c r="M1404" s="24">
        <f>0.5*1.2*0.32*1.99*(Table1[[#This Row],[Velocity]]^2)</f>
        <v>83.439668148148158</v>
      </c>
      <c r="N1404" s="24">
        <f>Table1[[#This Row],[Acceleration Force]]+Table1[[#This Row],[Rolling Resistance]]+Table1[[#This Row],[Aerodynamic Resistance]]</f>
        <v>-123.1897762962963</v>
      </c>
      <c r="O1404" s="24">
        <f>(Table1[[#This Row],[Acceleration Force]]+Table1[[#This Row],[Rolling Resistance]]+Table1[[#This Row],[Aerodynamic Resistance]])*Table1[[#This Row],[Velocity]]</f>
        <v>-1820.4711386008232</v>
      </c>
      <c r="P1404" s="24">
        <f>Table1[[#This Row],[Total]]*Table1[[#This Row],[Velocity]]</f>
        <v>-1820.4711386008232</v>
      </c>
      <c r="Q1404" s="24">
        <f>IF(Table1[[#This Row],[Energy]]&gt;0,Table1[[#This Row],[Energy]],0)</f>
        <v>0</v>
      </c>
      <c r="R1404" s="24">
        <f>(SUM($Q$6:Q1404))/1000000</f>
        <v>5.1744642837469925</v>
      </c>
      <c r="S1404" s="24">
        <f>IF(Table1[[#This Row],[Energy]]&lt;0,ABS(Table1[[#This Row],[Energy]]),0)</f>
        <v>1820.4711386008232</v>
      </c>
      <c r="T1404" s="24">
        <f>(SUM($S$6:S1404))/1000000</f>
        <v>1.7491617691790113</v>
      </c>
    </row>
    <row r="1405" spans="2:20" x14ac:dyDescent="0.3">
      <c r="B1405" s="10" t="s">
        <v>25</v>
      </c>
      <c r="C1405" s="21">
        <v>1399</v>
      </c>
      <c r="D1405" s="21">
        <v>377</v>
      </c>
      <c r="E1405" s="22">
        <v>52.1</v>
      </c>
      <c r="F1405" s="23">
        <f t="shared" si="129"/>
        <v>-0.34722222222222221</v>
      </c>
      <c r="G1405" s="23">
        <f t="shared" si="130"/>
        <v>-1.25</v>
      </c>
      <c r="H1405" s="24">
        <f t="shared" si="126"/>
        <v>0</v>
      </c>
      <c r="I1405" s="24">
        <f t="shared" si="127"/>
        <v>52.1</v>
      </c>
      <c r="J1405" s="24">
        <f t="shared" si="128"/>
        <v>14.472222222222221</v>
      </c>
      <c r="K1405" s="24">
        <f>(1000*1.15)*Table1[[#This Row],[WLTC class 3, version 5, acceleration]]</f>
        <v>-399.30555555555554</v>
      </c>
      <c r="L1405" s="24">
        <f t="shared" si="131"/>
        <v>112.815</v>
      </c>
      <c r="M1405" s="24">
        <f>0.5*1.2*0.32*1.99*(Table1[[#This Row],[Velocity]]^2)</f>
        <v>80.024828148148146</v>
      </c>
      <c r="N1405" s="24">
        <f>Table1[[#This Row],[Acceleration Force]]+Table1[[#This Row],[Rolling Resistance]]+Table1[[#This Row],[Aerodynamic Resistance]]</f>
        <v>-206.4657274074074</v>
      </c>
      <c r="O1405" s="24">
        <f>(Table1[[#This Row],[Acceleration Force]]+Table1[[#This Row],[Rolling Resistance]]+Table1[[#This Row],[Aerodynamic Resistance]])*Table1[[#This Row],[Velocity]]</f>
        <v>-2988.0178883127569</v>
      </c>
      <c r="P1405" s="24">
        <f>Table1[[#This Row],[Total]]*Table1[[#This Row],[Velocity]]</f>
        <v>-2988.0178883127569</v>
      </c>
      <c r="Q1405" s="24">
        <f>IF(Table1[[#This Row],[Energy]]&gt;0,Table1[[#This Row],[Energy]],0)</f>
        <v>0</v>
      </c>
      <c r="R1405" s="24">
        <f>(SUM($Q$6:Q1405))/1000000</f>
        <v>5.1744642837469925</v>
      </c>
      <c r="S1405" s="24">
        <f>IF(Table1[[#This Row],[Energy]]&lt;0,ABS(Table1[[#This Row],[Energy]]),0)</f>
        <v>2988.0178883127569</v>
      </c>
      <c r="T1405" s="24">
        <f>(SUM($S$6:S1405))/1000000</f>
        <v>1.7521497870673239</v>
      </c>
    </row>
    <row r="1406" spans="2:20" x14ac:dyDescent="0.3">
      <c r="B1406" s="10" t="s">
        <v>25</v>
      </c>
      <c r="C1406" s="21">
        <v>1400</v>
      </c>
      <c r="D1406" s="21">
        <v>378</v>
      </c>
      <c r="E1406" s="22">
        <v>50.7</v>
      </c>
      <c r="F1406" s="23">
        <f t="shared" si="129"/>
        <v>-0.41666666666666663</v>
      </c>
      <c r="G1406" s="23">
        <f t="shared" si="130"/>
        <v>-1.5</v>
      </c>
      <c r="H1406" s="24">
        <f t="shared" si="126"/>
        <v>0</v>
      </c>
      <c r="I1406" s="24">
        <f t="shared" si="127"/>
        <v>50.7</v>
      </c>
      <c r="J1406" s="24">
        <f t="shared" si="128"/>
        <v>14.083333333333334</v>
      </c>
      <c r="K1406" s="24">
        <f>(1000*1.15)*Table1[[#This Row],[WLTC class 3, version 5, acceleration]]</f>
        <v>-479.16666666666663</v>
      </c>
      <c r="L1406" s="24">
        <f t="shared" si="131"/>
        <v>112.815</v>
      </c>
      <c r="M1406" s="24">
        <f>0.5*1.2*0.32*1.99*(Table1[[#This Row],[Velocity]]^2)</f>
        <v>75.781853333333345</v>
      </c>
      <c r="N1406" s="24">
        <f>Table1[[#This Row],[Acceleration Force]]+Table1[[#This Row],[Rolling Resistance]]+Table1[[#This Row],[Aerodynamic Resistance]]</f>
        <v>-290.56981333333329</v>
      </c>
      <c r="O1406" s="24">
        <f>(Table1[[#This Row],[Acceleration Force]]+Table1[[#This Row],[Rolling Resistance]]+Table1[[#This Row],[Aerodynamic Resistance]])*Table1[[#This Row],[Velocity]]</f>
        <v>-4092.1915377777773</v>
      </c>
      <c r="P1406" s="24">
        <f>Table1[[#This Row],[Total]]*Table1[[#This Row],[Velocity]]</f>
        <v>-4092.1915377777773</v>
      </c>
      <c r="Q1406" s="24">
        <f>IF(Table1[[#This Row],[Energy]]&gt;0,Table1[[#This Row],[Energy]],0)</f>
        <v>0</v>
      </c>
      <c r="R1406" s="24">
        <f>(SUM($Q$6:Q1406))/1000000</f>
        <v>5.1744642837469925</v>
      </c>
      <c r="S1406" s="24">
        <f>IF(Table1[[#This Row],[Energy]]&lt;0,ABS(Table1[[#This Row],[Energy]]),0)</f>
        <v>4092.1915377777773</v>
      </c>
      <c r="T1406" s="24">
        <f>(SUM($S$6:S1406))/1000000</f>
        <v>1.7562419786051018</v>
      </c>
    </row>
    <row r="1407" spans="2:20" x14ac:dyDescent="0.3">
      <c r="B1407" s="10" t="s">
        <v>25</v>
      </c>
      <c r="C1407" s="21">
        <v>1401</v>
      </c>
      <c r="D1407" s="21">
        <v>379</v>
      </c>
      <c r="E1407" s="22">
        <v>49.1</v>
      </c>
      <c r="F1407" s="23">
        <f t="shared" si="129"/>
        <v>-0.45833333333333393</v>
      </c>
      <c r="G1407" s="23">
        <f t="shared" si="130"/>
        <v>-1.6500000000000021</v>
      </c>
      <c r="H1407" s="24">
        <f t="shared" si="126"/>
        <v>0</v>
      </c>
      <c r="I1407" s="24">
        <f t="shared" si="127"/>
        <v>49.1</v>
      </c>
      <c r="J1407" s="24">
        <f t="shared" si="128"/>
        <v>13.638888888888889</v>
      </c>
      <c r="K1407" s="24">
        <f>(1000*1.15)*Table1[[#This Row],[WLTC class 3, version 5, acceleration]]</f>
        <v>-527.08333333333405</v>
      </c>
      <c r="L1407" s="24">
        <f t="shared" si="131"/>
        <v>112.815</v>
      </c>
      <c r="M1407" s="24">
        <f>0.5*1.2*0.32*1.99*(Table1[[#This Row],[Velocity]]^2)</f>
        <v>71.074250370370379</v>
      </c>
      <c r="N1407" s="24">
        <f>Table1[[#This Row],[Acceleration Force]]+Table1[[#This Row],[Rolling Resistance]]+Table1[[#This Row],[Aerodynamic Resistance]]</f>
        <v>-343.19408296296365</v>
      </c>
      <c r="O1407" s="24">
        <f>(Table1[[#This Row],[Acceleration Force]]+Table1[[#This Row],[Rolling Resistance]]+Table1[[#This Row],[Aerodynamic Resistance]])*Table1[[#This Row],[Velocity]]</f>
        <v>-4680.785964855977</v>
      </c>
      <c r="P1407" s="24">
        <f>Table1[[#This Row],[Total]]*Table1[[#This Row],[Velocity]]</f>
        <v>-4680.785964855977</v>
      </c>
      <c r="Q1407" s="24">
        <f>IF(Table1[[#This Row],[Energy]]&gt;0,Table1[[#This Row],[Energy]],0)</f>
        <v>0</v>
      </c>
      <c r="R1407" s="24">
        <f>(SUM($Q$6:Q1407))/1000000</f>
        <v>5.1744642837469925</v>
      </c>
      <c r="S1407" s="24">
        <f>IF(Table1[[#This Row],[Energy]]&lt;0,ABS(Table1[[#This Row],[Energy]]),0)</f>
        <v>4680.785964855977</v>
      </c>
      <c r="T1407" s="24">
        <f>(SUM($S$6:S1407))/1000000</f>
        <v>1.7609227645699577</v>
      </c>
    </row>
    <row r="1408" spans="2:20" x14ac:dyDescent="0.3">
      <c r="B1408" s="10" t="s">
        <v>25</v>
      </c>
      <c r="C1408" s="21">
        <v>1402</v>
      </c>
      <c r="D1408" s="21">
        <v>380</v>
      </c>
      <c r="E1408" s="22">
        <v>47.4</v>
      </c>
      <c r="F1408" s="23">
        <f t="shared" si="129"/>
        <v>-0.54166666666666641</v>
      </c>
      <c r="G1408" s="23">
        <f t="shared" si="130"/>
        <v>-1.9499999999999993</v>
      </c>
      <c r="H1408" s="24">
        <f t="shared" si="126"/>
        <v>0</v>
      </c>
      <c r="I1408" s="24">
        <f t="shared" si="127"/>
        <v>47.4</v>
      </c>
      <c r="J1408" s="24">
        <f t="shared" si="128"/>
        <v>13.166666666666666</v>
      </c>
      <c r="K1408" s="24">
        <f>(1000*1.15)*Table1[[#This Row],[WLTC class 3, version 5, acceleration]]</f>
        <v>-622.9166666666664</v>
      </c>
      <c r="L1408" s="24">
        <f t="shared" si="131"/>
        <v>112.815</v>
      </c>
      <c r="M1408" s="24">
        <f>0.5*1.2*0.32*1.99*(Table1[[#This Row],[Velocity]]^2)</f>
        <v>66.237813333333335</v>
      </c>
      <c r="N1408" s="24">
        <f>Table1[[#This Row],[Acceleration Force]]+Table1[[#This Row],[Rolling Resistance]]+Table1[[#This Row],[Aerodynamic Resistance]]</f>
        <v>-443.86385333333305</v>
      </c>
      <c r="O1408" s="24">
        <f>(Table1[[#This Row],[Acceleration Force]]+Table1[[#This Row],[Rolling Resistance]]+Table1[[#This Row],[Aerodynamic Resistance]])*Table1[[#This Row],[Velocity]]</f>
        <v>-5844.2074022222187</v>
      </c>
      <c r="P1408" s="24">
        <f>Table1[[#This Row],[Total]]*Table1[[#This Row],[Velocity]]</f>
        <v>-5844.2074022222187</v>
      </c>
      <c r="Q1408" s="24">
        <f>IF(Table1[[#This Row],[Energy]]&gt;0,Table1[[#This Row],[Energy]],0)</f>
        <v>0</v>
      </c>
      <c r="R1408" s="24">
        <f>(SUM($Q$6:Q1408))/1000000</f>
        <v>5.1744642837469925</v>
      </c>
      <c r="S1408" s="24">
        <f>IF(Table1[[#This Row],[Energy]]&lt;0,ABS(Table1[[#This Row],[Energy]]),0)</f>
        <v>5844.2074022222187</v>
      </c>
      <c r="T1408" s="24">
        <f>(SUM($S$6:S1408))/1000000</f>
        <v>1.7667669719721801</v>
      </c>
    </row>
    <row r="1409" spans="2:20" x14ac:dyDescent="0.3">
      <c r="B1409" s="10" t="s">
        <v>25</v>
      </c>
      <c r="C1409" s="21">
        <v>1403</v>
      </c>
      <c r="D1409" s="21">
        <v>381</v>
      </c>
      <c r="E1409" s="22">
        <v>45.2</v>
      </c>
      <c r="F1409" s="23">
        <f t="shared" si="129"/>
        <v>-0.7777777777777779</v>
      </c>
      <c r="G1409" s="23">
        <f t="shared" si="130"/>
        <v>-2.8000000000000007</v>
      </c>
      <c r="H1409" s="24">
        <f t="shared" si="126"/>
        <v>0</v>
      </c>
      <c r="I1409" s="24">
        <f t="shared" si="127"/>
        <v>45.2</v>
      </c>
      <c r="J1409" s="24">
        <f t="shared" si="128"/>
        <v>12.555555555555555</v>
      </c>
      <c r="K1409" s="24">
        <f>(1000*1.15)*Table1[[#This Row],[WLTC class 3, version 5, acceleration]]</f>
        <v>-894.44444444444457</v>
      </c>
      <c r="L1409" s="24">
        <f t="shared" si="131"/>
        <v>112.815</v>
      </c>
      <c r="M1409" s="24">
        <f>0.5*1.2*0.32*1.99*(Table1[[#This Row],[Velocity]]^2)</f>
        <v>60.231845925925931</v>
      </c>
      <c r="N1409" s="24">
        <f>Table1[[#This Row],[Acceleration Force]]+Table1[[#This Row],[Rolling Resistance]]+Table1[[#This Row],[Aerodynamic Resistance]]</f>
        <v>-721.39759851851863</v>
      </c>
      <c r="O1409" s="24">
        <f>(Table1[[#This Row],[Acceleration Force]]+Table1[[#This Row],[Rolling Resistance]]+Table1[[#This Row],[Aerodynamic Resistance]])*Table1[[#This Row],[Velocity]]</f>
        <v>-9057.5476258436229</v>
      </c>
      <c r="P1409" s="24">
        <f>Table1[[#This Row],[Total]]*Table1[[#This Row],[Velocity]]</f>
        <v>-9057.5476258436229</v>
      </c>
      <c r="Q1409" s="24">
        <f>IF(Table1[[#This Row],[Energy]]&gt;0,Table1[[#This Row],[Energy]],0)</f>
        <v>0</v>
      </c>
      <c r="R1409" s="24">
        <f>(SUM($Q$6:Q1409))/1000000</f>
        <v>5.1744642837469925</v>
      </c>
      <c r="S1409" s="24">
        <f>IF(Table1[[#This Row],[Energy]]&lt;0,ABS(Table1[[#This Row],[Energy]]),0)</f>
        <v>9057.5476258436229</v>
      </c>
      <c r="T1409" s="24">
        <f>(SUM($S$6:S1409))/1000000</f>
        <v>1.7758245195980238</v>
      </c>
    </row>
    <row r="1410" spans="2:20" x14ac:dyDescent="0.3">
      <c r="B1410" s="10" t="s">
        <v>25</v>
      </c>
      <c r="C1410" s="21">
        <v>1404</v>
      </c>
      <c r="D1410" s="21">
        <v>382</v>
      </c>
      <c r="E1410" s="22">
        <v>41.8</v>
      </c>
      <c r="F1410" s="23">
        <f t="shared" si="129"/>
        <v>-1.2083333333333337</v>
      </c>
      <c r="G1410" s="23">
        <f t="shared" si="130"/>
        <v>-4.3500000000000014</v>
      </c>
      <c r="H1410" s="24">
        <f t="shared" si="126"/>
        <v>0</v>
      </c>
      <c r="I1410" s="24">
        <f t="shared" si="127"/>
        <v>41.8</v>
      </c>
      <c r="J1410" s="24">
        <f t="shared" si="128"/>
        <v>11.611111111111111</v>
      </c>
      <c r="K1410" s="24">
        <f>(1000*1.15)*Table1[[#This Row],[WLTC class 3, version 5, acceleration]]</f>
        <v>-1389.5833333333337</v>
      </c>
      <c r="L1410" s="24">
        <f t="shared" si="131"/>
        <v>112.815</v>
      </c>
      <c r="M1410" s="24">
        <f>0.5*1.2*0.32*1.99*(Table1[[#This Row],[Velocity]]^2)</f>
        <v>51.511223703703706</v>
      </c>
      <c r="N1410" s="24">
        <f>Table1[[#This Row],[Acceleration Force]]+Table1[[#This Row],[Rolling Resistance]]+Table1[[#This Row],[Aerodynamic Resistance]]</f>
        <v>-1225.2571096296299</v>
      </c>
      <c r="O1410" s="24">
        <f>(Table1[[#This Row],[Acceleration Force]]+Table1[[#This Row],[Rolling Resistance]]+Table1[[#This Row],[Aerodynamic Resistance]])*Table1[[#This Row],[Velocity]]</f>
        <v>-14226.59643958848</v>
      </c>
      <c r="P1410" s="24">
        <f>Table1[[#This Row],[Total]]*Table1[[#This Row],[Velocity]]</f>
        <v>-14226.59643958848</v>
      </c>
      <c r="Q1410" s="24">
        <f>IF(Table1[[#This Row],[Energy]]&gt;0,Table1[[#This Row],[Energy]],0)</f>
        <v>0</v>
      </c>
      <c r="R1410" s="24">
        <f>(SUM($Q$6:Q1410))/1000000</f>
        <v>5.1744642837469925</v>
      </c>
      <c r="S1410" s="24">
        <f>IF(Table1[[#This Row],[Energy]]&lt;0,ABS(Table1[[#This Row],[Energy]]),0)</f>
        <v>14226.59643958848</v>
      </c>
      <c r="T1410" s="24">
        <f>(SUM($S$6:S1410))/1000000</f>
        <v>1.7900511160376122</v>
      </c>
    </row>
    <row r="1411" spans="2:20" x14ac:dyDescent="0.3">
      <c r="B1411" s="10" t="s">
        <v>25</v>
      </c>
      <c r="C1411" s="21">
        <v>1405</v>
      </c>
      <c r="D1411" s="21">
        <v>383</v>
      </c>
      <c r="E1411" s="22">
        <v>36.5</v>
      </c>
      <c r="F1411" s="23">
        <f t="shared" si="129"/>
        <v>-1.4722222222222219</v>
      </c>
      <c r="G1411" s="23">
        <f t="shared" si="130"/>
        <v>-5.2999999999999989</v>
      </c>
      <c r="H1411" s="24">
        <f t="shared" si="126"/>
        <v>0</v>
      </c>
      <c r="I1411" s="24">
        <f t="shared" si="127"/>
        <v>36.5</v>
      </c>
      <c r="J1411" s="24">
        <f t="shared" si="128"/>
        <v>10.138888888888889</v>
      </c>
      <c r="K1411" s="24">
        <f>(1000*1.15)*Table1[[#This Row],[WLTC class 3, version 5, acceleration]]</f>
        <v>-1693.0555555555552</v>
      </c>
      <c r="L1411" s="24">
        <f t="shared" si="131"/>
        <v>112.815</v>
      </c>
      <c r="M1411" s="24">
        <f>0.5*1.2*0.32*1.99*(Table1[[#This Row],[Velocity]]^2)</f>
        <v>39.27670370370371</v>
      </c>
      <c r="N1411" s="24">
        <f>Table1[[#This Row],[Acceleration Force]]+Table1[[#This Row],[Rolling Resistance]]+Table1[[#This Row],[Aerodynamic Resistance]]</f>
        <v>-1540.9638518518514</v>
      </c>
      <c r="O1411" s="24">
        <f>(Table1[[#This Row],[Acceleration Force]]+Table1[[#This Row],[Rolling Resistance]]+Table1[[#This Row],[Aerodynamic Resistance]])*Table1[[#This Row],[Velocity]]</f>
        <v>-15623.66127572016</v>
      </c>
      <c r="P1411" s="24">
        <f>Table1[[#This Row],[Total]]*Table1[[#This Row],[Velocity]]</f>
        <v>-15623.66127572016</v>
      </c>
      <c r="Q1411" s="24">
        <f>IF(Table1[[#This Row],[Energy]]&gt;0,Table1[[#This Row],[Energy]],0)</f>
        <v>0</v>
      </c>
      <c r="R1411" s="24">
        <f>(SUM($Q$6:Q1411))/1000000</f>
        <v>5.1744642837469925</v>
      </c>
      <c r="S1411" s="24">
        <f>IF(Table1[[#This Row],[Energy]]&lt;0,ABS(Table1[[#This Row],[Energy]]),0)</f>
        <v>15623.66127572016</v>
      </c>
      <c r="T1411" s="24">
        <f>(SUM($S$6:S1411))/1000000</f>
        <v>1.8056747773133326</v>
      </c>
    </row>
    <row r="1412" spans="2:20" x14ac:dyDescent="0.3">
      <c r="B1412" s="10" t="s">
        <v>25</v>
      </c>
      <c r="C1412" s="21">
        <v>1406</v>
      </c>
      <c r="D1412" s="21">
        <v>384</v>
      </c>
      <c r="E1412" s="22">
        <v>31.2</v>
      </c>
      <c r="F1412" s="23">
        <f t="shared" si="129"/>
        <v>-1.2361111111111109</v>
      </c>
      <c r="G1412" s="23">
        <f t="shared" si="130"/>
        <v>-4.4499999999999993</v>
      </c>
      <c r="H1412" s="24">
        <f t="shared" si="126"/>
        <v>0</v>
      </c>
      <c r="I1412" s="24">
        <f t="shared" si="127"/>
        <v>31.2</v>
      </c>
      <c r="J1412" s="24">
        <f t="shared" si="128"/>
        <v>8.6666666666666661</v>
      </c>
      <c r="K1412" s="24">
        <f>(1000*1.15)*Table1[[#This Row],[WLTC class 3, version 5, acceleration]]</f>
        <v>-1421.5277777777776</v>
      </c>
      <c r="L1412" s="24">
        <f t="shared" si="131"/>
        <v>112.815</v>
      </c>
      <c r="M1412" s="24">
        <f>0.5*1.2*0.32*1.99*(Table1[[#This Row],[Velocity]]^2)</f>
        <v>28.698453333333333</v>
      </c>
      <c r="N1412" s="24">
        <f>Table1[[#This Row],[Acceleration Force]]+Table1[[#This Row],[Rolling Resistance]]+Table1[[#This Row],[Aerodynamic Resistance]]</f>
        <v>-1280.0143244444441</v>
      </c>
      <c r="O1412" s="24">
        <f>(Table1[[#This Row],[Acceleration Force]]+Table1[[#This Row],[Rolling Resistance]]+Table1[[#This Row],[Aerodynamic Resistance]])*Table1[[#This Row],[Velocity]]</f>
        <v>-11093.457478518514</v>
      </c>
      <c r="P1412" s="24">
        <f>Table1[[#This Row],[Total]]*Table1[[#This Row],[Velocity]]</f>
        <v>-11093.457478518514</v>
      </c>
      <c r="Q1412" s="24">
        <f>IF(Table1[[#This Row],[Energy]]&gt;0,Table1[[#This Row],[Energy]],0)</f>
        <v>0</v>
      </c>
      <c r="R1412" s="24">
        <f>(SUM($Q$6:Q1412))/1000000</f>
        <v>5.1744642837469925</v>
      </c>
      <c r="S1412" s="24">
        <f>IF(Table1[[#This Row],[Energy]]&lt;0,ABS(Table1[[#This Row],[Energy]]),0)</f>
        <v>11093.457478518514</v>
      </c>
      <c r="T1412" s="24">
        <f>(SUM($S$6:S1412))/1000000</f>
        <v>1.8167682347918512</v>
      </c>
    </row>
    <row r="1413" spans="2:20" x14ac:dyDescent="0.3">
      <c r="B1413" s="10" t="s">
        <v>25</v>
      </c>
      <c r="C1413" s="21">
        <v>1407</v>
      </c>
      <c r="D1413" s="21">
        <v>385</v>
      </c>
      <c r="E1413" s="22">
        <v>27.6</v>
      </c>
      <c r="F1413" s="23">
        <f t="shared" si="129"/>
        <v>-0.59722222222222232</v>
      </c>
      <c r="G1413" s="23">
        <f t="shared" si="130"/>
        <v>-2.1500000000000004</v>
      </c>
      <c r="H1413" s="24">
        <f t="shared" si="126"/>
        <v>0</v>
      </c>
      <c r="I1413" s="24">
        <f t="shared" si="127"/>
        <v>27.6</v>
      </c>
      <c r="J1413" s="24">
        <f t="shared" si="128"/>
        <v>7.666666666666667</v>
      </c>
      <c r="K1413" s="24">
        <f>(1000*1.15)*Table1[[#This Row],[WLTC class 3, version 5, acceleration]]</f>
        <v>-686.80555555555566</v>
      </c>
      <c r="L1413" s="24">
        <f t="shared" si="131"/>
        <v>112.815</v>
      </c>
      <c r="M1413" s="24">
        <f>0.5*1.2*0.32*1.99*(Table1[[#This Row],[Velocity]]^2)</f>
        <v>22.457813333333338</v>
      </c>
      <c r="N1413" s="24">
        <f>Table1[[#This Row],[Acceleration Force]]+Table1[[#This Row],[Rolling Resistance]]+Table1[[#This Row],[Aerodynamic Resistance]]</f>
        <v>-551.53274222222228</v>
      </c>
      <c r="O1413" s="24">
        <f>(Table1[[#This Row],[Acceleration Force]]+Table1[[#This Row],[Rolling Resistance]]+Table1[[#This Row],[Aerodynamic Resistance]])*Table1[[#This Row],[Velocity]]</f>
        <v>-4228.417690370371</v>
      </c>
      <c r="P1413" s="24">
        <f>Table1[[#This Row],[Total]]*Table1[[#This Row],[Velocity]]</f>
        <v>-4228.417690370371</v>
      </c>
      <c r="Q1413" s="24">
        <f>IF(Table1[[#This Row],[Energy]]&gt;0,Table1[[#This Row],[Energy]],0)</f>
        <v>0</v>
      </c>
      <c r="R1413" s="24">
        <f>(SUM($Q$6:Q1413))/1000000</f>
        <v>5.1744642837469925</v>
      </c>
      <c r="S1413" s="24">
        <f>IF(Table1[[#This Row],[Energy]]&lt;0,ABS(Table1[[#This Row],[Energy]]),0)</f>
        <v>4228.417690370371</v>
      </c>
      <c r="T1413" s="24">
        <f>(SUM($S$6:S1413))/1000000</f>
        <v>1.8209966524822216</v>
      </c>
    </row>
    <row r="1414" spans="2:20" x14ac:dyDescent="0.3">
      <c r="B1414" s="10" t="s">
        <v>25</v>
      </c>
      <c r="C1414" s="21">
        <v>1408</v>
      </c>
      <c r="D1414" s="21">
        <v>386</v>
      </c>
      <c r="E1414" s="22">
        <v>26.9</v>
      </c>
      <c r="F1414" s="23">
        <f t="shared" si="129"/>
        <v>-4.1666666666666761E-2</v>
      </c>
      <c r="G1414" s="23">
        <f t="shared" si="130"/>
        <v>-0.15000000000000036</v>
      </c>
      <c r="H1414" s="24">
        <f t="shared" ref="H1414:H1477" si="132">IF(E1414&lt;1,1,0)</f>
        <v>0</v>
      </c>
      <c r="I1414" s="24">
        <f t="shared" ref="I1414:I1477" si="133">IF(H1414=1,"",E1414)</f>
        <v>26.9</v>
      </c>
      <c r="J1414" s="24">
        <f t="shared" ref="J1414:J1477" si="134">E1414/3.6</f>
        <v>7.4722222222222214</v>
      </c>
      <c r="K1414" s="24">
        <f>(1000*1.15)*Table1[[#This Row],[WLTC class 3, version 5, acceleration]]</f>
        <v>-47.916666666666778</v>
      </c>
      <c r="L1414" s="24">
        <f t="shared" si="131"/>
        <v>112.815</v>
      </c>
      <c r="M1414" s="24">
        <f>0.5*1.2*0.32*1.99*(Table1[[#This Row],[Velocity]]^2)</f>
        <v>21.333094814814814</v>
      </c>
      <c r="N1414" s="24">
        <f>Table1[[#This Row],[Acceleration Force]]+Table1[[#This Row],[Rolling Resistance]]+Table1[[#This Row],[Aerodynamic Resistance]]</f>
        <v>86.231428148148041</v>
      </c>
      <c r="O1414" s="24">
        <f>(Table1[[#This Row],[Acceleration Force]]+Table1[[#This Row],[Rolling Resistance]]+Table1[[#This Row],[Aerodynamic Resistance]])*Table1[[#This Row],[Velocity]]</f>
        <v>644.34039366255058</v>
      </c>
      <c r="P1414" s="24">
        <f>Table1[[#This Row],[Total]]*Table1[[#This Row],[Velocity]]</f>
        <v>644.34039366255058</v>
      </c>
      <c r="Q1414" s="24">
        <f>IF(Table1[[#This Row],[Energy]]&gt;0,Table1[[#This Row],[Energy]],0)</f>
        <v>644.34039366255058</v>
      </c>
      <c r="R1414" s="24">
        <f>(SUM($Q$6:Q1414))/1000000</f>
        <v>5.1751086241406545</v>
      </c>
      <c r="S1414" s="24">
        <f>IF(Table1[[#This Row],[Energy]]&lt;0,ABS(Table1[[#This Row],[Energy]]),0)</f>
        <v>0</v>
      </c>
      <c r="T1414" s="24">
        <f>(SUM($S$6:S1414))/1000000</f>
        <v>1.8209966524822216</v>
      </c>
    </row>
    <row r="1415" spans="2:20" x14ac:dyDescent="0.3">
      <c r="B1415" s="10" t="s">
        <v>25</v>
      </c>
      <c r="C1415" s="21">
        <v>1409</v>
      </c>
      <c r="D1415" s="21">
        <v>387</v>
      </c>
      <c r="E1415" s="22">
        <v>27.3</v>
      </c>
      <c r="F1415" s="23">
        <f t="shared" ref="F1415:F1478" si="135">($E1416-$E1414)/2/3.6</f>
        <v>8.3333333333333523E-2</v>
      </c>
      <c r="G1415" s="23">
        <f t="shared" ref="G1415:G1478" si="136">($E1416-$E1414)/2</f>
        <v>0.30000000000000071</v>
      </c>
      <c r="H1415" s="24">
        <f t="shared" si="132"/>
        <v>0</v>
      </c>
      <c r="I1415" s="24">
        <f t="shared" si="133"/>
        <v>27.3</v>
      </c>
      <c r="J1415" s="24">
        <f t="shared" si="134"/>
        <v>7.583333333333333</v>
      </c>
      <c r="K1415" s="24">
        <f>(1000*1.15)*Table1[[#This Row],[WLTC class 3, version 5, acceleration]]</f>
        <v>95.833333333333556</v>
      </c>
      <c r="L1415" s="24">
        <f t="shared" ref="L1415:L1478" si="137">1150*9.81*0.01</f>
        <v>112.815</v>
      </c>
      <c r="M1415" s="24">
        <f>0.5*1.2*0.32*1.99*(Table1[[#This Row],[Velocity]]^2)</f>
        <v>21.972253333333335</v>
      </c>
      <c r="N1415" s="24">
        <f>Table1[[#This Row],[Acceleration Force]]+Table1[[#This Row],[Rolling Resistance]]+Table1[[#This Row],[Aerodynamic Resistance]]</f>
        <v>230.62058666666687</v>
      </c>
      <c r="O1415" s="24">
        <f>(Table1[[#This Row],[Acceleration Force]]+Table1[[#This Row],[Rolling Resistance]]+Table1[[#This Row],[Aerodynamic Resistance]])*Table1[[#This Row],[Velocity]]</f>
        <v>1748.8727822222236</v>
      </c>
      <c r="P1415" s="24">
        <f>Table1[[#This Row],[Total]]*Table1[[#This Row],[Velocity]]</f>
        <v>1748.8727822222236</v>
      </c>
      <c r="Q1415" s="24">
        <f>IF(Table1[[#This Row],[Energy]]&gt;0,Table1[[#This Row],[Energy]],0)</f>
        <v>1748.8727822222236</v>
      </c>
      <c r="R1415" s="24">
        <f>(SUM($Q$6:Q1415))/1000000</f>
        <v>5.1768574969228771</v>
      </c>
      <c r="S1415" s="24">
        <f>IF(Table1[[#This Row],[Energy]]&lt;0,ABS(Table1[[#This Row],[Energy]]),0)</f>
        <v>0</v>
      </c>
      <c r="T1415" s="24">
        <f>(SUM($S$6:S1415))/1000000</f>
        <v>1.8209966524822216</v>
      </c>
    </row>
    <row r="1416" spans="2:20" x14ac:dyDescent="0.3">
      <c r="B1416" s="10" t="s">
        <v>25</v>
      </c>
      <c r="C1416" s="21">
        <v>1410</v>
      </c>
      <c r="D1416" s="21">
        <v>388</v>
      </c>
      <c r="E1416" s="22">
        <v>27.5</v>
      </c>
      <c r="F1416" s="23">
        <f t="shared" si="135"/>
        <v>1.3888888888888593E-2</v>
      </c>
      <c r="G1416" s="23">
        <f t="shared" si="136"/>
        <v>4.9999999999998934E-2</v>
      </c>
      <c r="H1416" s="24">
        <f t="shared" si="132"/>
        <v>0</v>
      </c>
      <c r="I1416" s="24">
        <f t="shared" si="133"/>
        <v>27.5</v>
      </c>
      <c r="J1416" s="24">
        <f t="shared" si="134"/>
        <v>7.6388888888888884</v>
      </c>
      <c r="K1416" s="24">
        <f>(1000*1.15)*Table1[[#This Row],[WLTC class 3, version 5, acceleration]]</f>
        <v>15.972222222221882</v>
      </c>
      <c r="L1416" s="24">
        <f t="shared" si="137"/>
        <v>112.815</v>
      </c>
      <c r="M1416" s="24">
        <f>0.5*1.2*0.32*1.99*(Table1[[#This Row],[Velocity]]^2)</f>
        <v>22.295370370370367</v>
      </c>
      <c r="N1416" s="24">
        <f>Table1[[#This Row],[Acceleration Force]]+Table1[[#This Row],[Rolling Resistance]]+Table1[[#This Row],[Aerodynamic Resistance]]</f>
        <v>151.08259259259225</v>
      </c>
      <c r="O1416" s="24">
        <f>(Table1[[#This Row],[Acceleration Force]]+Table1[[#This Row],[Rolling Resistance]]+Table1[[#This Row],[Aerodynamic Resistance]])*Table1[[#This Row],[Velocity]]</f>
        <v>1154.1031378600796</v>
      </c>
      <c r="P1416" s="24">
        <f>Table1[[#This Row],[Total]]*Table1[[#This Row],[Velocity]]</f>
        <v>1154.1031378600796</v>
      </c>
      <c r="Q1416" s="24">
        <f>IF(Table1[[#This Row],[Energy]]&gt;0,Table1[[#This Row],[Energy]],0)</f>
        <v>1154.1031378600796</v>
      </c>
      <c r="R1416" s="24">
        <f>(SUM($Q$6:Q1416))/1000000</f>
        <v>5.1780116000607368</v>
      </c>
      <c r="S1416" s="24">
        <f>IF(Table1[[#This Row],[Energy]]&lt;0,ABS(Table1[[#This Row],[Energy]]),0)</f>
        <v>0</v>
      </c>
      <c r="T1416" s="24">
        <f>(SUM($S$6:S1416))/1000000</f>
        <v>1.8209966524822216</v>
      </c>
    </row>
    <row r="1417" spans="2:20" x14ac:dyDescent="0.3">
      <c r="B1417" s="10" t="s">
        <v>25</v>
      </c>
      <c r="C1417" s="21">
        <v>1411</v>
      </c>
      <c r="D1417" s="21">
        <v>389</v>
      </c>
      <c r="E1417" s="22">
        <v>27.4</v>
      </c>
      <c r="F1417" s="23">
        <f t="shared" si="135"/>
        <v>-5.5555555555555358E-2</v>
      </c>
      <c r="G1417" s="23">
        <f t="shared" si="136"/>
        <v>-0.19999999999999929</v>
      </c>
      <c r="H1417" s="24">
        <f t="shared" si="132"/>
        <v>0</v>
      </c>
      <c r="I1417" s="24">
        <f t="shared" si="133"/>
        <v>27.4</v>
      </c>
      <c r="J1417" s="24">
        <f t="shared" si="134"/>
        <v>7.6111111111111107</v>
      </c>
      <c r="K1417" s="24">
        <f>(1000*1.15)*Table1[[#This Row],[WLTC class 3, version 5, acceleration]]</f>
        <v>-63.888888888888658</v>
      </c>
      <c r="L1417" s="24">
        <f t="shared" si="137"/>
        <v>112.815</v>
      </c>
      <c r="M1417" s="24">
        <f>0.5*1.2*0.32*1.99*(Table1[[#This Row],[Velocity]]^2)</f>
        <v>22.133517037037038</v>
      </c>
      <c r="N1417" s="24">
        <f>Table1[[#This Row],[Acceleration Force]]+Table1[[#This Row],[Rolling Resistance]]+Table1[[#This Row],[Aerodynamic Resistance]]</f>
        <v>71.059628148148377</v>
      </c>
      <c r="O1417" s="24">
        <f>(Table1[[#This Row],[Acceleration Force]]+Table1[[#This Row],[Rolling Resistance]]+Table1[[#This Row],[Aerodynamic Resistance]])*Table1[[#This Row],[Velocity]]</f>
        <v>540.84272534979596</v>
      </c>
      <c r="P1417" s="24">
        <f>Table1[[#This Row],[Total]]*Table1[[#This Row],[Velocity]]</f>
        <v>540.84272534979596</v>
      </c>
      <c r="Q1417" s="24">
        <f>IF(Table1[[#This Row],[Energy]]&gt;0,Table1[[#This Row],[Energy]],0)</f>
        <v>540.84272534979596</v>
      </c>
      <c r="R1417" s="24">
        <f>(SUM($Q$6:Q1417))/1000000</f>
        <v>5.1785524427860867</v>
      </c>
      <c r="S1417" s="24">
        <f>IF(Table1[[#This Row],[Energy]]&lt;0,ABS(Table1[[#This Row],[Energy]]),0)</f>
        <v>0</v>
      </c>
      <c r="T1417" s="24">
        <f>(SUM($S$6:S1417))/1000000</f>
        <v>1.8209966524822216</v>
      </c>
    </row>
    <row r="1418" spans="2:20" x14ac:dyDescent="0.3">
      <c r="B1418" s="10" t="s">
        <v>25</v>
      </c>
      <c r="C1418" s="21">
        <v>1412</v>
      </c>
      <c r="D1418" s="21">
        <v>390</v>
      </c>
      <c r="E1418" s="22">
        <v>27.1</v>
      </c>
      <c r="F1418" s="23">
        <f t="shared" si="135"/>
        <v>-9.7222222222222127E-2</v>
      </c>
      <c r="G1418" s="23">
        <f t="shared" si="136"/>
        <v>-0.34999999999999964</v>
      </c>
      <c r="H1418" s="24">
        <f t="shared" si="132"/>
        <v>0</v>
      </c>
      <c r="I1418" s="24">
        <f t="shared" si="133"/>
        <v>27.1</v>
      </c>
      <c r="J1418" s="24">
        <f t="shared" si="134"/>
        <v>7.5277777777777777</v>
      </c>
      <c r="K1418" s="24">
        <f>(1000*1.15)*Table1[[#This Row],[WLTC class 3, version 5, acceleration]]</f>
        <v>-111.80555555555544</v>
      </c>
      <c r="L1418" s="24">
        <f t="shared" si="137"/>
        <v>112.815</v>
      </c>
      <c r="M1418" s="24">
        <f>0.5*1.2*0.32*1.99*(Table1[[#This Row],[Velocity]]^2)</f>
        <v>21.651494814814814</v>
      </c>
      <c r="N1418" s="24">
        <f>Table1[[#This Row],[Acceleration Force]]+Table1[[#This Row],[Rolling Resistance]]+Table1[[#This Row],[Aerodynamic Resistance]]</f>
        <v>22.660939259259369</v>
      </c>
      <c r="O1418" s="24">
        <f>(Table1[[#This Row],[Acceleration Force]]+Table1[[#This Row],[Rolling Resistance]]+Table1[[#This Row],[Aerodynamic Resistance]])*Table1[[#This Row],[Velocity]]</f>
        <v>170.58651497942469</v>
      </c>
      <c r="P1418" s="24">
        <f>Table1[[#This Row],[Total]]*Table1[[#This Row],[Velocity]]</f>
        <v>170.58651497942469</v>
      </c>
      <c r="Q1418" s="24">
        <f>IF(Table1[[#This Row],[Energy]]&gt;0,Table1[[#This Row],[Energy]],0)</f>
        <v>170.58651497942469</v>
      </c>
      <c r="R1418" s="24">
        <f>(SUM($Q$6:Q1418))/1000000</f>
        <v>5.1787230293010662</v>
      </c>
      <c r="S1418" s="24">
        <f>IF(Table1[[#This Row],[Energy]]&lt;0,ABS(Table1[[#This Row],[Energy]]),0)</f>
        <v>0</v>
      </c>
      <c r="T1418" s="24">
        <f>(SUM($S$6:S1418))/1000000</f>
        <v>1.8209966524822216</v>
      </c>
    </row>
    <row r="1419" spans="2:20" x14ac:dyDescent="0.3">
      <c r="B1419" s="10" t="s">
        <v>25</v>
      </c>
      <c r="C1419" s="21">
        <v>1413</v>
      </c>
      <c r="D1419" s="21">
        <v>391</v>
      </c>
      <c r="E1419" s="22">
        <v>26.7</v>
      </c>
      <c r="F1419" s="23">
        <f t="shared" si="135"/>
        <v>-4.1666666666666761E-2</v>
      </c>
      <c r="G1419" s="23">
        <f t="shared" si="136"/>
        <v>-0.15000000000000036</v>
      </c>
      <c r="H1419" s="24">
        <f t="shared" si="132"/>
        <v>0</v>
      </c>
      <c r="I1419" s="24">
        <f t="shared" si="133"/>
        <v>26.7</v>
      </c>
      <c r="J1419" s="24">
        <f t="shared" si="134"/>
        <v>7.4166666666666661</v>
      </c>
      <c r="K1419" s="24">
        <f>(1000*1.15)*Table1[[#This Row],[WLTC class 3, version 5, acceleration]]</f>
        <v>-47.916666666666778</v>
      </c>
      <c r="L1419" s="24">
        <f t="shared" si="137"/>
        <v>112.815</v>
      </c>
      <c r="M1419" s="24">
        <f>0.5*1.2*0.32*1.99*(Table1[[#This Row],[Velocity]]^2)</f>
        <v>21.017053333333333</v>
      </c>
      <c r="N1419" s="24">
        <f>Table1[[#This Row],[Acceleration Force]]+Table1[[#This Row],[Rolling Resistance]]+Table1[[#This Row],[Aerodynamic Resistance]]</f>
        <v>85.915386666666564</v>
      </c>
      <c r="O1419" s="24">
        <f>(Table1[[#This Row],[Acceleration Force]]+Table1[[#This Row],[Rolling Resistance]]+Table1[[#This Row],[Aerodynamic Resistance]])*Table1[[#This Row],[Velocity]]</f>
        <v>637.20578444444368</v>
      </c>
      <c r="P1419" s="24">
        <f>Table1[[#This Row],[Total]]*Table1[[#This Row],[Velocity]]</f>
        <v>637.20578444444368</v>
      </c>
      <c r="Q1419" s="24">
        <f>IF(Table1[[#This Row],[Energy]]&gt;0,Table1[[#This Row],[Energy]],0)</f>
        <v>637.20578444444368</v>
      </c>
      <c r="R1419" s="24">
        <f>(SUM($Q$6:Q1419))/1000000</f>
        <v>5.179360235085511</v>
      </c>
      <c r="S1419" s="24">
        <f>IF(Table1[[#This Row],[Energy]]&lt;0,ABS(Table1[[#This Row],[Energy]]),0)</f>
        <v>0</v>
      </c>
      <c r="T1419" s="24">
        <f>(SUM($S$6:S1419))/1000000</f>
        <v>1.8209966524822216</v>
      </c>
    </row>
    <row r="1420" spans="2:20" x14ac:dyDescent="0.3">
      <c r="B1420" s="10" t="s">
        <v>25</v>
      </c>
      <c r="C1420" s="21">
        <v>1414</v>
      </c>
      <c r="D1420" s="21">
        <v>392</v>
      </c>
      <c r="E1420" s="22">
        <v>26.8</v>
      </c>
      <c r="F1420" s="23">
        <f t="shared" si="135"/>
        <v>0.20833333333333331</v>
      </c>
      <c r="G1420" s="23">
        <f t="shared" si="136"/>
        <v>0.75</v>
      </c>
      <c r="H1420" s="24">
        <f t="shared" si="132"/>
        <v>0</v>
      </c>
      <c r="I1420" s="24">
        <f t="shared" si="133"/>
        <v>26.8</v>
      </c>
      <c r="J1420" s="24">
        <f t="shared" si="134"/>
        <v>7.4444444444444446</v>
      </c>
      <c r="K1420" s="24">
        <f>(1000*1.15)*Table1[[#This Row],[WLTC class 3, version 5, acceleration]]</f>
        <v>239.58333333333331</v>
      </c>
      <c r="L1420" s="24">
        <f t="shared" si="137"/>
        <v>112.815</v>
      </c>
      <c r="M1420" s="24">
        <f>0.5*1.2*0.32*1.99*(Table1[[#This Row],[Velocity]]^2)</f>
        <v>21.17477925925926</v>
      </c>
      <c r="N1420" s="24">
        <f>Table1[[#This Row],[Acceleration Force]]+Table1[[#This Row],[Rolling Resistance]]+Table1[[#This Row],[Aerodynamic Resistance]]</f>
        <v>373.57311259259257</v>
      </c>
      <c r="O1420" s="24">
        <f>(Table1[[#This Row],[Acceleration Force]]+Table1[[#This Row],[Rolling Resistance]]+Table1[[#This Row],[Aerodynamic Resistance]])*Table1[[#This Row],[Velocity]]</f>
        <v>2781.0442826337448</v>
      </c>
      <c r="P1420" s="24">
        <f>Table1[[#This Row],[Total]]*Table1[[#This Row],[Velocity]]</f>
        <v>2781.0442826337448</v>
      </c>
      <c r="Q1420" s="24">
        <f>IF(Table1[[#This Row],[Energy]]&gt;0,Table1[[#This Row],[Energy]],0)</f>
        <v>2781.0442826337448</v>
      </c>
      <c r="R1420" s="24">
        <f>(SUM($Q$6:Q1420))/1000000</f>
        <v>5.1821412793681443</v>
      </c>
      <c r="S1420" s="24">
        <f>IF(Table1[[#This Row],[Energy]]&lt;0,ABS(Table1[[#This Row],[Energy]]),0)</f>
        <v>0</v>
      </c>
      <c r="T1420" s="24">
        <f>(SUM($S$6:S1420))/1000000</f>
        <v>1.8209966524822216</v>
      </c>
    </row>
    <row r="1421" spans="2:20" x14ac:dyDescent="0.3">
      <c r="B1421" s="10" t="s">
        <v>25</v>
      </c>
      <c r="C1421" s="21">
        <v>1415</v>
      </c>
      <c r="D1421" s="21">
        <v>393</v>
      </c>
      <c r="E1421" s="22">
        <v>28.2</v>
      </c>
      <c r="F1421" s="23">
        <f t="shared" si="135"/>
        <v>0.59722222222222232</v>
      </c>
      <c r="G1421" s="23">
        <f t="shared" si="136"/>
        <v>2.1500000000000004</v>
      </c>
      <c r="H1421" s="24">
        <f t="shared" si="132"/>
        <v>0</v>
      </c>
      <c r="I1421" s="24">
        <f t="shared" si="133"/>
        <v>28.2</v>
      </c>
      <c r="J1421" s="24">
        <f t="shared" si="134"/>
        <v>7.833333333333333</v>
      </c>
      <c r="K1421" s="24">
        <f>(1000*1.15)*Table1[[#This Row],[WLTC class 3, version 5, acceleration]]</f>
        <v>686.80555555555566</v>
      </c>
      <c r="L1421" s="24">
        <f t="shared" si="137"/>
        <v>112.815</v>
      </c>
      <c r="M1421" s="24">
        <f>0.5*1.2*0.32*1.99*(Table1[[#This Row],[Velocity]]^2)</f>
        <v>23.444853333333334</v>
      </c>
      <c r="N1421" s="24">
        <f>Table1[[#This Row],[Acceleration Force]]+Table1[[#This Row],[Rolling Resistance]]+Table1[[#This Row],[Aerodynamic Resistance]]</f>
        <v>823.06540888888901</v>
      </c>
      <c r="O1421" s="24">
        <f>(Table1[[#This Row],[Acceleration Force]]+Table1[[#This Row],[Rolling Resistance]]+Table1[[#This Row],[Aerodynamic Resistance]])*Table1[[#This Row],[Velocity]]</f>
        <v>6447.3457029629635</v>
      </c>
      <c r="P1421" s="24">
        <f>Table1[[#This Row],[Total]]*Table1[[#This Row],[Velocity]]</f>
        <v>6447.3457029629635</v>
      </c>
      <c r="Q1421" s="24">
        <f>IF(Table1[[#This Row],[Energy]]&gt;0,Table1[[#This Row],[Energy]],0)</f>
        <v>6447.3457029629635</v>
      </c>
      <c r="R1421" s="24">
        <f>(SUM($Q$6:Q1421))/1000000</f>
        <v>5.1885886250711071</v>
      </c>
      <c r="S1421" s="24">
        <f>IF(Table1[[#This Row],[Energy]]&lt;0,ABS(Table1[[#This Row],[Energy]]),0)</f>
        <v>0</v>
      </c>
      <c r="T1421" s="24">
        <f>(SUM($S$6:S1421))/1000000</f>
        <v>1.8209966524822216</v>
      </c>
    </row>
    <row r="1422" spans="2:20" x14ac:dyDescent="0.3">
      <c r="B1422" s="10" t="s">
        <v>25</v>
      </c>
      <c r="C1422" s="21">
        <v>1416</v>
      </c>
      <c r="D1422" s="21">
        <v>394</v>
      </c>
      <c r="E1422" s="22">
        <v>31.1</v>
      </c>
      <c r="F1422" s="23">
        <f t="shared" si="135"/>
        <v>0.9166666666666663</v>
      </c>
      <c r="G1422" s="23">
        <f t="shared" si="136"/>
        <v>3.2999999999999989</v>
      </c>
      <c r="H1422" s="24">
        <f t="shared" si="132"/>
        <v>0</v>
      </c>
      <c r="I1422" s="24">
        <f t="shared" si="133"/>
        <v>31.1</v>
      </c>
      <c r="J1422" s="24">
        <f t="shared" si="134"/>
        <v>8.6388888888888893</v>
      </c>
      <c r="K1422" s="24">
        <f>(1000*1.15)*Table1[[#This Row],[WLTC class 3, version 5, acceleration]]</f>
        <v>1054.1666666666663</v>
      </c>
      <c r="L1422" s="24">
        <f t="shared" si="137"/>
        <v>112.815</v>
      </c>
      <c r="M1422" s="24">
        <f>0.5*1.2*0.32*1.99*(Table1[[#This Row],[Velocity]]^2)</f>
        <v>28.51478370370371</v>
      </c>
      <c r="N1422" s="24">
        <f>Table1[[#This Row],[Acceleration Force]]+Table1[[#This Row],[Rolling Resistance]]+Table1[[#This Row],[Aerodynamic Resistance]]</f>
        <v>1195.49645037037</v>
      </c>
      <c r="O1422" s="24">
        <f>(Table1[[#This Row],[Acceleration Force]]+Table1[[#This Row],[Rolling Resistance]]+Table1[[#This Row],[Aerodynamic Resistance]])*Table1[[#This Row],[Velocity]]</f>
        <v>10327.761001810697</v>
      </c>
      <c r="P1422" s="24">
        <f>Table1[[#This Row],[Total]]*Table1[[#This Row],[Velocity]]</f>
        <v>10327.761001810697</v>
      </c>
      <c r="Q1422" s="24">
        <f>IF(Table1[[#This Row],[Energy]]&gt;0,Table1[[#This Row],[Energy]],0)</f>
        <v>10327.761001810697</v>
      </c>
      <c r="R1422" s="24">
        <f>(SUM($Q$6:Q1422))/1000000</f>
        <v>5.1989163860729182</v>
      </c>
      <c r="S1422" s="24">
        <f>IF(Table1[[#This Row],[Energy]]&lt;0,ABS(Table1[[#This Row],[Energy]]),0)</f>
        <v>0</v>
      </c>
      <c r="T1422" s="24">
        <f>(SUM($S$6:S1422))/1000000</f>
        <v>1.8209966524822216</v>
      </c>
    </row>
    <row r="1423" spans="2:20" x14ac:dyDescent="0.3">
      <c r="B1423" s="10" t="s">
        <v>25</v>
      </c>
      <c r="C1423" s="21">
        <v>1417</v>
      </c>
      <c r="D1423" s="21">
        <v>395</v>
      </c>
      <c r="E1423" s="22">
        <v>34.799999999999997</v>
      </c>
      <c r="F1423" s="23">
        <f t="shared" si="135"/>
        <v>1.0138888888888884</v>
      </c>
      <c r="G1423" s="23">
        <f t="shared" si="136"/>
        <v>3.6499999999999986</v>
      </c>
      <c r="H1423" s="24">
        <f t="shared" si="132"/>
        <v>0</v>
      </c>
      <c r="I1423" s="24">
        <f t="shared" si="133"/>
        <v>34.799999999999997</v>
      </c>
      <c r="J1423" s="24">
        <f t="shared" si="134"/>
        <v>9.6666666666666661</v>
      </c>
      <c r="K1423" s="24">
        <f>(1000*1.15)*Table1[[#This Row],[WLTC class 3, version 5, acceleration]]</f>
        <v>1165.9722222222217</v>
      </c>
      <c r="L1423" s="24">
        <f t="shared" si="137"/>
        <v>112.815</v>
      </c>
      <c r="M1423" s="24">
        <f>0.5*1.2*0.32*1.99*(Table1[[#This Row],[Velocity]]^2)</f>
        <v>35.703253333333329</v>
      </c>
      <c r="N1423" s="24">
        <f>Table1[[#This Row],[Acceleration Force]]+Table1[[#This Row],[Rolling Resistance]]+Table1[[#This Row],[Aerodynamic Resistance]]</f>
        <v>1314.4904755555551</v>
      </c>
      <c r="O1423" s="24">
        <f>(Table1[[#This Row],[Acceleration Force]]+Table1[[#This Row],[Rolling Resistance]]+Table1[[#This Row],[Aerodynamic Resistance]])*Table1[[#This Row],[Velocity]]</f>
        <v>12706.7412637037</v>
      </c>
      <c r="P1423" s="24">
        <f>Table1[[#This Row],[Total]]*Table1[[#This Row],[Velocity]]</f>
        <v>12706.7412637037</v>
      </c>
      <c r="Q1423" s="24">
        <f>IF(Table1[[#This Row],[Energy]]&gt;0,Table1[[#This Row],[Energy]],0)</f>
        <v>12706.7412637037</v>
      </c>
      <c r="R1423" s="24">
        <f>(SUM($Q$6:Q1423))/1000000</f>
        <v>5.2116231273366216</v>
      </c>
      <c r="S1423" s="24">
        <f>IF(Table1[[#This Row],[Energy]]&lt;0,ABS(Table1[[#This Row],[Energy]]),0)</f>
        <v>0</v>
      </c>
      <c r="T1423" s="24">
        <f>(SUM($S$6:S1423))/1000000</f>
        <v>1.8209966524822216</v>
      </c>
    </row>
    <row r="1424" spans="2:20" x14ac:dyDescent="0.3">
      <c r="B1424" s="10" t="s">
        <v>25</v>
      </c>
      <c r="C1424" s="21">
        <v>1418</v>
      </c>
      <c r="D1424" s="21">
        <v>396</v>
      </c>
      <c r="E1424" s="22">
        <v>38.4</v>
      </c>
      <c r="F1424" s="23">
        <f t="shared" si="135"/>
        <v>0.84722222222222243</v>
      </c>
      <c r="G1424" s="23">
        <f t="shared" si="136"/>
        <v>3.0500000000000007</v>
      </c>
      <c r="H1424" s="24">
        <f t="shared" si="132"/>
        <v>0</v>
      </c>
      <c r="I1424" s="24">
        <f t="shared" si="133"/>
        <v>38.4</v>
      </c>
      <c r="J1424" s="24">
        <f t="shared" si="134"/>
        <v>10.666666666666666</v>
      </c>
      <c r="K1424" s="24">
        <f>(1000*1.15)*Table1[[#This Row],[WLTC class 3, version 5, acceleration]]</f>
        <v>974.30555555555577</v>
      </c>
      <c r="L1424" s="24">
        <f t="shared" si="137"/>
        <v>112.815</v>
      </c>
      <c r="M1424" s="24">
        <f>0.5*1.2*0.32*1.99*(Table1[[#This Row],[Velocity]]^2)</f>
        <v>43.472213333333336</v>
      </c>
      <c r="N1424" s="24">
        <f>Table1[[#This Row],[Acceleration Force]]+Table1[[#This Row],[Rolling Resistance]]+Table1[[#This Row],[Aerodynamic Resistance]]</f>
        <v>1130.5927688888889</v>
      </c>
      <c r="O1424" s="24">
        <f>(Table1[[#This Row],[Acceleration Force]]+Table1[[#This Row],[Rolling Resistance]]+Table1[[#This Row],[Aerodynamic Resistance]])*Table1[[#This Row],[Velocity]]</f>
        <v>12059.656201481481</v>
      </c>
      <c r="P1424" s="24">
        <f>Table1[[#This Row],[Total]]*Table1[[#This Row],[Velocity]]</f>
        <v>12059.656201481481</v>
      </c>
      <c r="Q1424" s="24">
        <f>IF(Table1[[#This Row],[Energy]]&gt;0,Table1[[#This Row],[Energy]],0)</f>
        <v>12059.656201481481</v>
      </c>
      <c r="R1424" s="24">
        <f>(SUM($Q$6:Q1424))/1000000</f>
        <v>5.223682783538103</v>
      </c>
      <c r="S1424" s="24">
        <f>IF(Table1[[#This Row],[Energy]]&lt;0,ABS(Table1[[#This Row],[Energy]]),0)</f>
        <v>0</v>
      </c>
      <c r="T1424" s="24">
        <f>(SUM($S$6:S1424))/1000000</f>
        <v>1.8209966524822216</v>
      </c>
    </row>
    <row r="1425" spans="2:20" x14ac:dyDescent="0.3">
      <c r="B1425" s="10" t="s">
        <v>25</v>
      </c>
      <c r="C1425" s="21">
        <v>1419</v>
      </c>
      <c r="D1425" s="21">
        <v>397</v>
      </c>
      <c r="E1425" s="22">
        <v>40.9</v>
      </c>
      <c r="F1425" s="23">
        <f t="shared" si="135"/>
        <v>0.45833333333333393</v>
      </c>
      <c r="G1425" s="23">
        <f t="shared" si="136"/>
        <v>1.6500000000000021</v>
      </c>
      <c r="H1425" s="24">
        <f t="shared" si="132"/>
        <v>0</v>
      </c>
      <c r="I1425" s="24">
        <f t="shared" si="133"/>
        <v>40.9</v>
      </c>
      <c r="J1425" s="24">
        <f t="shared" si="134"/>
        <v>11.361111111111111</v>
      </c>
      <c r="K1425" s="24">
        <f>(1000*1.15)*Table1[[#This Row],[WLTC class 3, version 5, acceleration]]</f>
        <v>527.08333333333405</v>
      </c>
      <c r="L1425" s="24">
        <f t="shared" si="137"/>
        <v>112.815</v>
      </c>
      <c r="M1425" s="24">
        <f>0.5*1.2*0.32*1.99*(Table1[[#This Row],[Velocity]]^2)</f>
        <v>49.316917037037037</v>
      </c>
      <c r="N1425" s="24">
        <f>Table1[[#This Row],[Acceleration Force]]+Table1[[#This Row],[Rolling Resistance]]+Table1[[#This Row],[Aerodynamic Resistance]]</f>
        <v>689.215250370371</v>
      </c>
      <c r="O1425" s="24">
        <f>(Table1[[#This Row],[Acceleration Force]]+Table1[[#This Row],[Rolling Resistance]]+Table1[[#This Row],[Aerodynamic Resistance]])*Table1[[#This Row],[Velocity]]</f>
        <v>7830.2510389300478</v>
      </c>
      <c r="P1425" s="24">
        <f>Table1[[#This Row],[Total]]*Table1[[#This Row],[Velocity]]</f>
        <v>7830.2510389300478</v>
      </c>
      <c r="Q1425" s="24">
        <f>IF(Table1[[#This Row],[Energy]]&gt;0,Table1[[#This Row],[Energy]],0)</f>
        <v>7830.2510389300478</v>
      </c>
      <c r="R1425" s="24">
        <f>(SUM($Q$6:Q1425))/1000000</f>
        <v>5.2315130345770333</v>
      </c>
      <c r="S1425" s="24">
        <f>IF(Table1[[#This Row],[Energy]]&lt;0,ABS(Table1[[#This Row],[Energy]]),0)</f>
        <v>0</v>
      </c>
      <c r="T1425" s="24">
        <f>(SUM($S$6:S1425))/1000000</f>
        <v>1.8209966524822216</v>
      </c>
    </row>
    <row r="1426" spans="2:20" x14ac:dyDescent="0.3">
      <c r="B1426" s="10" t="s">
        <v>25</v>
      </c>
      <c r="C1426" s="21">
        <v>1420</v>
      </c>
      <c r="D1426" s="21">
        <v>398</v>
      </c>
      <c r="E1426" s="22">
        <v>41.7</v>
      </c>
      <c r="F1426" s="23">
        <f t="shared" si="135"/>
        <v>0</v>
      </c>
      <c r="G1426" s="23">
        <f t="shared" si="136"/>
        <v>0</v>
      </c>
      <c r="H1426" s="24">
        <f t="shared" si="132"/>
        <v>0</v>
      </c>
      <c r="I1426" s="24">
        <f t="shared" si="133"/>
        <v>41.7</v>
      </c>
      <c r="J1426" s="24">
        <f t="shared" si="134"/>
        <v>11.583333333333334</v>
      </c>
      <c r="K1426" s="24">
        <f>(1000*1.15)*Table1[[#This Row],[WLTC class 3, version 5, acceleration]]</f>
        <v>0</v>
      </c>
      <c r="L1426" s="24">
        <f t="shared" si="137"/>
        <v>112.815</v>
      </c>
      <c r="M1426" s="24">
        <f>0.5*1.2*0.32*1.99*(Table1[[#This Row],[Velocity]]^2)</f>
        <v>51.265053333333341</v>
      </c>
      <c r="N1426" s="24">
        <f>Table1[[#This Row],[Acceleration Force]]+Table1[[#This Row],[Rolling Resistance]]+Table1[[#This Row],[Aerodynamic Resistance]]</f>
        <v>164.08005333333335</v>
      </c>
      <c r="O1426" s="24">
        <f>(Table1[[#This Row],[Acceleration Force]]+Table1[[#This Row],[Rolling Resistance]]+Table1[[#This Row],[Aerodynamic Resistance]])*Table1[[#This Row],[Velocity]]</f>
        <v>1900.5939511111114</v>
      </c>
      <c r="P1426" s="24">
        <f>Table1[[#This Row],[Total]]*Table1[[#This Row],[Velocity]]</f>
        <v>1900.5939511111114</v>
      </c>
      <c r="Q1426" s="24">
        <f>IF(Table1[[#This Row],[Energy]]&gt;0,Table1[[#This Row],[Energy]],0)</f>
        <v>1900.5939511111114</v>
      </c>
      <c r="R1426" s="24">
        <f>(SUM($Q$6:Q1426))/1000000</f>
        <v>5.2334136285281438</v>
      </c>
      <c r="S1426" s="24">
        <f>IF(Table1[[#This Row],[Energy]]&lt;0,ABS(Table1[[#This Row],[Energy]]),0)</f>
        <v>0</v>
      </c>
      <c r="T1426" s="24">
        <f>(SUM($S$6:S1426))/1000000</f>
        <v>1.8209966524822216</v>
      </c>
    </row>
    <row r="1427" spans="2:20" x14ac:dyDescent="0.3">
      <c r="B1427" s="10" t="s">
        <v>25</v>
      </c>
      <c r="C1427" s="21">
        <v>1421</v>
      </c>
      <c r="D1427" s="21">
        <v>399</v>
      </c>
      <c r="E1427" s="22">
        <v>40.9</v>
      </c>
      <c r="F1427" s="23">
        <f t="shared" si="135"/>
        <v>-0.47222222222222299</v>
      </c>
      <c r="G1427" s="23">
        <f t="shared" si="136"/>
        <v>-1.7000000000000028</v>
      </c>
      <c r="H1427" s="24">
        <f t="shared" si="132"/>
        <v>0</v>
      </c>
      <c r="I1427" s="24">
        <f t="shared" si="133"/>
        <v>40.9</v>
      </c>
      <c r="J1427" s="24">
        <f t="shared" si="134"/>
        <v>11.361111111111111</v>
      </c>
      <c r="K1427" s="24">
        <f>(1000*1.15)*Table1[[#This Row],[WLTC class 3, version 5, acceleration]]</f>
        <v>-543.05555555555645</v>
      </c>
      <c r="L1427" s="24">
        <f t="shared" si="137"/>
        <v>112.815</v>
      </c>
      <c r="M1427" s="24">
        <f>0.5*1.2*0.32*1.99*(Table1[[#This Row],[Velocity]]^2)</f>
        <v>49.316917037037037</v>
      </c>
      <c r="N1427" s="24">
        <f>Table1[[#This Row],[Acceleration Force]]+Table1[[#This Row],[Rolling Resistance]]+Table1[[#This Row],[Aerodynamic Resistance]]</f>
        <v>-380.9236385185194</v>
      </c>
      <c r="O1427" s="24">
        <f>(Table1[[#This Row],[Acceleration Force]]+Table1[[#This Row],[Rolling Resistance]]+Table1[[#This Row],[Aerodynamic Resistance]])*Table1[[#This Row],[Velocity]]</f>
        <v>-4327.7157820576231</v>
      </c>
      <c r="P1427" s="24">
        <f>Table1[[#This Row],[Total]]*Table1[[#This Row],[Velocity]]</f>
        <v>-4327.7157820576231</v>
      </c>
      <c r="Q1427" s="24">
        <f>IF(Table1[[#This Row],[Energy]]&gt;0,Table1[[#This Row],[Energy]],0)</f>
        <v>0</v>
      </c>
      <c r="R1427" s="24">
        <f>(SUM($Q$6:Q1427))/1000000</f>
        <v>5.2334136285281438</v>
      </c>
      <c r="S1427" s="24">
        <f>IF(Table1[[#This Row],[Energy]]&lt;0,ABS(Table1[[#This Row],[Energy]]),0)</f>
        <v>4327.7157820576231</v>
      </c>
      <c r="T1427" s="24">
        <f>(SUM($S$6:S1427))/1000000</f>
        <v>1.8253243682642792</v>
      </c>
    </row>
    <row r="1428" spans="2:20" x14ac:dyDescent="0.3">
      <c r="B1428" s="10" t="s">
        <v>25</v>
      </c>
      <c r="C1428" s="21">
        <v>1422</v>
      </c>
      <c r="D1428" s="21">
        <v>400</v>
      </c>
      <c r="E1428" s="22">
        <v>38.299999999999997</v>
      </c>
      <c r="F1428" s="23">
        <f t="shared" si="135"/>
        <v>-0.7777777777777779</v>
      </c>
      <c r="G1428" s="23">
        <f t="shared" si="136"/>
        <v>-2.8000000000000007</v>
      </c>
      <c r="H1428" s="24">
        <f t="shared" si="132"/>
        <v>0</v>
      </c>
      <c r="I1428" s="24">
        <f t="shared" si="133"/>
        <v>38.299999999999997</v>
      </c>
      <c r="J1428" s="24">
        <f t="shared" si="134"/>
        <v>10.638888888888888</v>
      </c>
      <c r="K1428" s="24">
        <f>(1000*1.15)*Table1[[#This Row],[WLTC class 3, version 5, acceleration]]</f>
        <v>-894.44444444444457</v>
      </c>
      <c r="L1428" s="24">
        <f t="shared" si="137"/>
        <v>112.815</v>
      </c>
      <c r="M1428" s="24">
        <f>0.5*1.2*0.32*1.99*(Table1[[#This Row],[Velocity]]^2)</f>
        <v>43.246090370370361</v>
      </c>
      <c r="N1428" s="24">
        <f>Table1[[#This Row],[Acceleration Force]]+Table1[[#This Row],[Rolling Resistance]]+Table1[[#This Row],[Aerodynamic Resistance]]</f>
        <v>-738.38335407407419</v>
      </c>
      <c r="O1428" s="24">
        <f>(Table1[[#This Row],[Acceleration Force]]+Table1[[#This Row],[Rolling Resistance]]+Table1[[#This Row],[Aerodynamic Resistance]])*Table1[[#This Row],[Velocity]]</f>
        <v>-7855.5784613991773</v>
      </c>
      <c r="P1428" s="24">
        <f>Table1[[#This Row],[Total]]*Table1[[#This Row],[Velocity]]</f>
        <v>-7855.5784613991773</v>
      </c>
      <c r="Q1428" s="24">
        <f>IF(Table1[[#This Row],[Energy]]&gt;0,Table1[[#This Row],[Energy]],0)</f>
        <v>0</v>
      </c>
      <c r="R1428" s="24">
        <f>(SUM($Q$6:Q1428))/1000000</f>
        <v>5.2334136285281438</v>
      </c>
      <c r="S1428" s="24">
        <f>IF(Table1[[#This Row],[Energy]]&lt;0,ABS(Table1[[#This Row],[Energy]]),0)</f>
        <v>7855.5784613991773</v>
      </c>
      <c r="T1428" s="24">
        <f>(SUM($S$6:S1428))/1000000</f>
        <v>1.8331799467256784</v>
      </c>
    </row>
    <row r="1429" spans="2:20" x14ac:dyDescent="0.3">
      <c r="B1429" s="10" t="s">
        <v>25</v>
      </c>
      <c r="C1429" s="21">
        <v>1423</v>
      </c>
      <c r="D1429" s="21">
        <v>401</v>
      </c>
      <c r="E1429" s="22">
        <v>35.299999999999997</v>
      </c>
      <c r="F1429" s="23">
        <f t="shared" si="135"/>
        <v>-0.55555555555555558</v>
      </c>
      <c r="G1429" s="23">
        <f t="shared" si="136"/>
        <v>-2</v>
      </c>
      <c r="H1429" s="24">
        <f t="shared" si="132"/>
        <v>0</v>
      </c>
      <c r="I1429" s="24">
        <f t="shared" si="133"/>
        <v>35.299999999999997</v>
      </c>
      <c r="J1429" s="24">
        <f t="shared" si="134"/>
        <v>9.8055555555555554</v>
      </c>
      <c r="K1429" s="24">
        <f>(1000*1.15)*Table1[[#This Row],[WLTC class 3, version 5, acceleration]]</f>
        <v>-638.88888888888891</v>
      </c>
      <c r="L1429" s="24">
        <f t="shared" si="137"/>
        <v>112.815</v>
      </c>
      <c r="M1429" s="24">
        <f>0.5*1.2*0.32*1.99*(Table1[[#This Row],[Velocity]]^2)</f>
        <v>36.736579259259258</v>
      </c>
      <c r="N1429" s="24">
        <f>Table1[[#This Row],[Acceleration Force]]+Table1[[#This Row],[Rolling Resistance]]+Table1[[#This Row],[Aerodynamic Resistance]]</f>
        <v>-489.3373096296296</v>
      </c>
      <c r="O1429" s="24">
        <f>(Table1[[#This Row],[Acceleration Force]]+Table1[[#This Row],[Rolling Resistance]]+Table1[[#This Row],[Aerodynamic Resistance]])*Table1[[#This Row],[Velocity]]</f>
        <v>-4798.2241749794239</v>
      </c>
      <c r="P1429" s="24">
        <f>Table1[[#This Row],[Total]]*Table1[[#This Row],[Velocity]]</f>
        <v>-4798.2241749794239</v>
      </c>
      <c r="Q1429" s="24">
        <f>IF(Table1[[#This Row],[Energy]]&gt;0,Table1[[#This Row],[Energy]],0)</f>
        <v>0</v>
      </c>
      <c r="R1429" s="24">
        <f>(SUM($Q$6:Q1429))/1000000</f>
        <v>5.2334136285281438</v>
      </c>
      <c r="S1429" s="24">
        <f>IF(Table1[[#This Row],[Energy]]&lt;0,ABS(Table1[[#This Row],[Energy]]),0)</f>
        <v>4798.2241749794239</v>
      </c>
      <c r="T1429" s="24">
        <f>(SUM($S$6:S1429))/1000000</f>
        <v>1.8379781709006577</v>
      </c>
    </row>
    <row r="1430" spans="2:20" x14ac:dyDescent="0.3">
      <c r="B1430" s="10" t="s">
        <v>25</v>
      </c>
      <c r="C1430" s="21">
        <v>1424</v>
      </c>
      <c r="D1430" s="21">
        <v>402</v>
      </c>
      <c r="E1430" s="22">
        <v>34.299999999999997</v>
      </c>
      <c r="F1430" s="23">
        <f t="shared" si="135"/>
        <v>-9.7222222222221627E-2</v>
      </c>
      <c r="G1430" s="23">
        <f t="shared" si="136"/>
        <v>-0.34999999999999787</v>
      </c>
      <c r="H1430" s="24">
        <f t="shared" si="132"/>
        <v>0</v>
      </c>
      <c r="I1430" s="24">
        <f t="shared" si="133"/>
        <v>34.299999999999997</v>
      </c>
      <c r="J1430" s="24">
        <f t="shared" si="134"/>
        <v>9.5277777777777768</v>
      </c>
      <c r="K1430" s="24">
        <f>(1000*1.15)*Table1[[#This Row],[WLTC class 3, version 5, acceleration]]</f>
        <v>-111.80555555555488</v>
      </c>
      <c r="L1430" s="24">
        <f t="shared" si="137"/>
        <v>112.815</v>
      </c>
      <c r="M1430" s="24">
        <f>0.5*1.2*0.32*1.99*(Table1[[#This Row],[Velocity]]^2)</f>
        <v>34.684668148148148</v>
      </c>
      <c r="N1430" s="24">
        <f>Table1[[#This Row],[Acceleration Force]]+Table1[[#This Row],[Rolling Resistance]]+Table1[[#This Row],[Aerodynamic Resistance]]</f>
        <v>35.694112592593271</v>
      </c>
      <c r="O1430" s="24">
        <f>(Table1[[#This Row],[Acceleration Force]]+Table1[[#This Row],[Rolling Resistance]]+Table1[[#This Row],[Aerodynamic Resistance]])*Table1[[#This Row],[Velocity]]</f>
        <v>340.08557275720807</v>
      </c>
      <c r="P1430" s="24">
        <f>Table1[[#This Row],[Total]]*Table1[[#This Row],[Velocity]]</f>
        <v>340.08557275720807</v>
      </c>
      <c r="Q1430" s="24">
        <f>IF(Table1[[#This Row],[Energy]]&gt;0,Table1[[#This Row],[Energy]],0)</f>
        <v>340.08557275720807</v>
      </c>
      <c r="R1430" s="24">
        <f>(SUM($Q$6:Q1430))/1000000</f>
        <v>5.2337537141009012</v>
      </c>
      <c r="S1430" s="24">
        <f>IF(Table1[[#This Row],[Energy]]&lt;0,ABS(Table1[[#This Row],[Energy]]),0)</f>
        <v>0</v>
      </c>
      <c r="T1430" s="24">
        <f>(SUM($S$6:S1430))/1000000</f>
        <v>1.8379781709006577</v>
      </c>
    </row>
    <row r="1431" spans="2:20" x14ac:dyDescent="0.3">
      <c r="B1431" s="10" t="s">
        <v>25</v>
      </c>
      <c r="C1431" s="21">
        <v>1425</v>
      </c>
      <c r="D1431" s="21">
        <v>403</v>
      </c>
      <c r="E1431" s="22">
        <v>34.6</v>
      </c>
      <c r="F1431" s="23">
        <f t="shared" si="135"/>
        <v>0.27777777777777779</v>
      </c>
      <c r="G1431" s="23">
        <f t="shared" si="136"/>
        <v>1</v>
      </c>
      <c r="H1431" s="24">
        <f t="shared" si="132"/>
        <v>0</v>
      </c>
      <c r="I1431" s="24">
        <f t="shared" si="133"/>
        <v>34.6</v>
      </c>
      <c r="J1431" s="24">
        <f t="shared" si="134"/>
        <v>9.6111111111111107</v>
      </c>
      <c r="K1431" s="24">
        <f>(1000*1.15)*Table1[[#This Row],[WLTC class 3, version 5, acceleration]]</f>
        <v>319.44444444444446</v>
      </c>
      <c r="L1431" s="24">
        <f t="shared" si="137"/>
        <v>112.815</v>
      </c>
      <c r="M1431" s="24">
        <f>0.5*1.2*0.32*1.99*(Table1[[#This Row],[Velocity]]^2)</f>
        <v>35.294050370370371</v>
      </c>
      <c r="N1431" s="24">
        <f>Table1[[#This Row],[Acceleration Force]]+Table1[[#This Row],[Rolling Resistance]]+Table1[[#This Row],[Aerodynamic Resistance]]</f>
        <v>467.55349481481483</v>
      </c>
      <c r="O1431" s="24">
        <f>(Table1[[#This Row],[Acceleration Force]]+Table1[[#This Row],[Rolling Resistance]]+Table1[[#This Row],[Aerodynamic Resistance]])*Table1[[#This Row],[Velocity]]</f>
        <v>4493.7085890534981</v>
      </c>
      <c r="P1431" s="24">
        <f>Table1[[#This Row],[Total]]*Table1[[#This Row],[Velocity]]</f>
        <v>4493.7085890534981</v>
      </c>
      <c r="Q1431" s="24">
        <f>IF(Table1[[#This Row],[Energy]]&gt;0,Table1[[#This Row],[Energy]],0)</f>
        <v>4493.7085890534981</v>
      </c>
      <c r="R1431" s="24">
        <f>(SUM($Q$6:Q1431))/1000000</f>
        <v>5.2382474226899545</v>
      </c>
      <c r="S1431" s="24">
        <f>IF(Table1[[#This Row],[Energy]]&lt;0,ABS(Table1[[#This Row],[Energy]]),0)</f>
        <v>0</v>
      </c>
      <c r="T1431" s="24">
        <f>(SUM($S$6:S1431))/1000000</f>
        <v>1.8379781709006577</v>
      </c>
    </row>
    <row r="1432" spans="2:20" x14ac:dyDescent="0.3">
      <c r="B1432" s="10" t="s">
        <v>25</v>
      </c>
      <c r="C1432" s="21">
        <v>1426</v>
      </c>
      <c r="D1432" s="21">
        <v>404</v>
      </c>
      <c r="E1432" s="22">
        <v>36.299999999999997</v>
      </c>
      <c r="F1432" s="23">
        <f t="shared" si="135"/>
        <v>0.68055555555555536</v>
      </c>
      <c r="G1432" s="23">
        <f t="shared" si="136"/>
        <v>2.4499999999999993</v>
      </c>
      <c r="H1432" s="24">
        <f t="shared" si="132"/>
        <v>0</v>
      </c>
      <c r="I1432" s="24">
        <f t="shared" si="133"/>
        <v>36.299999999999997</v>
      </c>
      <c r="J1432" s="24">
        <f t="shared" si="134"/>
        <v>10.083333333333332</v>
      </c>
      <c r="K1432" s="24">
        <f>(1000*1.15)*Table1[[#This Row],[WLTC class 3, version 5, acceleration]]</f>
        <v>782.63888888888869</v>
      </c>
      <c r="L1432" s="24">
        <f t="shared" si="137"/>
        <v>112.815</v>
      </c>
      <c r="M1432" s="24">
        <f>0.5*1.2*0.32*1.99*(Table1[[#This Row],[Velocity]]^2)</f>
        <v>38.847453333333327</v>
      </c>
      <c r="N1432" s="24">
        <f>Table1[[#This Row],[Acceleration Force]]+Table1[[#This Row],[Rolling Resistance]]+Table1[[#This Row],[Aerodynamic Resistance]]</f>
        <v>934.30134222222205</v>
      </c>
      <c r="O1432" s="24">
        <f>(Table1[[#This Row],[Acceleration Force]]+Table1[[#This Row],[Rolling Resistance]]+Table1[[#This Row],[Aerodynamic Resistance]])*Table1[[#This Row],[Velocity]]</f>
        <v>9420.8718674074044</v>
      </c>
      <c r="P1432" s="24">
        <f>Table1[[#This Row],[Total]]*Table1[[#This Row],[Velocity]]</f>
        <v>9420.8718674074044</v>
      </c>
      <c r="Q1432" s="24">
        <f>IF(Table1[[#This Row],[Energy]]&gt;0,Table1[[#This Row],[Energy]],0)</f>
        <v>9420.8718674074044</v>
      </c>
      <c r="R1432" s="24">
        <f>(SUM($Q$6:Q1432))/1000000</f>
        <v>5.2476682945573616</v>
      </c>
      <c r="S1432" s="24">
        <f>IF(Table1[[#This Row],[Energy]]&lt;0,ABS(Table1[[#This Row],[Energy]]),0)</f>
        <v>0</v>
      </c>
      <c r="T1432" s="24">
        <f>(SUM($S$6:S1432))/1000000</f>
        <v>1.8379781709006577</v>
      </c>
    </row>
    <row r="1433" spans="2:20" x14ac:dyDescent="0.3">
      <c r="B1433" s="10" t="s">
        <v>25</v>
      </c>
      <c r="C1433" s="21">
        <v>1427</v>
      </c>
      <c r="D1433" s="21">
        <v>405</v>
      </c>
      <c r="E1433" s="22">
        <v>39.5</v>
      </c>
      <c r="F1433" s="23">
        <f t="shared" si="135"/>
        <v>0.76388888888888884</v>
      </c>
      <c r="G1433" s="23">
        <f t="shared" si="136"/>
        <v>2.75</v>
      </c>
      <c r="H1433" s="24">
        <f t="shared" si="132"/>
        <v>0</v>
      </c>
      <c r="I1433" s="24">
        <f t="shared" si="133"/>
        <v>39.5</v>
      </c>
      <c r="J1433" s="24">
        <f t="shared" si="134"/>
        <v>10.972222222222221</v>
      </c>
      <c r="K1433" s="24">
        <f>(1000*1.15)*Table1[[#This Row],[WLTC class 3, version 5, acceleration]]</f>
        <v>878.47222222222217</v>
      </c>
      <c r="L1433" s="24">
        <f t="shared" si="137"/>
        <v>112.815</v>
      </c>
      <c r="M1433" s="24">
        <f>0.5*1.2*0.32*1.99*(Table1[[#This Row],[Velocity]]^2)</f>
        <v>45.998481481481477</v>
      </c>
      <c r="N1433" s="24">
        <f>Table1[[#This Row],[Acceleration Force]]+Table1[[#This Row],[Rolling Resistance]]+Table1[[#This Row],[Aerodynamic Resistance]]</f>
        <v>1037.2857037037038</v>
      </c>
      <c r="O1433" s="24">
        <f>(Table1[[#This Row],[Acceleration Force]]+Table1[[#This Row],[Rolling Resistance]]+Table1[[#This Row],[Aerodynamic Resistance]])*Table1[[#This Row],[Velocity]]</f>
        <v>11381.329248971193</v>
      </c>
      <c r="P1433" s="24">
        <f>Table1[[#This Row],[Total]]*Table1[[#This Row],[Velocity]]</f>
        <v>11381.329248971193</v>
      </c>
      <c r="Q1433" s="24">
        <f>IF(Table1[[#This Row],[Energy]]&gt;0,Table1[[#This Row],[Energy]],0)</f>
        <v>11381.329248971193</v>
      </c>
      <c r="R1433" s="24">
        <f>(SUM($Q$6:Q1433))/1000000</f>
        <v>5.2590496238063329</v>
      </c>
      <c r="S1433" s="24">
        <f>IF(Table1[[#This Row],[Energy]]&lt;0,ABS(Table1[[#This Row],[Energy]]),0)</f>
        <v>0</v>
      </c>
      <c r="T1433" s="24">
        <f>(SUM($S$6:S1433))/1000000</f>
        <v>1.8379781709006577</v>
      </c>
    </row>
    <row r="1434" spans="2:20" x14ac:dyDescent="0.3">
      <c r="B1434" s="10" t="s">
        <v>25</v>
      </c>
      <c r="C1434" s="21">
        <v>1428</v>
      </c>
      <c r="D1434" s="21">
        <v>406</v>
      </c>
      <c r="E1434" s="22">
        <v>41.8</v>
      </c>
      <c r="F1434" s="23">
        <f t="shared" si="135"/>
        <v>0.41666666666666663</v>
      </c>
      <c r="G1434" s="23">
        <f t="shared" si="136"/>
        <v>1.5</v>
      </c>
      <c r="H1434" s="24">
        <f t="shared" si="132"/>
        <v>0</v>
      </c>
      <c r="I1434" s="24">
        <f t="shared" si="133"/>
        <v>41.8</v>
      </c>
      <c r="J1434" s="24">
        <f t="shared" si="134"/>
        <v>11.611111111111111</v>
      </c>
      <c r="K1434" s="24">
        <f>(1000*1.15)*Table1[[#This Row],[WLTC class 3, version 5, acceleration]]</f>
        <v>479.16666666666663</v>
      </c>
      <c r="L1434" s="24">
        <f t="shared" si="137"/>
        <v>112.815</v>
      </c>
      <c r="M1434" s="24">
        <f>0.5*1.2*0.32*1.99*(Table1[[#This Row],[Velocity]]^2)</f>
        <v>51.511223703703706</v>
      </c>
      <c r="N1434" s="24">
        <f>Table1[[#This Row],[Acceleration Force]]+Table1[[#This Row],[Rolling Resistance]]+Table1[[#This Row],[Aerodynamic Resistance]]</f>
        <v>643.49289037037033</v>
      </c>
      <c r="O1434" s="24">
        <f>(Table1[[#This Row],[Acceleration Force]]+Table1[[#This Row],[Rolling Resistance]]+Table1[[#This Row],[Aerodynamic Resistance]])*Table1[[#This Row],[Velocity]]</f>
        <v>7471.6674493004111</v>
      </c>
      <c r="P1434" s="24">
        <f>Table1[[#This Row],[Total]]*Table1[[#This Row],[Velocity]]</f>
        <v>7471.6674493004111</v>
      </c>
      <c r="Q1434" s="24">
        <f>IF(Table1[[#This Row],[Energy]]&gt;0,Table1[[#This Row],[Energy]],0)</f>
        <v>7471.6674493004111</v>
      </c>
      <c r="R1434" s="24">
        <f>(SUM($Q$6:Q1434))/1000000</f>
        <v>5.266521291255633</v>
      </c>
      <c r="S1434" s="24">
        <f>IF(Table1[[#This Row],[Energy]]&lt;0,ABS(Table1[[#This Row],[Energy]]),0)</f>
        <v>0</v>
      </c>
      <c r="T1434" s="24">
        <f>(SUM($S$6:S1434))/1000000</f>
        <v>1.8379781709006577</v>
      </c>
    </row>
    <row r="1435" spans="2:20" x14ac:dyDescent="0.3">
      <c r="B1435" s="10" t="s">
        <v>25</v>
      </c>
      <c r="C1435" s="21">
        <v>1429</v>
      </c>
      <c r="D1435" s="21">
        <v>407</v>
      </c>
      <c r="E1435" s="22">
        <v>42.5</v>
      </c>
      <c r="F1435" s="23">
        <f t="shared" si="135"/>
        <v>1.3888888888889086E-2</v>
      </c>
      <c r="G1435" s="23">
        <f t="shared" si="136"/>
        <v>5.0000000000000711E-2</v>
      </c>
      <c r="H1435" s="24">
        <f t="shared" si="132"/>
        <v>0</v>
      </c>
      <c r="I1435" s="24">
        <f t="shared" si="133"/>
        <v>42.5</v>
      </c>
      <c r="J1435" s="24">
        <f t="shared" si="134"/>
        <v>11.805555555555555</v>
      </c>
      <c r="K1435" s="24">
        <f>(1000*1.15)*Table1[[#This Row],[WLTC class 3, version 5, acceleration]]</f>
        <v>15.972222222222449</v>
      </c>
      <c r="L1435" s="24">
        <f t="shared" si="137"/>
        <v>112.815</v>
      </c>
      <c r="M1435" s="24">
        <f>0.5*1.2*0.32*1.99*(Table1[[#This Row],[Velocity]]^2)</f>
        <v>53.250925925925927</v>
      </c>
      <c r="N1435" s="24">
        <f>Table1[[#This Row],[Acceleration Force]]+Table1[[#This Row],[Rolling Resistance]]+Table1[[#This Row],[Aerodynamic Resistance]]</f>
        <v>182.03814814814837</v>
      </c>
      <c r="O1435" s="24">
        <f>(Table1[[#This Row],[Acceleration Force]]+Table1[[#This Row],[Rolling Resistance]]+Table1[[#This Row],[Aerodynamic Resistance]])*Table1[[#This Row],[Velocity]]</f>
        <v>2149.0614711934181</v>
      </c>
      <c r="P1435" s="24">
        <f>Table1[[#This Row],[Total]]*Table1[[#This Row],[Velocity]]</f>
        <v>2149.0614711934181</v>
      </c>
      <c r="Q1435" s="24">
        <f>IF(Table1[[#This Row],[Energy]]&gt;0,Table1[[#This Row],[Energy]],0)</f>
        <v>2149.0614711934181</v>
      </c>
      <c r="R1435" s="24">
        <f>(SUM($Q$6:Q1435))/1000000</f>
        <v>5.2686703527268266</v>
      </c>
      <c r="S1435" s="24">
        <f>IF(Table1[[#This Row],[Energy]]&lt;0,ABS(Table1[[#This Row],[Energy]]),0)</f>
        <v>0</v>
      </c>
      <c r="T1435" s="24">
        <f>(SUM($S$6:S1435))/1000000</f>
        <v>1.8379781709006577</v>
      </c>
    </row>
    <row r="1436" spans="2:20" x14ac:dyDescent="0.3">
      <c r="B1436" s="10" t="s">
        <v>25</v>
      </c>
      <c r="C1436" s="21">
        <v>1430</v>
      </c>
      <c r="D1436" s="21">
        <v>408</v>
      </c>
      <c r="E1436" s="22">
        <v>41.9</v>
      </c>
      <c r="F1436" s="23">
        <f t="shared" si="135"/>
        <v>-0.33333333333333315</v>
      </c>
      <c r="G1436" s="23">
        <f t="shared" si="136"/>
        <v>-1.1999999999999993</v>
      </c>
      <c r="H1436" s="24">
        <f t="shared" si="132"/>
        <v>0</v>
      </c>
      <c r="I1436" s="24">
        <f t="shared" si="133"/>
        <v>41.9</v>
      </c>
      <c r="J1436" s="24">
        <f t="shared" si="134"/>
        <v>11.638888888888888</v>
      </c>
      <c r="K1436" s="24">
        <f>(1000*1.15)*Table1[[#This Row],[WLTC class 3, version 5, acceleration]]</f>
        <v>-383.33333333333314</v>
      </c>
      <c r="L1436" s="24">
        <f t="shared" si="137"/>
        <v>112.815</v>
      </c>
      <c r="M1436" s="24">
        <f>0.5*1.2*0.32*1.99*(Table1[[#This Row],[Velocity]]^2)</f>
        <v>51.757983703703701</v>
      </c>
      <c r="N1436" s="24">
        <f>Table1[[#This Row],[Acceleration Force]]+Table1[[#This Row],[Rolling Resistance]]+Table1[[#This Row],[Aerodynamic Resistance]]</f>
        <v>-218.76034962962945</v>
      </c>
      <c r="O1436" s="24">
        <f>(Table1[[#This Row],[Acceleration Force]]+Table1[[#This Row],[Rolling Resistance]]+Table1[[#This Row],[Aerodynamic Resistance]])*Table1[[#This Row],[Velocity]]</f>
        <v>-2546.1274026337423</v>
      </c>
      <c r="P1436" s="24">
        <f>Table1[[#This Row],[Total]]*Table1[[#This Row],[Velocity]]</f>
        <v>-2546.1274026337423</v>
      </c>
      <c r="Q1436" s="24">
        <f>IF(Table1[[#This Row],[Energy]]&gt;0,Table1[[#This Row],[Energy]],0)</f>
        <v>0</v>
      </c>
      <c r="R1436" s="24">
        <f>(SUM($Q$6:Q1436))/1000000</f>
        <v>5.2686703527268266</v>
      </c>
      <c r="S1436" s="24">
        <f>IF(Table1[[#This Row],[Energy]]&lt;0,ABS(Table1[[#This Row],[Energy]]),0)</f>
        <v>2546.1274026337423</v>
      </c>
      <c r="T1436" s="24">
        <f>(SUM($S$6:S1436))/1000000</f>
        <v>1.8405242983032915</v>
      </c>
    </row>
    <row r="1437" spans="2:20" x14ac:dyDescent="0.3">
      <c r="B1437" s="10" t="s">
        <v>25</v>
      </c>
      <c r="C1437" s="21">
        <v>1431</v>
      </c>
      <c r="D1437" s="21">
        <v>409</v>
      </c>
      <c r="E1437" s="22">
        <v>40.1</v>
      </c>
      <c r="F1437" s="23">
        <f t="shared" si="135"/>
        <v>-0.73611111111111072</v>
      </c>
      <c r="G1437" s="23">
        <f t="shared" si="136"/>
        <v>-2.6499999999999986</v>
      </c>
      <c r="H1437" s="24">
        <f t="shared" si="132"/>
        <v>0</v>
      </c>
      <c r="I1437" s="24">
        <f t="shared" si="133"/>
        <v>40.1</v>
      </c>
      <c r="J1437" s="24">
        <f t="shared" si="134"/>
        <v>11.138888888888889</v>
      </c>
      <c r="K1437" s="24">
        <f>(1000*1.15)*Table1[[#This Row],[WLTC class 3, version 5, acceleration]]</f>
        <v>-846.52777777777737</v>
      </c>
      <c r="L1437" s="24">
        <f t="shared" si="137"/>
        <v>112.815</v>
      </c>
      <c r="M1437" s="24">
        <f>0.5*1.2*0.32*1.99*(Table1[[#This Row],[Velocity]]^2)</f>
        <v>47.406517037037048</v>
      </c>
      <c r="N1437" s="24">
        <f>Table1[[#This Row],[Acceleration Force]]+Table1[[#This Row],[Rolling Resistance]]+Table1[[#This Row],[Aerodynamic Resistance]]</f>
        <v>-686.3062607407403</v>
      </c>
      <c r="O1437" s="24">
        <f>(Table1[[#This Row],[Acceleration Force]]+Table1[[#This Row],[Rolling Resistance]]+Table1[[#This Row],[Aerodynamic Resistance]])*Table1[[#This Row],[Velocity]]</f>
        <v>-7644.6891821399131</v>
      </c>
      <c r="P1437" s="24">
        <f>Table1[[#This Row],[Total]]*Table1[[#This Row],[Velocity]]</f>
        <v>-7644.6891821399131</v>
      </c>
      <c r="Q1437" s="24">
        <f>IF(Table1[[#This Row],[Energy]]&gt;0,Table1[[#This Row],[Energy]],0)</f>
        <v>0</v>
      </c>
      <c r="R1437" s="24">
        <f>(SUM($Q$6:Q1437))/1000000</f>
        <v>5.2686703527268266</v>
      </c>
      <c r="S1437" s="24">
        <f>IF(Table1[[#This Row],[Energy]]&lt;0,ABS(Table1[[#This Row],[Energy]]),0)</f>
        <v>7644.6891821399131</v>
      </c>
      <c r="T1437" s="24">
        <f>(SUM($S$6:S1437))/1000000</f>
        <v>1.8481689874854315</v>
      </c>
    </row>
    <row r="1438" spans="2:20" x14ac:dyDescent="0.3">
      <c r="B1438" s="10" t="s">
        <v>25</v>
      </c>
      <c r="C1438" s="21">
        <v>1432</v>
      </c>
      <c r="D1438" s="21">
        <v>410</v>
      </c>
      <c r="E1438" s="22">
        <v>36.6</v>
      </c>
      <c r="F1438" s="23">
        <f t="shared" si="135"/>
        <v>-1.2222222222222223</v>
      </c>
      <c r="G1438" s="23">
        <f t="shared" si="136"/>
        <v>-4.4000000000000004</v>
      </c>
      <c r="H1438" s="24">
        <f t="shared" si="132"/>
        <v>0</v>
      </c>
      <c r="I1438" s="24">
        <f t="shared" si="133"/>
        <v>36.6</v>
      </c>
      <c r="J1438" s="24">
        <f t="shared" si="134"/>
        <v>10.166666666666666</v>
      </c>
      <c r="K1438" s="24">
        <f>(1000*1.15)*Table1[[#This Row],[WLTC class 3, version 5, acceleration]]</f>
        <v>-1405.5555555555557</v>
      </c>
      <c r="L1438" s="24">
        <f t="shared" si="137"/>
        <v>112.815</v>
      </c>
      <c r="M1438" s="24">
        <f>0.5*1.2*0.32*1.99*(Table1[[#This Row],[Velocity]]^2)</f>
        <v>39.492213333333332</v>
      </c>
      <c r="N1438" s="24">
        <f>Table1[[#This Row],[Acceleration Force]]+Table1[[#This Row],[Rolling Resistance]]+Table1[[#This Row],[Aerodynamic Resistance]]</f>
        <v>-1253.2483422222222</v>
      </c>
      <c r="O1438" s="24">
        <f>(Table1[[#This Row],[Acceleration Force]]+Table1[[#This Row],[Rolling Resistance]]+Table1[[#This Row],[Aerodynamic Resistance]])*Table1[[#This Row],[Velocity]]</f>
        <v>-12741.358145925924</v>
      </c>
      <c r="P1438" s="24">
        <f>Table1[[#This Row],[Total]]*Table1[[#This Row],[Velocity]]</f>
        <v>-12741.358145925924</v>
      </c>
      <c r="Q1438" s="24">
        <f>IF(Table1[[#This Row],[Energy]]&gt;0,Table1[[#This Row],[Energy]],0)</f>
        <v>0</v>
      </c>
      <c r="R1438" s="24">
        <f>(SUM($Q$6:Q1438))/1000000</f>
        <v>5.2686703527268266</v>
      </c>
      <c r="S1438" s="24">
        <f>IF(Table1[[#This Row],[Energy]]&lt;0,ABS(Table1[[#This Row],[Energy]]),0)</f>
        <v>12741.358145925924</v>
      </c>
      <c r="T1438" s="24">
        <f>(SUM($S$6:S1438))/1000000</f>
        <v>1.8609103456313574</v>
      </c>
    </row>
    <row r="1439" spans="2:20" x14ac:dyDescent="0.3">
      <c r="B1439" s="10" t="s">
        <v>25</v>
      </c>
      <c r="C1439" s="21">
        <v>1433</v>
      </c>
      <c r="D1439" s="21">
        <v>411</v>
      </c>
      <c r="E1439" s="22">
        <v>31.3</v>
      </c>
      <c r="F1439" s="23">
        <f t="shared" si="135"/>
        <v>-1.4722222222222223</v>
      </c>
      <c r="G1439" s="23">
        <f t="shared" si="136"/>
        <v>-5.3000000000000007</v>
      </c>
      <c r="H1439" s="24">
        <f t="shared" si="132"/>
        <v>0</v>
      </c>
      <c r="I1439" s="24">
        <f t="shared" si="133"/>
        <v>31.3</v>
      </c>
      <c r="J1439" s="24">
        <f t="shared" si="134"/>
        <v>8.6944444444444446</v>
      </c>
      <c r="K1439" s="24">
        <f>(1000*1.15)*Table1[[#This Row],[WLTC class 3, version 5, acceleration]]</f>
        <v>-1693.0555555555557</v>
      </c>
      <c r="L1439" s="24">
        <f t="shared" si="137"/>
        <v>112.815</v>
      </c>
      <c r="M1439" s="24">
        <f>0.5*1.2*0.32*1.99*(Table1[[#This Row],[Velocity]]^2)</f>
        <v>28.8827125925926</v>
      </c>
      <c r="N1439" s="24">
        <f>Table1[[#This Row],[Acceleration Force]]+Table1[[#This Row],[Rolling Resistance]]+Table1[[#This Row],[Aerodynamic Resistance]]</f>
        <v>-1551.3578429629631</v>
      </c>
      <c r="O1439" s="24">
        <f>(Table1[[#This Row],[Acceleration Force]]+Table1[[#This Row],[Rolling Resistance]]+Table1[[#This Row],[Aerodynamic Resistance]])*Table1[[#This Row],[Velocity]]</f>
        <v>-13488.194579094652</v>
      </c>
      <c r="P1439" s="24">
        <f>Table1[[#This Row],[Total]]*Table1[[#This Row],[Velocity]]</f>
        <v>-13488.194579094652</v>
      </c>
      <c r="Q1439" s="24">
        <f>IF(Table1[[#This Row],[Energy]]&gt;0,Table1[[#This Row],[Energy]],0)</f>
        <v>0</v>
      </c>
      <c r="R1439" s="24">
        <f>(SUM($Q$6:Q1439))/1000000</f>
        <v>5.2686703527268266</v>
      </c>
      <c r="S1439" s="24">
        <f>IF(Table1[[#This Row],[Energy]]&lt;0,ABS(Table1[[#This Row],[Energy]]),0)</f>
        <v>13488.194579094652</v>
      </c>
      <c r="T1439" s="24">
        <f>(SUM($S$6:S1439))/1000000</f>
        <v>1.8743985402104519</v>
      </c>
    </row>
    <row r="1440" spans="2:20" x14ac:dyDescent="0.3">
      <c r="B1440" s="10" t="s">
        <v>25</v>
      </c>
      <c r="C1440" s="21">
        <v>1434</v>
      </c>
      <c r="D1440" s="21">
        <v>412</v>
      </c>
      <c r="E1440" s="22">
        <v>26</v>
      </c>
      <c r="F1440" s="23">
        <f t="shared" si="135"/>
        <v>-1.4861111111111109</v>
      </c>
      <c r="G1440" s="23">
        <f t="shared" si="136"/>
        <v>-5.35</v>
      </c>
      <c r="H1440" s="24">
        <f t="shared" si="132"/>
        <v>0</v>
      </c>
      <c r="I1440" s="24">
        <f t="shared" si="133"/>
        <v>26</v>
      </c>
      <c r="J1440" s="24">
        <f t="shared" si="134"/>
        <v>7.2222222222222223</v>
      </c>
      <c r="K1440" s="24">
        <f>(1000*1.15)*Table1[[#This Row],[WLTC class 3, version 5, acceleration]]</f>
        <v>-1709.0277777777776</v>
      </c>
      <c r="L1440" s="24">
        <f t="shared" si="137"/>
        <v>112.815</v>
      </c>
      <c r="M1440" s="24">
        <f>0.5*1.2*0.32*1.99*(Table1[[#This Row],[Velocity]]^2)</f>
        <v>19.929481481481481</v>
      </c>
      <c r="N1440" s="24">
        <f>Table1[[#This Row],[Acceleration Force]]+Table1[[#This Row],[Rolling Resistance]]+Table1[[#This Row],[Aerodynamic Resistance]]</f>
        <v>-1576.2832962962962</v>
      </c>
      <c r="O1440" s="24">
        <f>(Table1[[#This Row],[Acceleration Force]]+Table1[[#This Row],[Rolling Resistance]]+Table1[[#This Row],[Aerodynamic Resistance]])*Table1[[#This Row],[Velocity]]</f>
        <v>-11384.268251028805</v>
      </c>
      <c r="P1440" s="24">
        <f>Table1[[#This Row],[Total]]*Table1[[#This Row],[Velocity]]</f>
        <v>-11384.268251028805</v>
      </c>
      <c r="Q1440" s="24">
        <f>IF(Table1[[#This Row],[Energy]]&gt;0,Table1[[#This Row],[Energy]],0)</f>
        <v>0</v>
      </c>
      <c r="R1440" s="24">
        <f>(SUM($Q$6:Q1440))/1000000</f>
        <v>5.2686703527268266</v>
      </c>
      <c r="S1440" s="24">
        <f>IF(Table1[[#This Row],[Energy]]&lt;0,ABS(Table1[[#This Row],[Energy]]),0)</f>
        <v>11384.268251028805</v>
      </c>
      <c r="T1440" s="24">
        <f>(SUM($S$6:S1440))/1000000</f>
        <v>1.8857828084614807</v>
      </c>
    </row>
    <row r="1441" spans="2:20" x14ac:dyDescent="0.3">
      <c r="B1441" s="10" t="s">
        <v>25</v>
      </c>
      <c r="C1441" s="21">
        <v>1435</v>
      </c>
      <c r="D1441" s="21">
        <v>413</v>
      </c>
      <c r="E1441" s="22">
        <v>20.6</v>
      </c>
      <c r="F1441" s="23">
        <f t="shared" si="135"/>
        <v>-0.95833333333333315</v>
      </c>
      <c r="G1441" s="23">
        <f t="shared" si="136"/>
        <v>-3.4499999999999993</v>
      </c>
      <c r="H1441" s="24">
        <f t="shared" si="132"/>
        <v>0</v>
      </c>
      <c r="I1441" s="24">
        <f t="shared" si="133"/>
        <v>20.6</v>
      </c>
      <c r="J1441" s="24">
        <f t="shared" si="134"/>
        <v>5.7222222222222223</v>
      </c>
      <c r="K1441" s="24">
        <f>(1000*1.15)*Table1[[#This Row],[WLTC class 3, version 5, acceleration]]</f>
        <v>-1102.083333333333</v>
      </c>
      <c r="L1441" s="24">
        <f t="shared" si="137"/>
        <v>112.815</v>
      </c>
      <c r="M1441" s="24">
        <f>0.5*1.2*0.32*1.99*(Table1[[#This Row],[Velocity]]^2)</f>
        <v>12.510761481481483</v>
      </c>
      <c r="N1441" s="24">
        <f>Table1[[#This Row],[Acceleration Force]]+Table1[[#This Row],[Rolling Resistance]]+Table1[[#This Row],[Aerodynamic Resistance]]</f>
        <v>-976.75757185185148</v>
      </c>
      <c r="O1441" s="24">
        <f>(Table1[[#This Row],[Acceleration Force]]+Table1[[#This Row],[Rolling Resistance]]+Table1[[#This Row],[Aerodynamic Resistance]])*Table1[[#This Row],[Velocity]]</f>
        <v>-5589.2238833744832</v>
      </c>
      <c r="P1441" s="24">
        <f>Table1[[#This Row],[Total]]*Table1[[#This Row],[Velocity]]</f>
        <v>-5589.2238833744832</v>
      </c>
      <c r="Q1441" s="24">
        <f>IF(Table1[[#This Row],[Energy]]&gt;0,Table1[[#This Row],[Energy]],0)</f>
        <v>0</v>
      </c>
      <c r="R1441" s="24">
        <f>(SUM($Q$6:Q1441))/1000000</f>
        <v>5.2686703527268266</v>
      </c>
      <c r="S1441" s="24">
        <f>IF(Table1[[#This Row],[Energy]]&lt;0,ABS(Table1[[#This Row],[Energy]]),0)</f>
        <v>5589.2238833744832</v>
      </c>
      <c r="T1441" s="24">
        <f>(SUM($S$6:S1441))/1000000</f>
        <v>1.8913720323448553</v>
      </c>
    </row>
    <row r="1442" spans="2:20" x14ac:dyDescent="0.3">
      <c r="B1442" s="10" t="s">
        <v>25</v>
      </c>
      <c r="C1442" s="21">
        <v>1436</v>
      </c>
      <c r="D1442" s="21">
        <v>414</v>
      </c>
      <c r="E1442" s="22">
        <v>19.100000000000001</v>
      </c>
      <c r="F1442" s="23">
        <f t="shared" si="135"/>
        <v>-0.12500000000000031</v>
      </c>
      <c r="G1442" s="23">
        <f t="shared" si="136"/>
        <v>-0.45000000000000107</v>
      </c>
      <c r="H1442" s="24">
        <f t="shared" si="132"/>
        <v>0</v>
      </c>
      <c r="I1442" s="24">
        <f t="shared" si="133"/>
        <v>19.100000000000001</v>
      </c>
      <c r="J1442" s="24">
        <f t="shared" si="134"/>
        <v>5.3055555555555562</v>
      </c>
      <c r="K1442" s="24">
        <f>(1000*1.15)*Table1[[#This Row],[WLTC class 3, version 5, acceleration]]</f>
        <v>-143.75000000000034</v>
      </c>
      <c r="L1442" s="24">
        <f t="shared" si="137"/>
        <v>112.815</v>
      </c>
      <c r="M1442" s="24">
        <f>0.5*1.2*0.32*1.99*(Table1[[#This Row],[Velocity]]^2)</f>
        <v>10.755139259259263</v>
      </c>
      <c r="N1442" s="24">
        <f>Table1[[#This Row],[Acceleration Force]]+Table1[[#This Row],[Rolling Resistance]]+Table1[[#This Row],[Aerodynamic Resistance]]</f>
        <v>-20.179860740741081</v>
      </c>
      <c r="O1442" s="24">
        <f>(Table1[[#This Row],[Acceleration Force]]+Table1[[#This Row],[Rolling Resistance]]+Table1[[#This Row],[Aerodynamic Resistance]])*Table1[[#This Row],[Velocity]]</f>
        <v>-107.0653722633763</v>
      </c>
      <c r="P1442" s="24">
        <f>Table1[[#This Row],[Total]]*Table1[[#This Row],[Velocity]]</f>
        <v>-107.0653722633763</v>
      </c>
      <c r="Q1442" s="24">
        <f>IF(Table1[[#This Row],[Energy]]&gt;0,Table1[[#This Row],[Energy]],0)</f>
        <v>0</v>
      </c>
      <c r="R1442" s="24">
        <f>(SUM($Q$6:Q1442))/1000000</f>
        <v>5.2686703527268266</v>
      </c>
      <c r="S1442" s="24">
        <f>IF(Table1[[#This Row],[Energy]]&lt;0,ABS(Table1[[#This Row],[Energy]]),0)</f>
        <v>107.0653722633763</v>
      </c>
      <c r="T1442" s="24">
        <f>(SUM($S$6:S1442))/1000000</f>
        <v>1.8914790977171188</v>
      </c>
    </row>
    <row r="1443" spans="2:20" x14ac:dyDescent="0.3">
      <c r="B1443" s="10" t="s">
        <v>25</v>
      </c>
      <c r="C1443" s="21">
        <v>1437</v>
      </c>
      <c r="D1443" s="21">
        <v>415</v>
      </c>
      <c r="E1443" s="22">
        <v>19.7</v>
      </c>
      <c r="F1443" s="23">
        <f t="shared" si="135"/>
        <v>0.27777777777777779</v>
      </c>
      <c r="G1443" s="23">
        <f t="shared" si="136"/>
        <v>1</v>
      </c>
      <c r="H1443" s="24">
        <f t="shared" si="132"/>
        <v>0</v>
      </c>
      <c r="I1443" s="24">
        <f t="shared" si="133"/>
        <v>19.7</v>
      </c>
      <c r="J1443" s="24">
        <f t="shared" si="134"/>
        <v>5.4722222222222223</v>
      </c>
      <c r="K1443" s="24">
        <f>(1000*1.15)*Table1[[#This Row],[WLTC class 3, version 5, acceleration]]</f>
        <v>319.44444444444446</v>
      </c>
      <c r="L1443" s="24">
        <f t="shared" si="137"/>
        <v>112.815</v>
      </c>
      <c r="M1443" s="24">
        <f>0.5*1.2*0.32*1.99*(Table1[[#This Row],[Velocity]]^2)</f>
        <v>11.44146814814815</v>
      </c>
      <c r="N1443" s="24">
        <f>Table1[[#This Row],[Acceleration Force]]+Table1[[#This Row],[Rolling Resistance]]+Table1[[#This Row],[Aerodynamic Resistance]]</f>
        <v>443.7009125925926</v>
      </c>
      <c r="O1443" s="24">
        <f>(Table1[[#This Row],[Acceleration Force]]+Table1[[#This Row],[Rolling Resistance]]+Table1[[#This Row],[Aerodynamic Resistance]])*Table1[[#This Row],[Velocity]]</f>
        <v>2428.0299939094652</v>
      </c>
      <c r="P1443" s="24">
        <f>Table1[[#This Row],[Total]]*Table1[[#This Row],[Velocity]]</f>
        <v>2428.0299939094652</v>
      </c>
      <c r="Q1443" s="24">
        <f>IF(Table1[[#This Row],[Energy]]&gt;0,Table1[[#This Row],[Energy]],0)</f>
        <v>2428.0299939094652</v>
      </c>
      <c r="R1443" s="24">
        <f>(SUM($Q$6:Q1443))/1000000</f>
        <v>5.2710983827207363</v>
      </c>
      <c r="S1443" s="24">
        <f>IF(Table1[[#This Row],[Energy]]&lt;0,ABS(Table1[[#This Row],[Energy]]),0)</f>
        <v>0</v>
      </c>
      <c r="T1443" s="24">
        <f>(SUM($S$6:S1443))/1000000</f>
        <v>1.8914790977171188</v>
      </c>
    </row>
    <row r="1444" spans="2:20" x14ac:dyDescent="0.3">
      <c r="B1444" s="10" t="s">
        <v>25</v>
      </c>
      <c r="C1444" s="21">
        <v>1438</v>
      </c>
      <c r="D1444" s="21">
        <v>416</v>
      </c>
      <c r="E1444" s="22">
        <v>21.1</v>
      </c>
      <c r="F1444" s="23">
        <f t="shared" si="135"/>
        <v>0.31944444444444453</v>
      </c>
      <c r="G1444" s="23">
        <f t="shared" si="136"/>
        <v>1.1500000000000004</v>
      </c>
      <c r="H1444" s="24">
        <f t="shared" si="132"/>
        <v>0</v>
      </c>
      <c r="I1444" s="24">
        <f t="shared" si="133"/>
        <v>21.1</v>
      </c>
      <c r="J1444" s="24">
        <f t="shared" si="134"/>
        <v>5.8611111111111116</v>
      </c>
      <c r="K1444" s="24">
        <f>(1000*1.15)*Table1[[#This Row],[WLTC class 3, version 5, acceleration]]</f>
        <v>367.3611111111112</v>
      </c>
      <c r="L1444" s="24">
        <f t="shared" si="137"/>
        <v>112.815</v>
      </c>
      <c r="M1444" s="24">
        <f>0.5*1.2*0.32*1.99*(Table1[[#This Row],[Velocity]]^2)</f>
        <v>13.125450370370373</v>
      </c>
      <c r="N1444" s="24">
        <f>Table1[[#This Row],[Acceleration Force]]+Table1[[#This Row],[Rolling Resistance]]+Table1[[#This Row],[Aerodynamic Resistance]]</f>
        <v>493.3015614814816</v>
      </c>
      <c r="O1444" s="24">
        <f>(Table1[[#This Row],[Acceleration Force]]+Table1[[#This Row],[Rolling Resistance]]+Table1[[#This Row],[Aerodynamic Resistance]])*Table1[[#This Row],[Velocity]]</f>
        <v>2891.295263127573</v>
      </c>
      <c r="P1444" s="24">
        <f>Table1[[#This Row],[Total]]*Table1[[#This Row],[Velocity]]</f>
        <v>2891.295263127573</v>
      </c>
      <c r="Q1444" s="24">
        <f>IF(Table1[[#This Row],[Energy]]&gt;0,Table1[[#This Row],[Energy]],0)</f>
        <v>2891.295263127573</v>
      </c>
      <c r="R1444" s="24">
        <f>(SUM($Q$6:Q1444))/1000000</f>
        <v>5.2739896779838631</v>
      </c>
      <c r="S1444" s="24">
        <f>IF(Table1[[#This Row],[Energy]]&lt;0,ABS(Table1[[#This Row],[Energy]]),0)</f>
        <v>0</v>
      </c>
      <c r="T1444" s="24">
        <f>(SUM($S$6:S1444))/1000000</f>
        <v>1.8914790977171188</v>
      </c>
    </row>
    <row r="1445" spans="2:20" x14ac:dyDescent="0.3">
      <c r="B1445" s="10" t="s">
        <v>25</v>
      </c>
      <c r="C1445" s="21">
        <v>1439</v>
      </c>
      <c r="D1445" s="21">
        <v>417</v>
      </c>
      <c r="E1445" s="22">
        <v>22</v>
      </c>
      <c r="F1445" s="23">
        <f t="shared" si="135"/>
        <v>0.1388888888888889</v>
      </c>
      <c r="G1445" s="23">
        <f t="shared" si="136"/>
        <v>0.5</v>
      </c>
      <c r="H1445" s="24">
        <f t="shared" si="132"/>
        <v>0</v>
      </c>
      <c r="I1445" s="24">
        <f t="shared" si="133"/>
        <v>22</v>
      </c>
      <c r="J1445" s="24">
        <f t="shared" si="134"/>
        <v>6.1111111111111107</v>
      </c>
      <c r="K1445" s="24">
        <f>(1000*1.15)*Table1[[#This Row],[WLTC class 3, version 5, acceleration]]</f>
        <v>159.72222222222223</v>
      </c>
      <c r="L1445" s="24">
        <f t="shared" si="137"/>
        <v>112.815</v>
      </c>
      <c r="M1445" s="24">
        <f>0.5*1.2*0.32*1.99*(Table1[[#This Row],[Velocity]]^2)</f>
        <v>14.269037037037037</v>
      </c>
      <c r="N1445" s="24">
        <f>Table1[[#This Row],[Acceleration Force]]+Table1[[#This Row],[Rolling Resistance]]+Table1[[#This Row],[Aerodynamic Resistance]]</f>
        <v>286.80625925925926</v>
      </c>
      <c r="O1445" s="24">
        <f>(Table1[[#This Row],[Acceleration Force]]+Table1[[#This Row],[Rolling Resistance]]+Table1[[#This Row],[Aerodynamic Resistance]])*Table1[[#This Row],[Velocity]]</f>
        <v>1752.7049176954731</v>
      </c>
      <c r="P1445" s="24">
        <f>Table1[[#This Row],[Total]]*Table1[[#This Row],[Velocity]]</f>
        <v>1752.7049176954731</v>
      </c>
      <c r="Q1445" s="24">
        <f>IF(Table1[[#This Row],[Energy]]&gt;0,Table1[[#This Row],[Energy]],0)</f>
        <v>1752.7049176954731</v>
      </c>
      <c r="R1445" s="24">
        <f>(SUM($Q$6:Q1445))/1000000</f>
        <v>5.2757423829015586</v>
      </c>
      <c r="S1445" s="24">
        <f>IF(Table1[[#This Row],[Energy]]&lt;0,ABS(Table1[[#This Row],[Energy]]),0)</f>
        <v>0</v>
      </c>
      <c r="T1445" s="24">
        <f>(SUM($S$6:S1445))/1000000</f>
        <v>1.8914790977171188</v>
      </c>
    </row>
    <row r="1446" spans="2:20" x14ac:dyDescent="0.3">
      <c r="B1446" s="10" t="s">
        <v>25</v>
      </c>
      <c r="C1446" s="21">
        <v>1440</v>
      </c>
      <c r="D1446" s="21">
        <v>418</v>
      </c>
      <c r="E1446" s="22">
        <v>22.1</v>
      </c>
      <c r="F1446" s="23">
        <f t="shared" si="135"/>
        <v>-8.3333333333333523E-2</v>
      </c>
      <c r="G1446" s="23">
        <f t="shared" si="136"/>
        <v>-0.30000000000000071</v>
      </c>
      <c r="H1446" s="24">
        <f t="shared" si="132"/>
        <v>0</v>
      </c>
      <c r="I1446" s="24">
        <f t="shared" si="133"/>
        <v>22.1</v>
      </c>
      <c r="J1446" s="24">
        <f t="shared" si="134"/>
        <v>6.1388888888888893</v>
      </c>
      <c r="K1446" s="24">
        <f>(1000*1.15)*Table1[[#This Row],[WLTC class 3, version 5, acceleration]]</f>
        <v>-95.833333333333556</v>
      </c>
      <c r="L1446" s="24">
        <f t="shared" si="137"/>
        <v>112.815</v>
      </c>
      <c r="M1446" s="24">
        <f>0.5*1.2*0.32*1.99*(Table1[[#This Row],[Velocity]]^2)</f>
        <v>14.399050370370373</v>
      </c>
      <c r="N1446" s="24">
        <f>Table1[[#This Row],[Acceleration Force]]+Table1[[#This Row],[Rolling Resistance]]+Table1[[#This Row],[Aerodynamic Resistance]]</f>
        <v>31.380717037036817</v>
      </c>
      <c r="O1446" s="24">
        <f>(Table1[[#This Row],[Acceleration Force]]+Table1[[#This Row],[Rolling Resistance]]+Table1[[#This Row],[Aerodynamic Resistance]])*Table1[[#This Row],[Velocity]]</f>
        <v>192.64273514403158</v>
      </c>
      <c r="P1446" s="24">
        <f>Table1[[#This Row],[Total]]*Table1[[#This Row],[Velocity]]</f>
        <v>192.64273514403158</v>
      </c>
      <c r="Q1446" s="24">
        <f>IF(Table1[[#This Row],[Energy]]&gt;0,Table1[[#This Row],[Energy]],0)</f>
        <v>192.64273514403158</v>
      </c>
      <c r="R1446" s="24">
        <f>(SUM($Q$6:Q1446))/1000000</f>
        <v>5.275935025636703</v>
      </c>
      <c r="S1446" s="24">
        <f>IF(Table1[[#This Row],[Energy]]&lt;0,ABS(Table1[[#This Row],[Energy]]),0)</f>
        <v>0</v>
      </c>
      <c r="T1446" s="24">
        <f>(SUM($S$6:S1446))/1000000</f>
        <v>1.8914790977171188</v>
      </c>
    </row>
    <row r="1447" spans="2:20" x14ac:dyDescent="0.3">
      <c r="B1447" s="10" t="s">
        <v>25</v>
      </c>
      <c r="C1447" s="21">
        <v>1441</v>
      </c>
      <c r="D1447" s="21">
        <v>419</v>
      </c>
      <c r="E1447" s="22">
        <v>21.4</v>
      </c>
      <c r="F1447" s="23">
        <f t="shared" si="135"/>
        <v>-0.34722222222222221</v>
      </c>
      <c r="G1447" s="23">
        <f t="shared" si="136"/>
        <v>-1.25</v>
      </c>
      <c r="H1447" s="24">
        <f t="shared" si="132"/>
        <v>0</v>
      </c>
      <c r="I1447" s="24">
        <f t="shared" si="133"/>
        <v>21.4</v>
      </c>
      <c r="J1447" s="24">
        <f t="shared" si="134"/>
        <v>5.9444444444444438</v>
      </c>
      <c r="K1447" s="24">
        <f>(1000*1.15)*Table1[[#This Row],[WLTC class 3, version 5, acceleration]]</f>
        <v>-399.30555555555554</v>
      </c>
      <c r="L1447" s="24">
        <f t="shared" si="137"/>
        <v>112.815</v>
      </c>
      <c r="M1447" s="24">
        <f>0.5*1.2*0.32*1.99*(Table1[[#This Row],[Velocity]]^2)</f>
        <v>13.501339259259257</v>
      </c>
      <c r="N1447" s="24">
        <f>Table1[[#This Row],[Acceleration Force]]+Table1[[#This Row],[Rolling Resistance]]+Table1[[#This Row],[Aerodynamic Resistance]]</f>
        <v>-272.98921629629626</v>
      </c>
      <c r="O1447" s="24">
        <f>(Table1[[#This Row],[Acceleration Force]]+Table1[[#This Row],[Rolling Resistance]]+Table1[[#This Row],[Aerodynamic Resistance]])*Table1[[#This Row],[Velocity]]</f>
        <v>-1622.769230205761</v>
      </c>
      <c r="P1447" s="24">
        <f>Table1[[#This Row],[Total]]*Table1[[#This Row],[Velocity]]</f>
        <v>-1622.769230205761</v>
      </c>
      <c r="Q1447" s="24">
        <f>IF(Table1[[#This Row],[Energy]]&gt;0,Table1[[#This Row],[Energy]],0)</f>
        <v>0</v>
      </c>
      <c r="R1447" s="24">
        <f>(SUM($Q$6:Q1447))/1000000</f>
        <v>5.275935025636703</v>
      </c>
      <c r="S1447" s="24">
        <f>IF(Table1[[#This Row],[Energy]]&lt;0,ABS(Table1[[#This Row],[Energy]]),0)</f>
        <v>1622.769230205761</v>
      </c>
      <c r="T1447" s="24">
        <f>(SUM($S$6:S1447))/1000000</f>
        <v>1.8931018669473245</v>
      </c>
    </row>
    <row r="1448" spans="2:20" x14ac:dyDescent="0.3">
      <c r="B1448" s="10" t="s">
        <v>25</v>
      </c>
      <c r="C1448" s="21">
        <v>1442</v>
      </c>
      <c r="D1448" s="21">
        <v>420</v>
      </c>
      <c r="E1448" s="22">
        <v>19.600000000000001</v>
      </c>
      <c r="F1448" s="23">
        <f t="shared" si="135"/>
        <v>-0.43055555555555525</v>
      </c>
      <c r="G1448" s="23">
        <f t="shared" si="136"/>
        <v>-1.5499999999999989</v>
      </c>
      <c r="H1448" s="24">
        <f t="shared" si="132"/>
        <v>0</v>
      </c>
      <c r="I1448" s="24">
        <f t="shared" si="133"/>
        <v>19.600000000000001</v>
      </c>
      <c r="J1448" s="24">
        <f t="shared" si="134"/>
        <v>5.4444444444444446</v>
      </c>
      <c r="K1448" s="24">
        <f>(1000*1.15)*Table1[[#This Row],[WLTC class 3, version 5, acceleration]]</f>
        <v>-495.13888888888852</v>
      </c>
      <c r="L1448" s="24">
        <f t="shared" si="137"/>
        <v>112.815</v>
      </c>
      <c r="M1448" s="24">
        <f>0.5*1.2*0.32*1.99*(Table1[[#This Row],[Velocity]]^2)</f>
        <v>11.325605925925927</v>
      </c>
      <c r="N1448" s="24">
        <f>Table1[[#This Row],[Acceleration Force]]+Table1[[#This Row],[Rolling Resistance]]+Table1[[#This Row],[Aerodynamic Resistance]]</f>
        <v>-370.99828296296261</v>
      </c>
      <c r="O1448" s="24">
        <f>(Table1[[#This Row],[Acceleration Force]]+Table1[[#This Row],[Rolling Resistance]]+Table1[[#This Row],[Aerodynamic Resistance]])*Table1[[#This Row],[Velocity]]</f>
        <v>-2019.8795405761298</v>
      </c>
      <c r="P1448" s="24">
        <f>Table1[[#This Row],[Total]]*Table1[[#This Row],[Velocity]]</f>
        <v>-2019.8795405761298</v>
      </c>
      <c r="Q1448" s="24">
        <f>IF(Table1[[#This Row],[Energy]]&gt;0,Table1[[#This Row],[Energy]],0)</f>
        <v>0</v>
      </c>
      <c r="R1448" s="24">
        <f>(SUM($Q$6:Q1448))/1000000</f>
        <v>5.275935025636703</v>
      </c>
      <c r="S1448" s="24">
        <f>IF(Table1[[#This Row],[Energy]]&lt;0,ABS(Table1[[#This Row],[Energy]]),0)</f>
        <v>2019.8795405761298</v>
      </c>
      <c r="T1448" s="24">
        <f>(SUM($S$6:S1448))/1000000</f>
        <v>1.8951217464879007</v>
      </c>
    </row>
    <row r="1449" spans="2:20" x14ac:dyDescent="0.3">
      <c r="B1449" s="10" t="s">
        <v>25</v>
      </c>
      <c r="C1449" s="21">
        <v>1443</v>
      </c>
      <c r="D1449" s="21">
        <v>421</v>
      </c>
      <c r="E1449" s="22">
        <v>18.3</v>
      </c>
      <c r="F1449" s="23">
        <f t="shared" si="135"/>
        <v>-0.2222222222222224</v>
      </c>
      <c r="G1449" s="23">
        <f t="shared" si="136"/>
        <v>-0.80000000000000071</v>
      </c>
      <c r="H1449" s="24">
        <f t="shared" si="132"/>
        <v>0</v>
      </c>
      <c r="I1449" s="24">
        <f t="shared" si="133"/>
        <v>18.3</v>
      </c>
      <c r="J1449" s="24">
        <f t="shared" si="134"/>
        <v>5.083333333333333</v>
      </c>
      <c r="K1449" s="24">
        <f>(1000*1.15)*Table1[[#This Row],[WLTC class 3, version 5, acceleration]]</f>
        <v>-255.55555555555577</v>
      </c>
      <c r="L1449" s="24">
        <f t="shared" si="137"/>
        <v>112.815</v>
      </c>
      <c r="M1449" s="24">
        <f>0.5*1.2*0.32*1.99*(Table1[[#This Row],[Velocity]]^2)</f>
        <v>9.873053333333333</v>
      </c>
      <c r="N1449" s="24">
        <f>Table1[[#This Row],[Acceleration Force]]+Table1[[#This Row],[Rolling Resistance]]+Table1[[#This Row],[Aerodynamic Resistance]]</f>
        <v>-132.86750222222244</v>
      </c>
      <c r="O1449" s="24">
        <f>(Table1[[#This Row],[Acceleration Force]]+Table1[[#This Row],[Rolling Resistance]]+Table1[[#This Row],[Aerodynamic Resistance]])*Table1[[#This Row],[Velocity]]</f>
        <v>-675.40980296296402</v>
      </c>
      <c r="P1449" s="24">
        <f>Table1[[#This Row],[Total]]*Table1[[#This Row],[Velocity]]</f>
        <v>-675.40980296296402</v>
      </c>
      <c r="Q1449" s="24">
        <f>IF(Table1[[#This Row],[Energy]]&gt;0,Table1[[#This Row],[Energy]],0)</f>
        <v>0</v>
      </c>
      <c r="R1449" s="24">
        <f>(SUM($Q$6:Q1449))/1000000</f>
        <v>5.275935025636703</v>
      </c>
      <c r="S1449" s="24">
        <f>IF(Table1[[#This Row],[Energy]]&lt;0,ABS(Table1[[#This Row],[Energy]]),0)</f>
        <v>675.40980296296402</v>
      </c>
      <c r="T1449" s="24">
        <f>(SUM($S$6:S1449))/1000000</f>
        <v>1.8957971562908635</v>
      </c>
    </row>
    <row r="1450" spans="2:20" x14ac:dyDescent="0.3">
      <c r="B1450" s="10" t="s">
        <v>25</v>
      </c>
      <c r="C1450" s="21">
        <v>1444</v>
      </c>
      <c r="D1450" s="21">
        <v>422</v>
      </c>
      <c r="E1450" s="22">
        <v>18</v>
      </c>
      <c r="F1450" s="23">
        <f t="shared" si="135"/>
        <v>0</v>
      </c>
      <c r="G1450" s="23">
        <f t="shared" si="136"/>
        <v>0</v>
      </c>
      <c r="H1450" s="24">
        <f t="shared" si="132"/>
        <v>0</v>
      </c>
      <c r="I1450" s="24">
        <f t="shared" si="133"/>
        <v>18</v>
      </c>
      <c r="J1450" s="24">
        <f t="shared" si="134"/>
        <v>5</v>
      </c>
      <c r="K1450" s="24">
        <f>(1000*1.15)*Table1[[#This Row],[WLTC class 3, version 5, acceleration]]</f>
        <v>0</v>
      </c>
      <c r="L1450" s="24">
        <f t="shared" si="137"/>
        <v>112.815</v>
      </c>
      <c r="M1450" s="24">
        <f>0.5*1.2*0.32*1.99*(Table1[[#This Row],[Velocity]]^2)</f>
        <v>9.5520000000000014</v>
      </c>
      <c r="N1450" s="24">
        <f>Table1[[#This Row],[Acceleration Force]]+Table1[[#This Row],[Rolling Resistance]]+Table1[[#This Row],[Aerodynamic Resistance]]</f>
        <v>122.367</v>
      </c>
      <c r="O1450" s="24">
        <f>(Table1[[#This Row],[Acceleration Force]]+Table1[[#This Row],[Rolling Resistance]]+Table1[[#This Row],[Aerodynamic Resistance]])*Table1[[#This Row],[Velocity]]</f>
        <v>611.83500000000004</v>
      </c>
      <c r="P1450" s="24">
        <f>Table1[[#This Row],[Total]]*Table1[[#This Row],[Velocity]]</f>
        <v>611.83500000000004</v>
      </c>
      <c r="Q1450" s="24">
        <f>IF(Table1[[#This Row],[Energy]]&gt;0,Table1[[#This Row],[Energy]],0)</f>
        <v>611.83500000000004</v>
      </c>
      <c r="R1450" s="24">
        <f>(SUM($Q$6:Q1450))/1000000</f>
        <v>5.276546860636703</v>
      </c>
      <c r="S1450" s="24">
        <f>IF(Table1[[#This Row],[Energy]]&lt;0,ABS(Table1[[#This Row],[Energy]]),0)</f>
        <v>0</v>
      </c>
      <c r="T1450" s="24">
        <f>(SUM($S$6:S1450))/1000000</f>
        <v>1.8957971562908635</v>
      </c>
    </row>
    <row r="1451" spans="2:20" x14ac:dyDescent="0.3">
      <c r="B1451" s="10" t="s">
        <v>25</v>
      </c>
      <c r="C1451" s="21">
        <v>1445</v>
      </c>
      <c r="D1451" s="21">
        <v>423</v>
      </c>
      <c r="E1451" s="22">
        <v>18.3</v>
      </c>
      <c r="F1451" s="23">
        <f t="shared" si="135"/>
        <v>6.9444444444444448E-2</v>
      </c>
      <c r="G1451" s="23">
        <f t="shared" si="136"/>
        <v>0.25</v>
      </c>
      <c r="H1451" s="24">
        <f t="shared" si="132"/>
        <v>0</v>
      </c>
      <c r="I1451" s="24">
        <f t="shared" si="133"/>
        <v>18.3</v>
      </c>
      <c r="J1451" s="24">
        <f t="shared" si="134"/>
        <v>5.083333333333333</v>
      </c>
      <c r="K1451" s="24">
        <f>(1000*1.15)*Table1[[#This Row],[WLTC class 3, version 5, acceleration]]</f>
        <v>79.861111111111114</v>
      </c>
      <c r="L1451" s="24">
        <f t="shared" si="137"/>
        <v>112.815</v>
      </c>
      <c r="M1451" s="24">
        <f>0.5*1.2*0.32*1.99*(Table1[[#This Row],[Velocity]]^2)</f>
        <v>9.873053333333333</v>
      </c>
      <c r="N1451" s="24">
        <f>Table1[[#This Row],[Acceleration Force]]+Table1[[#This Row],[Rolling Resistance]]+Table1[[#This Row],[Aerodynamic Resistance]]</f>
        <v>202.54916444444444</v>
      </c>
      <c r="O1451" s="24">
        <f>(Table1[[#This Row],[Acceleration Force]]+Table1[[#This Row],[Rolling Resistance]]+Table1[[#This Row],[Aerodynamic Resistance]])*Table1[[#This Row],[Velocity]]</f>
        <v>1029.6249192592593</v>
      </c>
      <c r="P1451" s="24">
        <f>Table1[[#This Row],[Total]]*Table1[[#This Row],[Velocity]]</f>
        <v>1029.6249192592593</v>
      </c>
      <c r="Q1451" s="24">
        <f>IF(Table1[[#This Row],[Energy]]&gt;0,Table1[[#This Row],[Energy]],0)</f>
        <v>1029.6249192592593</v>
      </c>
      <c r="R1451" s="24">
        <f>(SUM($Q$6:Q1451))/1000000</f>
        <v>5.2775764855559615</v>
      </c>
      <c r="S1451" s="24">
        <f>IF(Table1[[#This Row],[Energy]]&lt;0,ABS(Table1[[#This Row],[Energy]]),0)</f>
        <v>0</v>
      </c>
      <c r="T1451" s="24">
        <f>(SUM($S$6:S1451))/1000000</f>
        <v>1.8957971562908635</v>
      </c>
    </row>
    <row r="1452" spans="2:20" x14ac:dyDescent="0.3">
      <c r="B1452" s="10" t="s">
        <v>25</v>
      </c>
      <c r="C1452" s="21">
        <v>1446</v>
      </c>
      <c r="D1452" s="21">
        <v>424</v>
      </c>
      <c r="E1452" s="22">
        <v>18.5</v>
      </c>
      <c r="F1452" s="23">
        <f t="shared" si="135"/>
        <v>-5.5555555555555851E-2</v>
      </c>
      <c r="G1452" s="23">
        <f t="shared" si="136"/>
        <v>-0.20000000000000107</v>
      </c>
      <c r="H1452" s="24">
        <f t="shared" si="132"/>
        <v>0</v>
      </c>
      <c r="I1452" s="24">
        <f t="shared" si="133"/>
        <v>18.5</v>
      </c>
      <c r="J1452" s="24">
        <f t="shared" si="134"/>
        <v>5.1388888888888884</v>
      </c>
      <c r="K1452" s="24">
        <f>(1000*1.15)*Table1[[#This Row],[WLTC class 3, version 5, acceleration]]</f>
        <v>-63.888888888889227</v>
      </c>
      <c r="L1452" s="24">
        <f t="shared" si="137"/>
        <v>112.815</v>
      </c>
      <c r="M1452" s="24">
        <f>0.5*1.2*0.32*1.99*(Table1[[#This Row],[Velocity]]^2)</f>
        <v>10.090037037037035</v>
      </c>
      <c r="N1452" s="24">
        <f>Table1[[#This Row],[Acceleration Force]]+Table1[[#This Row],[Rolling Resistance]]+Table1[[#This Row],[Aerodynamic Resistance]]</f>
        <v>59.016148148147806</v>
      </c>
      <c r="O1452" s="24">
        <f>(Table1[[#This Row],[Acceleration Force]]+Table1[[#This Row],[Rolling Resistance]]+Table1[[#This Row],[Aerodynamic Resistance]])*Table1[[#This Row],[Velocity]]</f>
        <v>303.27742798353734</v>
      </c>
      <c r="P1452" s="24">
        <f>Table1[[#This Row],[Total]]*Table1[[#This Row],[Velocity]]</f>
        <v>303.27742798353734</v>
      </c>
      <c r="Q1452" s="24">
        <f>IF(Table1[[#This Row],[Energy]]&gt;0,Table1[[#This Row],[Energy]],0)</f>
        <v>303.27742798353734</v>
      </c>
      <c r="R1452" s="24">
        <f>(SUM($Q$6:Q1452))/1000000</f>
        <v>5.2778797629839449</v>
      </c>
      <c r="S1452" s="24">
        <f>IF(Table1[[#This Row],[Energy]]&lt;0,ABS(Table1[[#This Row],[Energy]]),0)</f>
        <v>0</v>
      </c>
      <c r="T1452" s="24">
        <f>(SUM($S$6:S1452))/1000000</f>
        <v>1.8957971562908635</v>
      </c>
    </row>
    <row r="1453" spans="2:20" x14ac:dyDescent="0.3">
      <c r="B1453" s="10" t="s">
        <v>25</v>
      </c>
      <c r="C1453" s="21">
        <v>1447</v>
      </c>
      <c r="D1453" s="21">
        <v>425</v>
      </c>
      <c r="E1453" s="22">
        <v>17.899999999999999</v>
      </c>
      <c r="F1453" s="23">
        <f t="shared" si="135"/>
        <v>-0.4861111111111111</v>
      </c>
      <c r="G1453" s="23">
        <f t="shared" si="136"/>
        <v>-1.75</v>
      </c>
      <c r="H1453" s="24">
        <f t="shared" si="132"/>
        <v>0</v>
      </c>
      <c r="I1453" s="24">
        <f t="shared" si="133"/>
        <v>17.899999999999999</v>
      </c>
      <c r="J1453" s="24">
        <f t="shared" si="134"/>
        <v>4.9722222222222214</v>
      </c>
      <c r="K1453" s="24">
        <f>(1000*1.15)*Table1[[#This Row],[WLTC class 3, version 5, acceleration]]</f>
        <v>-559.02777777777771</v>
      </c>
      <c r="L1453" s="24">
        <f t="shared" si="137"/>
        <v>112.815</v>
      </c>
      <c r="M1453" s="24">
        <f>0.5*1.2*0.32*1.99*(Table1[[#This Row],[Velocity]]^2)</f>
        <v>9.4461614814814787</v>
      </c>
      <c r="N1453" s="24">
        <f>Table1[[#This Row],[Acceleration Force]]+Table1[[#This Row],[Rolling Resistance]]+Table1[[#This Row],[Aerodynamic Resistance]]</f>
        <v>-436.76661629629626</v>
      </c>
      <c r="O1453" s="24">
        <f>(Table1[[#This Row],[Acceleration Force]]+Table1[[#This Row],[Rolling Resistance]]+Table1[[#This Row],[Aerodynamic Resistance]])*Table1[[#This Row],[Velocity]]</f>
        <v>-2171.7006754732506</v>
      </c>
      <c r="P1453" s="24">
        <f>Table1[[#This Row],[Total]]*Table1[[#This Row],[Velocity]]</f>
        <v>-2171.7006754732506</v>
      </c>
      <c r="Q1453" s="24">
        <f>IF(Table1[[#This Row],[Energy]]&gt;0,Table1[[#This Row],[Energy]],0)</f>
        <v>0</v>
      </c>
      <c r="R1453" s="24">
        <f>(SUM($Q$6:Q1453))/1000000</f>
        <v>5.2778797629839449</v>
      </c>
      <c r="S1453" s="24">
        <f>IF(Table1[[#This Row],[Energy]]&lt;0,ABS(Table1[[#This Row],[Energy]]),0)</f>
        <v>2171.7006754732506</v>
      </c>
      <c r="T1453" s="24">
        <f>(SUM($S$6:S1453))/1000000</f>
        <v>1.8979688569663369</v>
      </c>
    </row>
    <row r="1454" spans="2:20" x14ac:dyDescent="0.3">
      <c r="B1454" s="10" t="s">
        <v>25</v>
      </c>
      <c r="C1454" s="21">
        <v>1448</v>
      </c>
      <c r="D1454" s="21">
        <v>426</v>
      </c>
      <c r="E1454" s="22">
        <v>15</v>
      </c>
      <c r="F1454" s="23">
        <f t="shared" si="135"/>
        <v>-1.1111111111111109</v>
      </c>
      <c r="G1454" s="23">
        <f t="shared" si="136"/>
        <v>-3.9999999999999991</v>
      </c>
      <c r="H1454" s="24">
        <f t="shared" si="132"/>
        <v>0</v>
      </c>
      <c r="I1454" s="24">
        <f t="shared" si="133"/>
        <v>15</v>
      </c>
      <c r="J1454" s="24">
        <f t="shared" si="134"/>
        <v>4.166666666666667</v>
      </c>
      <c r="K1454" s="24">
        <f>(1000*1.15)*Table1[[#This Row],[WLTC class 3, version 5, acceleration]]</f>
        <v>-1277.7777777777776</v>
      </c>
      <c r="L1454" s="24">
        <f t="shared" si="137"/>
        <v>112.815</v>
      </c>
      <c r="M1454" s="24">
        <f>0.5*1.2*0.32*1.99*(Table1[[#This Row],[Velocity]]^2)</f>
        <v>6.6333333333333346</v>
      </c>
      <c r="N1454" s="24">
        <f>Table1[[#This Row],[Acceleration Force]]+Table1[[#This Row],[Rolling Resistance]]+Table1[[#This Row],[Aerodynamic Resistance]]</f>
        <v>-1158.3294444444441</v>
      </c>
      <c r="O1454" s="24">
        <f>(Table1[[#This Row],[Acceleration Force]]+Table1[[#This Row],[Rolling Resistance]]+Table1[[#This Row],[Aerodynamic Resistance]])*Table1[[#This Row],[Velocity]]</f>
        <v>-4826.3726851851843</v>
      </c>
      <c r="P1454" s="24">
        <f>Table1[[#This Row],[Total]]*Table1[[#This Row],[Velocity]]</f>
        <v>-4826.3726851851843</v>
      </c>
      <c r="Q1454" s="24">
        <f>IF(Table1[[#This Row],[Energy]]&gt;0,Table1[[#This Row],[Energy]],0)</f>
        <v>0</v>
      </c>
      <c r="R1454" s="24">
        <f>(SUM($Q$6:Q1454))/1000000</f>
        <v>5.2778797629839449</v>
      </c>
      <c r="S1454" s="24">
        <f>IF(Table1[[#This Row],[Energy]]&lt;0,ABS(Table1[[#This Row],[Energy]]),0)</f>
        <v>4826.3726851851843</v>
      </c>
      <c r="T1454" s="24">
        <f>(SUM($S$6:S1454))/1000000</f>
        <v>1.902795229651522</v>
      </c>
    </row>
    <row r="1455" spans="2:20" x14ac:dyDescent="0.3">
      <c r="B1455" s="10" t="s">
        <v>25</v>
      </c>
      <c r="C1455" s="21">
        <v>1449</v>
      </c>
      <c r="D1455" s="21">
        <v>427</v>
      </c>
      <c r="E1455" s="22">
        <v>9.9</v>
      </c>
      <c r="F1455" s="23">
        <f t="shared" si="135"/>
        <v>-1.4444444444444444</v>
      </c>
      <c r="G1455" s="23">
        <f t="shared" si="136"/>
        <v>-5.2</v>
      </c>
      <c r="H1455" s="24">
        <f t="shared" si="132"/>
        <v>0</v>
      </c>
      <c r="I1455" s="24">
        <f t="shared" si="133"/>
        <v>9.9</v>
      </c>
      <c r="J1455" s="24">
        <f t="shared" si="134"/>
        <v>2.75</v>
      </c>
      <c r="K1455" s="24">
        <f>(1000*1.15)*Table1[[#This Row],[WLTC class 3, version 5, acceleration]]</f>
        <v>-1661.1111111111111</v>
      </c>
      <c r="L1455" s="24">
        <f t="shared" si="137"/>
        <v>112.815</v>
      </c>
      <c r="M1455" s="24">
        <f>0.5*1.2*0.32*1.99*(Table1[[#This Row],[Velocity]]^2)</f>
        <v>2.8894800000000003</v>
      </c>
      <c r="N1455" s="24">
        <f>Table1[[#This Row],[Acceleration Force]]+Table1[[#This Row],[Rolling Resistance]]+Table1[[#This Row],[Aerodynamic Resistance]]</f>
        <v>-1545.406631111111</v>
      </c>
      <c r="O1455" s="24">
        <f>(Table1[[#This Row],[Acceleration Force]]+Table1[[#This Row],[Rolling Resistance]]+Table1[[#This Row],[Aerodynamic Resistance]])*Table1[[#This Row],[Velocity]]</f>
        <v>-4249.8682355555557</v>
      </c>
      <c r="P1455" s="24">
        <f>Table1[[#This Row],[Total]]*Table1[[#This Row],[Velocity]]</f>
        <v>-4249.8682355555557</v>
      </c>
      <c r="Q1455" s="24">
        <f>IF(Table1[[#This Row],[Energy]]&gt;0,Table1[[#This Row],[Energy]],0)</f>
        <v>0</v>
      </c>
      <c r="R1455" s="24">
        <f>(SUM($Q$6:Q1455))/1000000</f>
        <v>5.2778797629839449</v>
      </c>
      <c r="S1455" s="24">
        <f>IF(Table1[[#This Row],[Energy]]&lt;0,ABS(Table1[[#This Row],[Energy]]),0)</f>
        <v>4249.8682355555557</v>
      </c>
      <c r="T1455" s="24">
        <f>(SUM($S$6:S1455))/1000000</f>
        <v>1.9070450978870777</v>
      </c>
    </row>
    <row r="1456" spans="2:20" x14ac:dyDescent="0.3">
      <c r="B1456" s="10" t="s">
        <v>25</v>
      </c>
      <c r="C1456" s="21">
        <v>1450</v>
      </c>
      <c r="D1456" s="21">
        <v>428</v>
      </c>
      <c r="E1456" s="22">
        <v>4.5999999999999996</v>
      </c>
      <c r="F1456" s="23">
        <f t="shared" si="135"/>
        <v>-1.2083333333333335</v>
      </c>
      <c r="G1456" s="23">
        <f t="shared" si="136"/>
        <v>-4.3500000000000005</v>
      </c>
      <c r="H1456" s="24">
        <f t="shared" si="132"/>
        <v>0</v>
      </c>
      <c r="I1456" s="24">
        <f t="shared" si="133"/>
        <v>4.5999999999999996</v>
      </c>
      <c r="J1456" s="24">
        <f t="shared" si="134"/>
        <v>1.2777777777777777</v>
      </c>
      <c r="K1456" s="24">
        <f>(1000*1.15)*Table1[[#This Row],[WLTC class 3, version 5, acceleration]]</f>
        <v>-1389.5833333333335</v>
      </c>
      <c r="L1456" s="24">
        <f t="shared" si="137"/>
        <v>112.815</v>
      </c>
      <c r="M1456" s="24">
        <f>0.5*1.2*0.32*1.99*(Table1[[#This Row],[Velocity]]^2)</f>
        <v>0.62382814814814813</v>
      </c>
      <c r="N1456" s="24">
        <f>Table1[[#This Row],[Acceleration Force]]+Table1[[#This Row],[Rolling Resistance]]+Table1[[#This Row],[Aerodynamic Resistance]]</f>
        <v>-1276.1445051851854</v>
      </c>
      <c r="O1456" s="24">
        <f>(Table1[[#This Row],[Acceleration Force]]+Table1[[#This Row],[Rolling Resistance]]+Table1[[#This Row],[Aerodynamic Resistance]])*Table1[[#This Row],[Velocity]]</f>
        <v>-1630.6290899588478</v>
      </c>
      <c r="P1456" s="24">
        <f>Table1[[#This Row],[Total]]*Table1[[#This Row],[Velocity]]</f>
        <v>-1630.6290899588478</v>
      </c>
      <c r="Q1456" s="24">
        <f>IF(Table1[[#This Row],[Energy]]&gt;0,Table1[[#This Row],[Energy]],0)</f>
        <v>0</v>
      </c>
      <c r="R1456" s="24">
        <f>(SUM($Q$6:Q1456))/1000000</f>
        <v>5.2778797629839449</v>
      </c>
      <c r="S1456" s="24">
        <f>IF(Table1[[#This Row],[Energy]]&lt;0,ABS(Table1[[#This Row],[Energy]]),0)</f>
        <v>1630.6290899588478</v>
      </c>
      <c r="T1456" s="24">
        <f>(SUM($S$6:S1456))/1000000</f>
        <v>1.9086757269770362</v>
      </c>
    </row>
    <row r="1457" spans="2:20" x14ac:dyDescent="0.3">
      <c r="B1457" s="10" t="s">
        <v>25</v>
      </c>
      <c r="C1457" s="21">
        <v>1451</v>
      </c>
      <c r="D1457" s="21">
        <v>429</v>
      </c>
      <c r="E1457" s="22">
        <v>1.2</v>
      </c>
      <c r="F1457" s="23">
        <f t="shared" si="135"/>
        <v>-0.63888888888888884</v>
      </c>
      <c r="G1457" s="23">
        <f t="shared" si="136"/>
        <v>-2.2999999999999998</v>
      </c>
      <c r="H1457" s="24">
        <f t="shared" si="132"/>
        <v>0</v>
      </c>
      <c r="I1457" s="24">
        <f t="shared" si="133"/>
        <v>1.2</v>
      </c>
      <c r="J1457" s="24">
        <f t="shared" si="134"/>
        <v>0.33333333333333331</v>
      </c>
      <c r="K1457" s="24">
        <f>(1000*1.15)*Table1[[#This Row],[WLTC class 3, version 5, acceleration]]</f>
        <v>-734.72222222222217</v>
      </c>
      <c r="L1457" s="24">
        <f t="shared" si="137"/>
        <v>112.815</v>
      </c>
      <c r="M1457" s="24">
        <f>0.5*1.2*0.32*1.99*(Table1[[#This Row],[Velocity]]^2)</f>
        <v>4.2453333333333336E-2</v>
      </c>
      <c r="N1457" s="24">
        <f>Table1[[#This Row],[Acceleration Force]]+Table1[[#This Row],[Rolling Resistance]]+Table1[[#This Row],[Aerodynamic Resistance]]</f>
        <v>-621.86476888888876</v>
      </c>
      <c r="O1457" s="24">
        <f>(Table1[[#This Row],[Acceleration Force]]+Table1[[#This Row],[Rolling Resistance]]+Table1[[#This Row],[Aerodynamic Resistance]])*Table1[[#This Row],[Velocity]]</f>
        <v>-207.28825629629625</v>
      </c>
      <c r="P1457" s="24">
        <f>Table1[[#This Row],[Total]]*Table1[[#This Row],[Velocity]]</f>
        <v>-207.28825629629625</v>
      </c>
      <c r="Q1457" s="24">
        <f>IF(Table1[[#This Row],[Energy]]&gt;0,Table1[[#This Row],[Energy]],0)</f>
        <v>0</v>
      </c>
      <c r="R1457" s="24">
        <f>(SUM($Q$6:Q1457))/1000000</f>
        <v>5.2778797629839449</v>
      </c>
      <c r="S1457" s="24">
        <f>IF(Table1[[#This Row],[Energy]]&lt;0,ABS(Table1[[#This Row],[Energy]]),0)</f>
        <v>207.28825629629625</v>
      </c>
      <c r="T1457" s="24">
        <f>(SUM($S$6:S1457))/1000000</f>
        <v>1.9088830152333325</v>
      </c>
    </row>
    <row r="1458" spans="2:20" x14ac:dyDescent="0.3">
      <c r="B1458" s="10" t="s">
        <v>25</v>
      </c>
      <c r="C1458" s="21">
        <v>1452</v>
      </c>
      <c r="D1458" s="21">
        <v>430</v>
      </c>
      <c r="E1458" s="22">
        <v>0</v>
      </c>
      <c r="F1458" s="23">
        <f t="shared" si="135"/>
        <v>-0.16666666666666666</v>
      </c>
      <c r="G1458" s="23">
        <f t="shared" si="136"/>
        <v>-0.6</v>
      </c>
      <c r="H1458" s="24">
        <f t="shared" si="132"/>
        <v>1</v>
      </c>
      <c r="I1458" s="24" t="str">
        <f t="shared" si="133"/>
        <v/>
      </c>
      <c r="J1458" s="24">
        <f t="shared" si="134"/>
        <v>0</v>
      </c>
      <c r="K1458" s="24">
        <f>(1000*1.15)*Table1[[#This Row],[WLTC class 3, version 5, acceleration]]</f>
        <v>-191.66666666666666</v>
      </c>
      <c r="L1458" s="24">
        <f t="shared" si="137"/>
        <v>112.815</v>
      </c>
      <c r="M1458" s="24">
        <f>0.5*1.2*0.32*1.99*(Table1[[#This Row],[Velocity]]^2)</f>
        <v>0</v>
      </c>
      <c r="N1458" s="24">
        <f>Table1[[#This Row],[Acceleration Force]]+Table1[[#This Row],[Rolling Resistance]]+Table1[[#This Row],[Aerodynamic Resistance]]</f>
        <v>-78.851666666666659</v>
      </c>
      <c r="O1458" s="24">
        <f>(Table1[[#This Row],[Acceleration Force]]+Table1[[#This Row],[Rolling Resistance]]+Table1[[#This Row],[Aerodynamic Resistance]])*Table1[[#This Row],[Velocity]]</f>
        <v>0</v>
      </c>
      <c r="P1458" s="24">
        <f>Table1[[#This Row],[Total]]*Table1[[#This Row],[Velocity]]</f>
        <v>0</v>
      </c>
      <c r="Q1458" s="24">
        <f>IF(Table1[[#This Row],[Energy]]&gt;0,Table1[[#This Row],[Energy]],0)</f>
        <v>0</v>
      </c>
      <c r="R1458" s="24">
        <f>(SUM($Q$6:Q1458))/1000000</f>
        <v>5.2778797629839449</v>
      </c>
      <c r="S1458" s="24">
        <f>IF(Table1[[#This Row],[Energy]]&lt;0,ABS(Table1[[#This Row],[Energy]]),0)</f>
        <v>0</v>
      </c>
      <c r="T1458" s="24">
        <f>(SUM($S$6:S1458))/1000000</f>
        <v>1.9088830152333325</v>
      </c>
    </row>
    <row r="1459" spans="2:20" x14ac:dyDescent="0.3">
      <c r="B1459" s="10" t="s">
        <v>25</v>
      </c>
      <c r="C1459" s="21">
        <v>1453</v>
      </c>
      <c r="D1459" s="21">
        <v>431</v>
      </c>
      <c r="E1459" s="22">
        <v>0</v>
      </c>
      <c r="F1459" s="23">
        <f t="shared" si="135"/>
        <v>0</v>
      </c>
      <c r="G1459" s="23">
        <f t="shared" si="136"/>
        <v>0</v>
      </c>
      <c r="H1459" s="24">
        <f t="shared" si="132"/>
        <v>1</v>
      </c>
      <c r="I1459" s="24" t="str">
        <f t="shared" si="133"/>
        <v/>
      </c>
      <c r="J1459" s="24">
        <f t="shared" si="134"/>
        <v>0</v>
      </c>
      <c r="K1459" s="24">
        <f>(1000*1.15)*Table1[[#This Row],[WLTC class 3, version 5, acceleration]]</f>
        <v>0</v>
      </c>
      <c r="L1459" s="24">
        <f t="shared" si="137"/>
        <v>112.815</v>
      </c>
      <c r="M1459" s="24">
        <f>0.5*1.2*0.32*1.99*(Table1[[#This Row],[Velocity]]^2)</f>
        <v>0</v>
      </c>
      <c r="N1459" s="24">
        <f>Table1[[#This Row],[Acceleration Force]]+Table1[[#This Row],[Rolling Resistance]]+Table1[[#This Row],[Aerodynamic Resistance]]</f>
        <v>112.815</v>
      </c>
      <c r="O1459" s="24">
        <f>(Table1[[#This Row],[Acceleration Force]]+Table1[[#This Row],[Rolling Resistance]]+Table1[[#This Row],[Aerodynamic Resistance]])*Table1[[#This Row],[Velocity]]</f>
        <v>0</v>
      </c>
      <c r="P1459" s="24">
        <f>Table1[[#This Row],[Total]]*Table1[[#This Row],[Velocity]]</f>
        <v>0</v>
      </c>
      <c r="Q1459" s="24">
        <f>IF(Table1[[#This Row],[Energy]]&gt;0,Table1[[#This Row],[Energy]],0)</f>
        <v>0</v>
      </c>
      <c r="R1459" s="24">
        <f>(SUM($Q$6:Q1459))/1000000</f>
        <v>5.2778797629839449</v>
      </c>
      <c r="S1459" s="24">
        <f>IF(Table1[[#This Row],[Energy]]&lt;0,ABS(Table1[[#This Row],[Energy]]),0)</f>
        <v>0</v>
      </c>
      <c r="T1459" s="24">
        <f>(SUM($S$6:S1459))/1000000</f>
        <v>1.9088830152333325</v>
      </c>
    </row>
    <row r="1460" spans="2:20" x14ac:dyDescent="0.3">
      <c r="B1460" s="10" t="s">
        <v>25</v>
      </c>
      <c r="C1460" s="21">
        <v>1454</v>
      </c>
      <c r="D1460" s="21">
        <v>432</v>
      </c>
      <c r="E1460" s="22">
        <v>0</v>
      </c>
      <c r="F1460" s="23">
        <f t="shared" si="135"/>
        <v>0</v>
      </c>
      <c r="G1460" s="23">
        <f t="shared" si="136"/>
        <v>0</v>
      </c>
      <c r="H1460" s="24">
        <f t="shared" si="132"/>
        <v>1</v>
      </c>
      <c r="I1460" s="24" t="str">
        <f t="shared" si="133"/>
        <v/>
      </c>
      <c r="J1460" s="24">
        <f t="shared" si="134"/>
        <v>0</v>
      </c>
      <c r="K1460" s="24">
        <f>(1000*1.15)*Table1[[#This Row],[WLTC class 3, version 5, acceleration]]</f>
        <v>0</v>
      </c>
      <c r="L1460" s="24">
        <f t="shared" si="137"/>
        <v>112.815</v>
      </c>
      <c r="M1460" s="24">
        <f>0.5*1.2*0.32*1.99*(Table1[[#This Row],[Velocity]]^2)</f>
        <v>0</v>
      </c>
      <c r="N1460" s="24">
        <f>Table1[[#This Row],[Acceleration Force]]+Table1[[#This Row],[Rolling Resistance]]+Table1[[#This Row],[Aerodynamic Resistance]]</f>
        <v>112.815</v>
      </c>
      <c r="O1460" s="24">
        <f>(Table1[[#This Row],[Acceleration Force]]+Table1[[#This Row],[Rolling Resistance]]+Table1[[#This Row],[Aerodynamic Resistance]])*Table1[[#This Row],[Velocity]]</f>
        <v>0</v>
      </c>
      <c r="P1460" s="24">
        <f>Table1[[#This Row],[Total]]*Table1[[#This Row],[Velocity]]</f>
        <v>0</v>
      </c>
      <c r="Q1460" s="24">
        <f>IF(Table1[[#This Row],[Energy]]&gt;0,Table1[[#This Row],[Energy]],0)</f>
        <v>0</v>
      </c>
      <c r="R1460" s="24">
        <f>(SUM($Q$6:Q1460))/1000000</f>
        <v>5.2778797629839449</v>
      </c>
      <c r="S1460" s="24">
        <f>IF(Table1[[#This Row],[Energy]]&lt;0,ABS(Table1[[#This Row],[Energy]]),0)</f>
        <v>0</v>
      </c>
      <c r="T1460" s="24">
        <f>(SUM($S$6:S1460))/1000000</f>
        <v>1.9088830152333325</v>
      </c>
    </row>
    <row r="1461" spans="2:20" x14ac:dyDescent="0.3">
      <c r="B1461" s="10" t="s">
        <v>25</v>
      </c>
      <c r="C1461" s="21">
        <v>1455</v>
      </c>
      <c r="D1461" s="21">
        <v>433</v>
      </c>
      <c r="E1461" s="22">
        <v>0</v>
      </c>
      <c r="F1461" s="23">
        <f t="shared" si="135"/>
        <v>0</v>
      </c>
      <c r="G1461" s="23">
        <f t="shared" si="136"/>
        <v>0</v>
      </c>
      <c r="H1461" s="24">
        <f t="shared" si="132"/>
        <v>1</v>
      </c>
      <c r="I1461" s="24" t="str">
        <f t="shared" si="133"/>
        <v/>
      </c>
      <c r="J1461" s="24">
        <f t="shared" si="134"/>
        <v>0</v>
      </c>
      <c r="K1461" s="24">
        <f>(1000*1.15)*Table1[[#This Row],[WLTC class 3, version 5, acceleration]]</f>
        <v>0</v>
      </c>
      <c r="L1461" s="24">
        <f t="shared" si="137"/>
        <v>112.815</v>
      </c>
      <c r="M1461" s="24">
        <f>0.5*1.2*0.32*1.99*(Table1[[#This Row],[Velocity]]^2)</f>
        <v>0</v>
      </c>
      <c r="N1461" s="24">
        <f>Table1[[#This Row],[Acceleration Force]]+Table1[[#This Row],[Rolling Resistance]]+Table1[[#This Row],[Aerodynamic Resistance]]</f>
        <v>112.815</v>
      </c>
      <c r="O1461" s="24">
        <f>(Table1[[#This Row],[Acceleration Force]]+Table1[[#This Row],[Rolling Resistance]]+Table1[[#This Row],[Aerodynamic Resistance]])*Table1[[#This Row],[Velocity]]</f>
        <v>0</v>
      </c>
      <c r="P1461" s="24">
        <f>Table1[[#This Row],[Total]]*Table1[[#This Row],[Velocity]]</f>
        <v>0</v>
      </c>
      <c r="Q1461" s="24">
        <f>IF(Table1[[#This Row],[Energy]]&gt;0,Table1[[#This Row],[Energy]],0)</f>
        <v>0</v>
      </c>
      <c r="R1461" s="24">
        <f>(SUM($Q$6:Q1461))/1000000</f>
        <v>5.2778797629839449</v>
      </c>
      <c r="S1461" s="24">
        <f>IF(Table1[[#This Row],[Energy]]&lt;0,ABS(Table1[[#This Row],[Energy]]),0)</f>
        <v>0</v>
      </c>
      <c r="T1461" s="24">
        <f>(SUM($S$6:S1461))/1000000</f>
        <v>1.9088830152333325</v>
      </c>
    </row>
    <row r="1462" spans="2:20" x14ac:dyDescent="0.3">
      <c r="B1462" s="10" t="s">
        <v>25</v>
      </c>
      <c r="C1462" s="21">
        <v>1456</v>
      </c>
      <c r="D1462" s="21">
        <v>434</v>
      </c>
      <c r="E1462" s="22">
        <v>0</v>
      </c>
      <c r="F1462" s="23">
        <f t="shared" si="135"/>
        <v>0</v>
      </c>
      <c r="G1462" s="23">
        <f t="shared" si="136"/>
        <v>0</v>
      </c>
      <c r="H1462" s="24">
        <f t="shared" si="132"/>
        <v>1</v>
      </c>
      <c r="I1462" s="24" t="str">
        <f t="shared" si="133"/>
        <v/>
      </c>
      <c r="J1462" s="24">
        <f t="shared" si="134"/>
        <v>0</v>
      </c>
      <c r="K1462" s="24">
        <f>(1000*1.15)*Table1[[#This Row],[WLTC class 3, version 5, acceleration]]</f>
        <v>0</v>
      </c>
      <c r="L1462" s="24">
        <f t="shared" si="137"/>
        <v>112.815</v>
      </c>
      <c r="M1462" s="24">
        <f>0.5*1.2*0.32*1.99*(Table1[[#This Row],[Velocity]]^2)</f>
        <v>0</v>
      </c>
      <c r="N1462" s="24">
        <f>Table1[[#This Row],[Acceleration Force]]+Table1[[#This Row],[Rolling Resistance]]+Table1[[#This Row],[Aerodynamic Resistance]]</f>
        <v>112.815</v>
      </c>
      <c r="O1462" s="24">
        <f>(Table1[[#This Row],[Acceleration Force]]+Table1[[#This Row],[Rolling Resistance]]+Table1[[#This Row],[Aerodynamic Resistance]])*Table1[[#This Row],[Velocity]]</f>
        <v>0</v>
      </c>
      <c r="P1462" s="24">
        <f>Table1[[#This Row],[Total]]*Table1[[#This Row],[Velocity]]</f>
        <v>0</v>
      </c>
      <c r="Q1462" s="24">
        <f>IF(Table1[[#This Row],[Energy]]&gt;0,Table1[[#This Row],[Energy]],0)</f>
        <v>0</v>
      </c>
      <c r="R1462" s="24">
        <f>(SUM($Q$6:Q1462))/1000000</f>
        <v>5.2778797629839449</v>
      </c>
      <c r="S1462" s="24">
        <f>IF(Table1[[#This Row],[Energy]]&lt;0,ABS(Table1[[#This Row],[Energy]]),0)</f>
        <v>0</v>
      </c>
      <c r="T1462" s="24">
        <f>(SUM($S$6:S1462))/1000000</f>
        <v>1.9088830152333325</v>
      </c>
    </row>
    <row r="1463" spans="2:20" x14ac:dyDescent="0.3">
      <c r="B1463" s="10" t="s">
        <v>25</v>
      </c>
      <c r="C1463" s="21">
        <v>1457</v>
      </c>
      <c r="D1463" s="21">
        <v>435</v>
      </c>
      <c r="E1463" s="22">
        <v>0</v>
      </c>
      <c r="F1463" s="23">
        <f t="shared" si="135"/>
        <v>0</v>
      </c>
      <c r="G1463" s="23">
        <f t="shared" si="136"/>
        <v>0</v>
      </c>
      <c r="H1463" s="24">
        <f t="shared" si="132"/>
        <v>1</v>
      </c>
      <c r="I1463" s="24" t="str">
        <f t="shared" si="133"/>
        <v/>
      </c>
      <c r="J1463" s="24">
        <f t="shared" si="134"/>
        <v>0</v>
      </c>
      <c r="K1463" s="24">
        <f>(1000*1.15)*Table1[[#This Row],[WLTC class 3, version 5, acceleration]]</f>
        <v>0</v>
      </c>
      <c r="L1463" s="24">
        <f t="shared" si="137"/>
        <v>112.815</v>
      </c>
      <c r="M1463" s="24">
        <f>0.5*1.2*0.32*1.99*(Table1[[#This Row],[Velocity]]^2)</f>
        <v>0</v>
      </c>
      <c r="N1463" s="24">
        <f>Table1[[#This Row],[Acceleration Force]]+Table1[[#This Row],[Rolling Resistance]]+Table1[[#This Row],[Aerodynamic Resistance]]</f>
        <v>112.815</v>
      </c>
      <c r="O1463" s="24">
        <f>(Table1[[#This Row],[Acceleration Force]]+Table1[[#This Row],[Rolling Resistance]]+Table1[[#This Row],[Aerodynamic Resistance]])*Table1[[#This Row],[Velocity]]</f>
        <v>0</v>
      </c>
      <c r="P1463" s="24">
        <f>Table1[[#This Row],[Total]]*Table1[[#This Row],[Velocity]]</f>
        <v>0</v>
      </c>
      <c r="Q1463" s="24">
        <f>IF(Table1[[#This Row],[Energy]]&gt;0,Table1[[#This Row],[Energy]],0)</f>
        <v>0</v>
      </c>
      <c r="R1463" s="24">
        <f>(SUM($Q$6:Q1463))/1000000</f>
        <v>5.2778797629839449</v>
      </c>
      <c r="S1463" s="24">
        <f>IF(Table1[[#This Row],[Energy]]&lt;0,ABS(Table1[[#This Row],[Energy]]),0)</f>
        <v>0</v>
      </c>
      <c r="T1463" s="24">
        <f>(SUM($S$6:S1463))/1000000</f>
        <v>1.9088830152333325</v>
      </c>
    </row>
    <row r="1464" spans="2:20" x14ac:dyDescent="0.3">
      <c r="B1464" s="10" t="s">
        <v>25</v>
      </c>
      <c r="C1464" s="21">
        <v>1458</v>
      </c>
      <c r="D1464" s="21">
        <v>436</v>
      </c>
      <c r="E1464" s="22">
        <v>0</v>
      </c>
      <c r="F1464" s="23">
        <f t="shared" si="135"/>
        <v>0</v>
      </c>
      <c r="G1464" s="23">
        <f t="shared" si="136"/>
        <v>0</v>
      </c>
      <c r="H1464" s="24">
        <f t="shared" si="132"/>
        <v>1</v>
      </c>
      <c r="I1464" s="24" t="str">
        <f t="shared" si="133"/>
        <v/>
      </c>
      <c r="J1464" s="24">
        <f t="shared" si="134"/>
        <v>0</v>
      </c>
      <c r="K1464" s="24">
        <f>(1000*1.15)*Table1[[#This Row],[WLTC class 3, version 5, acceleration]]</f>
        <v>0</v>
      </c>
      <c r="L1464" s="24">
        <f t="shared" si="137"/>
        <v>112.815</v>
      </c>
      <c r="M1464" s="24">
        <f>0.5*1.2*0.32*1.99*(Table1[[#This Row],[Velocity]]^2)</f>
        <v>0</v>
      </c>
      <c r="N1464" s="24">
        <f>Table1[[#This Row],[Acceleration Force]]+Table1[[#This Row],[Rolling Resistance]]+Table1[[#This Row],[Aerodynamic Resistance]]</f>
        <v>112.815</v>
      </c>
      <c r="O1464" s="24">
        <f>(Table1[[#This Row],[Acceleration Force]]+Table1[[#This Row],[Rolling Resistance]]+Table1[[#This Row],[Aerodynamic Resistance]])*Table1[[#This Row],[Velocity]]</f>
        <v>0</v>
      </c>
      <c r="P1464" s="24">
        <f>Table1[[#This Row],[Total]]*Table1[[#This Row],[Velocity]]</f>
        <v>0</v>
      </c>
      <c r="Q1464" s="24">
        <f>IF(Table1[[#This Row],[Energy]]&gt;0,Table1[[#This Row],[Energy]],0)</f>
        <v>0</v>
      </c>
      <c r="R1464" s="24">
        <f>(SUM($Q$6:Q1464))/1000000</f>
        <v>5.2778797629839449</v>
      </c>
      <c r="S1464" s="24">
        <f>IF(Table1[[#This Row],[Energy]]&lt;0,ABS(Table1[[#This Row],[Energy]]),0)</f>
        <v>0</v>
      </c>
      <c r="T1464" s="24">
        <f>(SUM($S$6:S1464))/1000000</f>
        <v>1.9088830152333325</v>
      </c>
    </row>
    <row r="1465" spans="2:20" x14ac:dyDescent="0.3">
      <c r="B1465" s="10" t="s">
        <v>25</v>
      </c>
      <c r="C1465" s="21">
        <v>1459</v>
      </c>
      <c r="D1465" s="21">
        <v>437</v>
      </c>
      <c r="E1465" s="22">
        <v>0</v>
      </c>
      <c r="F1465" s="23">
        <f t="shared" si="135"/>
        <v>0</v>
      </c>
      <c r="G1465" s="23">
        <f t="shared" si="136"/>
        <v>0</v>
      </c>
      <c r="H1465" s="24">
        <f t="shared" si="132"/>
        <v>1</v>
      </c>
      <c r="I1465" s="24" t="str">
        <f t="shared" si="133"/>
        <v/>
      </c>
      <c r="J1465" s="24">
        <f t="shared" si="134"/>
        <v>0</v>
      </c>
      <c r="K1465" s="24">
        <f>(1000*1.15)*Table1[[#This Row],[WLTC class 3, version 5, acceleration]]</f>
        <v>0</v>
      </c>
      <c r="L1465" s="24">
        <f t="shared" si="137"/>
        <v>112.815</v>
      </c>
      <c r="M1465" s="24">
        <f>0.5*1.2*0.32*1.99*(Table1[[#This Row],[Velocity]]^2)</f>
        <v>0</v>
      </c>
      <c r="N1465" s="24">
        <f>Table1[[#This Row],[Acceleration Force]]+Table1[[#This Row],[Rolling Resistance]]+Table1[[#This Row],[Aerodynamic Resistance]]</f>
        <v>112.815</v>
      </c>
      <c r="O1465" s="24">
        <f>(Table1[[#This Row],[Acceleration Force]]+Table1[[#This Row],[Rolling Resistance]]+Table1[[#This Row],[Aerodynamic Resistance]])*Table1[[#This Row],[Velocity]]</f>
        <v>0</v>
      </c>
      <c r="P1465" s="24">
        <f>Table1[[#This Row],[Total]]*Table1[[#This Row],[Velocity]]</f>
        <v>0</v>
      </c>
      <c r="Q1465" s="24">
        <f>IF(Table1[[#This Row],[Energy]]&gt;0,Table1[[#This Row],[Energy]],0)</f>
        <v>0</v>
      </c>
      <c r="R1465" s="24">
        <f>(SUM($Q$6:Q1465))/1000000</f>
        <v>5.2778797629839449</v>
      </c>
      <c r="S1465" s="24">
        <f>IF(Table1[[#This Row],[Energy]]&lt;0,ABS(Table1[[#This Row],[Energy]]),0)</f>
        <v>0</v>
      </c>
      <c r="T1465" s="24">
        <f>(SUM($S$6:S1465))/1000000</f>
        <v>1.9088830152333325</v>
      </c>
    </row>
    <row r="1466" spans="2:20" x14ac:dyDescent="0.3">
      <c r="B1466" s="10" t="s">
        <v>25</v>
      </c>
      <c r="C1466" s="21">
        <v>1460</v>
      </c>
      <c r="D1466" s="21">
        <v>438</v>
      </c>
      <c r="E1466" s="22">
        <v>0</v>
      </c>
      <c r="F1466" s="23">
        <f t="shared" si="135"/>
        <v>0</v>
      </c>
      <c r="G1466" s="23">
        <f t="shared" si="136"/>
        <v>0</v>
      </c>
      <c r="H1466" s="24">
        <f t="shared" si="132"/>
        <v>1</v>
      </c>
      <c r="I1466" s="24" t="str">
        <f t="shared" si="133"/>
        <v/>
      </c>
      <c r="J1466" s="24">
        <f t="shared" si="134"/>
        <v>0</v>
      </c>
      <c r="K1466" s="24">
        <f>(1000*1.15)*Table1[[#This Row],[WLTC class 3, version 5, acceleration]]</f>
        <v>0</v>
      </c>
      <c r="L1466" s="24">
        <f t="shared" si="137"/>
        <v>112.815</v>
      </c>
      <c r="M1466" s="24">
        <f>0.5*1.2*0.32*1.99*(Table1[[#This Row],[Velocity]]^2)</f>
        <v>0</v>
      </c>
      <c r="N1466" s="24">
        <f>Table1[[#This Row],[Acceleration Force]]+Table1[[#This Row],[Rolling Resistance]]+Table1[[#This Row],[Aerodynamic Resistance]]</f>
        <v>112.815</v>
      </c>
      <c r="O1466" s="24">
        <f>(Table1[[#This Row],[Acceleration Force]]+Table1[[#This Row],[Rolling Resistance]]+Table1[[#This Row],[Aerodynamic Resistance]])*Table1[[#This Row],[Velocity]]</f>
        <v>0</v>
      </c>
      <c r="P1466" s="24">
        <f>Table1[[#This Row],[Total]]*Table1[[#This Row],[Velocity]]</f>
        <v>0</v>
      </c>
      <c r="Q1466" s="24">
        <f>IF(Table1[[#This Row],[Energy]]&gt;0,Table1[[#This Row],[Energy]],0)</f>
        <v>0</v>
      </c>
      <c r="R1466" s="24">
        <f>(SUM($Q$6:Q1466))/1000000</f>
        <v>5.2778797629839449</v>
      </c>
      <c r="S1466" s="24">
        <f>IF(Table1[[#This Row],[Energy]]&lt;0,ABS(Table1[[#This Row],[Energy]]),0)</f>
        <v>0</v>
      </c>
      <c r="T1466" s="24">
        <f>(SUM($S$6:S1466))/1000000</f>
        <v>1.9088830152333325</v>
      </c>
    </row>
    <row r="1467" spans="2:20" x14ac:dyDescent="0.3">
      <c r="B1467" s="10" t="s">
        <v>25</v>
      </c>
      <c r="C1467" s="21">
        <v>1461</v>
      </c>
      <c r="D1467" s="21">
        <v>439</v>
      </c>
      <c r="E1467" s="22">
        <v>0</v>
      </c>
      <c r="F1467" s="23">
        <f t="shared" si="135"/>
        <v>0</v>
      </c>
      <c r="G1467" s="23">
        <f t="shared" si="136"/>
        <v>0</v>
      </c>
      <c r="H1467" s="24">
        <f t="shared" si="132"/>
        <v>1</v>
      </c>
      <c r="I1467" s="24" t="str">
        <f t="shared" si="133"/>
        <v/>
      </c>
      <c r="J1467" s="24">
        <f t="shared" si="134"/>
        <v>0</v>
      </c>
      <c r="K1467" s="24">
        <f>(1000*1.15)*Table1[[#This Row],[WLTC class 3, version 5, acceleration]]</f>
        <v>0</v>
      </c>
      <c r="L1467" s="24">
        <f t="shared" si="137"/>
        <v>112.815</v>
      </c>
      <c r="M1467" s="24">
        <f>0.5*1.2*0.32*1.99*(Table1[[#This Row],[Velocity]]^2)</f>
        <v>0</v>
      </c>
      <c r="N1467" s="24">
        <f>Table1[[#This Row],[Acceleration Force]]+Table1[[#This Row],[Rolling Resistance]]+Table1[[#This Row],[Aerodynamic Resistance]]</f>
        <v>112.815</v>
      </c>
      <c r="O1467" s="24">
        <f>(Table1[[#This Row],[Acceleration Force]]+Table1[[#This Row],[Rolling Resistance]]+Table1[[#This Row],[Aerodynamic Resistance]])*Table1[[#This Row],[Velocity]]</f>
        <v>0</v>
      </c>
      <c r="P1467" s="24">
        <f>Table1[[#This Row],[Total]]*Table1[[#This Row],[Velocity]]</f>
        <v>0</v>
      </c>
      <c r="Q1467" s="24">
        <f>IF(Table1[[#This Row],[Energy]]&gt;0,Table1[[#This Row],[Energy]],0)</f>
        <v>0</v>
      </c>
      <c r="R1467" s="24">
        <f>(SUM($Q$6:Q1467))/1000000</f>
        <v>5.2778797629839449</v>
      </c>
      <c r="S1467" s="24">
        <f>IF(Table1[[#This Row],[Energy]]&lt;0,ABS(Table1[[#This Row],[Energy]]),0)</f>
        <v>0</v>
      </c>
      <c r="T1467" s="24">
        <f>(SUM($S$6:S1467))/1000000</f>
        <v>1.9088830152333325</v>
      </c>
    </row>
    <row r="1468" spans="2:20" x14ac:dyDescent="0.3">
      <c r="B1468" s="10" t="s">
        <v>25</v>
      </c>
      <c r="C1468" s="21">
        <v>1462</v>
      </c>
      <c r="D1468" s="21">
        <v>440</v>
      </c>
      <c r="E1468" s="22">
        <v>0</v>
      </c>
      <c r="F1468" s="23">
        <f t="shared" si="135"/>
        <v>0</v>
      </c>
      <c r="G1468" s="23">
        <f t="shared" si="136"/>
        <v>0</v>
      </c>
      <c r="H1468" s="24">
        <f t="shared" si="132"/>
        <v>1</v>
      </c>
      <c r="I1468" s="24" t="str">
        <f t="shared" si="133"/>
        <v/>
      </c>
      <c r="J1468" s="24">
        <f t="shared" si="134"/>
        <v>0</v>
      </c>
      <c r="K1468" s="24">
        <f>(1000*1.15)*Table1[[#This Row],[WLTC class 3, version 5, acceleration]]</f>
        <v>0</v>
      </c>
      <c r="L1468" s="24">
        <f t="shared" si="137"/>
        <v>112.815</v>
      </c>
      <c r="M1468" s="24">
        <f>0.5*1.2*0.32*1.99*(Table1[[#This Row],[Velocity]]^2)</f>
        <v>0</v>
      </c>
      <c r="N1468" s="24">
        <f>Table1[[#This Row],[Acceleration Force]]+Table1[[#This Row],[Rolling Resistance]]+Table1[[#This Row],[Aerodynamic Resistance]]</f>
        <v>112.815</v>
      </c>
      <c r="O1468" s="24">
        <f>(Table1[[#This Row],[Acceleration Force]]+Table1[[#This Row],[Rolling Resistance]]+Table1[[#This Row],[Aerodynamic Resistance]])*Table1[[#This Row],[Velocity]]</f>
        <v>0</v>
      </c>
      <c r="P1468" s="24">
        <f>Table1[[#This Row],[Total]]*Table1[[#This Row],[Velocity]]</f>
        <v>0</v>
      </c>
      <c r="Q1468" s="24">
        <f>IF(Table1[[#This Row],[Energy]]&gt;0,Table1[[#This Row],[Energy]],0)</f>
        <v>0</v>
      </c>
      <c r="R1468" s="24">
        <f>(SUM($Q$6:Q1468))/1000000</f>
        <v>5.2778797629839449</v>
      </c>
      <c r="S1468" s="24">
        <f>IF(Table1[[#This Row],[Energy]]&lt;0,ABS(Table1[[#This Row],[Energy]]),0)</f>
        <v>0</v>
      </c>
      <c r="T1468" s="24">
        <f>(SUM($S$6:S1468))/1000000</f>
        <v>1.9088830152333325</v>
      </c>
    </row>
    <row r="1469" spans="2:20" x14ac:dyDescent="0.3">
      <c r="B1469" s="10" t="s">
        <v>25</v>
      </c>
      <c r="C1469" s="21">
        <v>1463</v>
      </c>
      <c r="D1469" s="21">
        <v>441</v>
      </c>
      <c r="E1469" s="22">
        <v>0</v>
      </c>
      <c r="F1469" s="23">
        <f t="shared" si="135"/>
        <v>0</v>
      </c>
      <c r="G1469" s="23">
        <f t="shared" si="136"/>
        <v>0</v>
      </c>
      <c r="H1469" s="24">
        <f t="shared" si="132"/>
        <v>1</v>
      </c>
      <c r="I1469" s="24" t="str">
        <f t="shared" si="133"/>
        <v/>
      </c>
      <c r="J1469" s="24">
        <f t="shared" si="134"/>
        <v>0</v>
      </c>
      <c r="K1469" s="24">
        <f>(1000*1.15)*Table1[[#This Row],[WLTC class 3, version 5, acceleration]]</f>
        <v>0</v>
      </c>
      <c r="L1469" s="24">
        <f t="shared" si="137"/>
        <v>112.815</v>
      </c>
      <c r="M1469" s="24">
        <f>0.5*1.2*0.32*1.99*(Table1[[#This Row],[Velocity]]^2)</f>
        <v>0</v>
      </c>
      <c r="N1469" s="24">
        <f>Table1[[#This Row],[Acceleration Force]]+Table1[[#This Row],[Rolling Resistance]]+Table1[[#This Row],[Aerodynamic Resistance]]</f>
        <v>112.815</v>
      </c>
      <c r="O1469" s="24">
        <f>(Table1[[#This Row],[Acceleration Force]]+Table1[[#This Row],[Rolling Resistance]]+Table1[[#This Row],[Aerodynamic Resistance]])*Table1[[#This Row],[Velocity]]</f>
        <v>0</v>
      </c>
      <c r="P1469" s="24">
        <f>Table1[[#This Row],[Total]]*Table1[[#This Row],[Velocity]]</f>
        <v>0</v>
      </c>
      <c r="Q1469" s="24">
        <f>IF(Table1[[#This Row],[Energy]]&gt;0,Table1[[#This Row],[Energy]],0)</f>
        <v>0</v>
      </c>
      <c r="R1469" s="24">
        <f>(SUM($Q$6:Q1469))/1000000</f>
        <v>5.2778797629839449</v>
      </c>
      <c r="S1469" s="24">
        <f>IF(Table1[[#This Row],[Energy]]&lt;0,ABS(Table1[[#This Row],[Energy]]),0)</f>
        <v>0</v>
      </c>
      <c r="T1469" s="24">
        <f>(SUM($S$6:S1469))/1000000</f>
        <v>1.9088830152333325</v>
      </c>
    </row>
    <row r="1470" spans="2:20" x14ac:dyDescent="0.3">
      <c r="B1470" s="10" t="s">
        <v>25</v>
      </c>
      <c r="C1470" s="21">
        <v>1464</v>
      </c>
      <c r="D1470" s="21">
        <v>442</v>
      </c>
      <c r="E1470" s="22">
        <v>0</v>
      </c>
      <c r="F1470" s="23">
        <f t="shared" si="135"/>
        <v>0</v>
      </c>
      <c r="G1470" s="23">
        <f t="shared" si="136"/>
        <v>0</v>
      </c>
      <c r="H1470" s="24">
        <f t="shared" si="132"/>
        <v>1</v>
      </c>
      <c r="I1470" s="24" t="str">
        <f t="shared" si="133"/>
        <v/>
      </c>
      <c r="J1470" s="24">
        <f t="shared" si="134"/>
        <v>0</v>
      </c>
      <c r="K1470" s="24">
        <f>(1000*1.15)*Table1[[#This Row],[WLTC class 3, version 5, acceleration]]</f>
        <v>0</v>
      </c>
      <c r="L1470" s="24">
        <f t="shared" si="137"/>
        <v>112.815</v>
      </c>
      <c r="M1470" s="24">
        <f>0.5*1.2*0.32*1.99*(Table1[[#This Row],[Velocity]]^2)</f>
        <v>0</v>
      </c>
      <c r="N1470" s="24">
        <f>Table1[[#This Row],[Acceleration Force]]+Table1[[#This Row],[Rolling Resistance]]+Table1[[#This Row],[Aerodynamic Resistance]]</f>
        <v>112.815</v>
      </c>
      <c r="O1470" s="24">
        <f>(Table1[[#This Row],[Acceleration Force]]+Table1[[#This Row],[Rolling Resistance]]+Table1[[#This Row],[Aerodynamic Resistance]])*Table1[[#This Row],[Velocity]]</f>
        <v>0</v>
      </c>
      <c r="P1470" s="24">
        <f>Table1[[#This Row],[Total]]*Table1[[#This Row],[Velocity]]</f>
        <v>0</v>
      </c>
      <c r="Q1470" s="24">
        <f>IF(Table1[[#This Row],[Energy]]&gt;0,Table1[[#This Row],[Energy]],0)</f>
        <v>0</v>
      </c>
      <c r="R1470" s="24">
        <f>(SUM($Q$6:Q1470))/1000000</f>
        <v>5.2778797629839449</v>
      </c>
      <c r="S1470" s="24">
        <f>IF(Table1[[#This Row],[Energy]]&lt;0,ABS(Table1[[#This Row],[Energy]]),0)</f>
        <v>0</v>
      </c>
      <c r="T1470" s="24">
        <f>(SUM($S$6:S1470))/1000000</f>
        <v>1.9088830152333325</v>
      </c>
    </row>
    <row r="1471" spans="2:20" x14ac:dyDescent="0.3">
      <c r="B1471" s="10" t="s">
        <v>25</v>
      </c>
      <c r="C1471" s="21">
        <v>1465</v>
      </c>
      <c r="D1471" s="21">
        <v>443</v>
      </c>
      <c r="E1471" s="22">
        <v>0</v>
      </c>
      <c r="F1471" s="23">
        <f t="shared" si="135"/>
        <v>0</v>
      </c>
      <c r="G1471" s="23">
        <f t="shared" si="136"/>
        <v>0</v>
      </c>
      <c r="H1471" s="24">
        <f t="shared" si="132"/>
        <v>1</v>
      </c>
      <c r="I1471" s="24" t="str">
        <f t="shared" si="133"/>
        <v/>
      </c>
      <c r="J1471" s="24">
        <f t="shared" si="134"/>
        <v>0</v>
      </c>
      <c r="K1471" s="24">
        <f>(1000*1.15)*Table1[[#This Row],[WLTC class 3, version 5, acceleration]]</f>
        <v>0</v>
      </c>
      <c r="L1471" s="24">
        <f t="shared" si="137"/>
        <v>112.815</v>
      </c>
      <c r="M1471" s="24">
        <f>0.5*1.2*0.32*1.99*(Table1[[#This Row],[Velocity]]^2)</f>
        <v>0</v>
      </c>
      <c r="N1471" s="24">
        <f>Table1[[#This Row],[Acceleration Force]]+Table1[[#This Row],[Rolling Resistance]]+Table1[[#This Row],[Aerodynamic Resistance]]</f>
        <v>112.815</v>
      </c>
      <c r="O1471" s="24">
        <f>(Table1[[#This Row],[Acceleration Force]]+Table1[[#This Row],[Rolling Resistance]]+Table1[[#This Row],[Aerodynamic Resistance]])*Table1[[#This Row],[Velocity]]</f>
        <v>0</v>
      </c>
      <c r="P1471" s="24">
        <f>Table1[[#This Row],[Total]]*Table1[[#This Row],[Velocity]]</f>
        <v>0</v>
      </c>
      <c r="Q1471" s="24">
        <f>IF(Table1[[#This Row],[Energy]]&gt;0,Table1[[#This Row],[Energy]],0)</f>
        <v>0</v>
      </c>
      <c r="R1471" s="24">
        <f>(SUM($Q$6:Q1471))/1000000</f>
        <v>5.2778797629839449</v>
      </c>
      <c r="S1471" s="24">
        <f>IF(Table1[[#This Row],[Energy]]&lt;0,ABS(Table1[[#This Row],[Energy]]),0)</f>
        <v>0</v>
      </c>
      <c r="T1471" s="24">
        <f>(SUM($S$6:S1471))/1000000</f>
        <v>1.9088830152333325</v>
      </c>
    </row>
    <row r="1472" spans="2:20" x14ac:dyDescent="0.3">
      <c r="B1472" s="10" t="s">
        <v>25</v>
      </c>
      <c r="C1472" s="21">
        <v>1466</v>
      </c>
      <c r="D1472" s="21">
        <v>444</v>
      </c>
      <c r="E1472" s="22">
        <v>0</v>
      </c>
      <c r="F1472" s="23">
        <f t="shared" si="135"/>
        <v>0</v>
      </c>
      <c r="G1472" s="23">
        <f t="shared" si="136"/>
        <v>0</v>
      </c>
      <c r="H1472" s="24">
        <f t="shared" si="132"/>
        <v>1</v>
      </c>
      <c r="I1472" s="24" t="str">
        <f t="shared" si="133"/>
        <v/>
      </c>
      <c r="J1472" s="24">
        <f t="shared" si="134"/>
        <v>0</v>
      </c>
      <c r="K1472" s="24">
        <f>(1000*1.15)*Table1[[#This Row],[WLTC class 3, version 5, acceleration]]</f>
        <v>0</v>
      </c>
      <c r="L1472" s="24">
        <f t="shared" si="137"/>
        <v>112.815</v>
      </c>
      <c r="M1472" s="24">
        <f>0.5*1.2*0.32*1.99*(Table1[[#This Row],[Velocity]]^2)</f>
        <v>0</v>
      </c>
      <c r="N1472" s="24">
        <f>Table1[[#This Row],[Acceleration Force]]+Table1[[#This Row],[Rolling Resistance]]+Table1[[#This Row],[Aerodynamic Resistance]]</f>
        <v>112.815</v>
      </c>
      <c r="O1472" s="24">
        <f>(Table1[[#This Row],[Acceleration Force]]+Table1[[#This Row],[Rolling Resistance]]+Table1[[#This Row],[Aerodynamic Resistance]])*Table1[[#This Row],[Velocity]]</f>
        <v>0</v>
      </c>
      <c r="P1472" s="24">
        <f>Table1[[#This Row],[Total]]*Table1[[#This Row],[Velocity]]</f>
        <v>0</v>
      </c>
      <c r="Q1472" s="24">
        <f>IF(Table1[[#This Row],[Energy]]&gt;0,Table1[[#This Row],[Energy]],0)</f>
        <v>0</v>
      </c>
      <c r="R1472" s="24">
        <f>(SUM($Q$6:Q1472))/1000000</f>
        <v>5.2778797629839449</v>
      </c>
      <c r="S1472" s="24">
        <f>IF(Table1[[#This Row],[Energy]]&lt;0,ABS(Table1[[#This Row],[Energy]]),0)</f>
        <v>0</v>
      </c>
      <c r="T1472" s="24">
        <f>(SUM($S$6:S1472))/1000000</f>
        <v>1.9088830152333325</v>
      </c>
    </row>
    <row r="1473" spans="2:20" x14ac:dyDescent="0.3">
      <c r="B1473" s="10" t="s">
        <v>25</v>
      </c>
      <c r="C1473" s="21">
        <v>1467</v>
      </c>
      <c r="D1473" s="21">
        <v>445</v>
      </c>
      <c r="E1473" s="22">
        <v>0</v>
      </c>
      <c r="F1473" s="23">
        <f t="shared" si="135"/>
        <v>0</v>
      </c>
      <c r="G1473" s="23">
        <f t="shared" si="136"/>
        <v>0</v>
      </c>
      <c r="H1473" s="24">
        <f t="shared" si="132"/>
        <v>1</v>
      </c>
      <c r="I1473" s="24" t="str">
        <f t="shared" si="133"/>
        <v/>
      </c>
      <c r="J1473" s="24">
        <f t="shared" si="134"/>
        <v>0</v>
      </c>
      <c r="K1473" s="24">
        <f>(1000*1.15)*Table1[[#This Row],[WLTC class 3, version 5, acceleration]]</f>
        <v>0</v>
      </c>
      <c r="L1473" s="24">
        <f t="shared" si="137"/>
        <v>112.815</v>
      </c>
      <c r="M1473" s="24">
        <f>0.5*1.2*0.32*1.99*(Table1[[#This Row],[Velocity]]^2)</f>
        <v>0</v>
      </c>
      <c r="N1473" s="24">
        <f>Table1[[#This Row],[Acceleration Force]]+Table1[[#This Row],[Rolling Resistance]]+Table1[[#This Row],[Aerodynamic Resistance]]</f>
        <v>112.815</v>
      </c>
      <c r="O1473" s="24">
        <f>(Table1[[#This Row],[Acceleration Force]]+Table1[[#This Row],[Rolling Resistance]]+Table1[[#This Row],[Aerodynamic Resistance]])*Table1[[#This Row],[Velocity]]</f>
        <v>0</v>
      </c>
      <c r="P1473" s="24">
        <f>Table1[[#This Row],[Total]]*Table1[[#This Row],[Velocity]]</f>
        <v>0</v>
      </c>
      <c r="Q1473" s="24">
        <f>IF(Table1[[#This Row],[Energy]]&gt;0,Table1[[#This Row],[Energy]],0)</f>
        <v>0</v>
      </c>
      <c r="R1473" s="24">
        <f>(SUM($Q$6:Q1473))/1000000</f>
        <v>5.2778797629839449</v>
      </c>
      <c r="S1473" s="24">
        <f>IF(Table1[[#This Row],[Energy]]&lt;0,ABS(Table1[[#This Row],[Energy]]),0)</f>
        <v>0</v>
      </c>
      <c r="T1473" s="24">
        <f>(SUM($S$6:S1473))/1000000</f>
        <v>1.9088830152333325</v>
      </c>
    </row>
    <row r="1474" spans="2:20" x14ac:dyDescent="0.3">
      <c r="B1474" s="10" t="s">
        <v>25</v>
      </c>
      <c r="C1474" s="21">
        <v>1468</v>
      </c>
      <c r="D1474" s="21">
        <v>446</v>
      </c>
      <c r="E1474" s="22">
        <v>0</v>
      </c>
      <c r="F1474" s="23">
        <f t="shared" si="135"/>
        <v>0</v>
      </c>
      <c r="G1474" s="23">
        <f t="shared" si="136"/>
        <v>0</v>
      </c>
      <c r="H1474" s="24">
        <f t="shared" si="132"/>
        <v>1</v>
      </c>
      <c r="I1474" s="24" t="str">
        <f t="shared" si="133"/>
        <v/>
      </c>
      <c r="J1474" s="24">
        <f t="shared" si="134"/>
        <v>0</v>
      </c>
      <c r="K1474" s="24">
        <f>(1000*1.15)*Table1[[#This Row],[WLTC class 3, version 5, acceleration]]</f>
        <v>0</v>
      </c>
      <c r="L1474" s="24">
        <f t="shared" si="137"/>
        <v>112.815</v>
      </c>
      <c r="M1474" s="24">
        <f>0.5*1.2*0.32*1.99*(Table1[[#This Row],[Velocity]]^2)</f>
        <v>0</v>
      </c>
      <c r="N1474" s="24">
        <f>Table1[[#This Row],[Acceleration Force]]+Table1[[#This Row],[Rolling Resistance]]+Table1[[#This Row],[Aerodynamic Resistance]]</f>
        <v>112.815</v>
      </c>
      <c r="O1474" s="24">
        <f>(Table1[[#This Row],[Acceleration Force]]+Table1[[#This Row],[Rolling Resistance]]+Table1[[#This Row],[Aerodynamic Resistance]])*Table1[[#This Row],[Velocity]]</f>
        <v>0</v>
      </c>
      <c r="P1474" s="24">
        <f>Table1[[#This Row],[Total]]*Table1[[#This Row],[Velocity]]</f>
        <v>0</v>
      </c>
      <c r="Q1474" s="24">
        <f>IF(Table1[[#This Row],[Energy]]&gt;0,Table1[[#This Row],[Energy]],0)</f>
        <v>0</v>
      </c>
      <c r="R1474" s="24">
        <f>(SUM($Q$6:Q1474))/1000000</f>
        <v>5.2778797629839449</v>
      </c>
      <c r="S1474" s="24">
        <f>IF(Table1[[#This Row],[Energy]]&lt;0,ABS(Table1[[#This Row],[Energy]]),0)</f>
        <v>0</v>
      </c>
      <c r="T1474" s="24">
        <f>(SUM($S$6:S1474))/1000000</f>
        <v>1.9088830152333325</v>
      </c>
    </row>
    <row r="1475" spans="2:20" x14ac:dyDescent="0.3">
      <c r="B1475" s="10" t="s">
        <v>25</v>
      </c>
      <c r="C1475" s="21">
        <v>1469</v>
      </c>
      <c r="D1475" s="21">
        <v>447</v>
      </c>
      <c r="E1475" s="22">
        <v>0</v>
      </c>
      <c r="F1475" s="23">
        <f t="shared" si="135"/>
        <v>0</v>
      </c>
      <c r="G1475" s="23">
        <f t="shared" si="136"/>
        <v>0</v>
      </c>
      <c r="H1475" s="24">
        <f t="shared" si="132"/>
        <v>1</v>
      </c>
      <c r="I1475" s="24" t="str">
        <f t="shared" si="133"/>
        <v/>
      </c>
      <c r="J1475" s="24">
        <f t="shared" si="134"/>
        <v>0</v>
      </c>
      <c r="K1475" s="24">
        <f>(1000*1.15)*Table1[[#This Row],[WLTC class 3, version 5, acceleration]]</f>
        <v>0</v>
      </c>
      <c r="L1475" s="24">
        <f t="shared" si="137"/>
        <v>112.815</v>
      </c>
      <c r="M1475" s="24">
        <f>0.5*1.2*0.32*1.99*(Table1[[#This Row],[Velocity]]^2)</f>
        <v>0</v>
      </c>
      <c r="N1475" s="24">
        <f>Table1[[#This Row],[Acceleration Force]]+Table1[[#This Row],[Rolling Resistance]]+Table1[[#This Row],[Aerodynamic Resistance]]</f>
        <v>112.815</v>
      </c>
      <c r="O1475" s="24">
        <f>(Table1[[#This Row],[Acceleration Force]]+Table1[[#This Row],[Rolling Resistance]]+Table1[[#This Row],[Aerodynamic Resistance]])*Table1[[#This Row],[Velocity]]</f>
        <v>0</v>
      </c>
      <c r="P1475" s="24">
        <f>Table1[[#This Row],[Total]]*Table1[[#This Row],[Velocity]]</f>
        <v>0</v>
      </c>
      <c r="Q1475" s="24">
        <f>IF(Table1[[#This Row],[Energy]]&gt;0,Table1[[#This Row],[Energy]],0)</f>
        <v>0</v>
      </c>
      <c r="R1475" s="24">
        <f>(SUM($Q$6:Q1475))/1000000</f>
        <v>5.2778797629839449</v>
      </c>
      <c r="S1475" s="24">
        <f>IF(Table1[[#This Row],[Energy]]&lt;0,ABS(Table1[[#This Row],[Energy]]),0)</f>
        <v>0</v>
      </c>
      <c r="T1475" s="24">
        <f>(SUM($S$6:S1475))/1000000</f>
        <v>1.9088830152333325</v>
      </c>
    </row>
    <row r="1476" spans="2:20" x14ac:dyDescent="0.3">
      <c r="B1476" s="10" t="s">
        <v>25</v>
      </c>
      <c r="C1476" s="21">
        <v>1470</v>
      </c>
      <c r="D1476" s="21">
        <v>448</v>
      </c>
      <c r="E1476" s="22">
        <v>0</v>
      </c>
      <c r="F1476" s="23">
        <f t="shared" si="135"/>
        <v>0</v>
      </c>
      <c r="G1476" s="23">
        <f t="shared" si="136"/>
        <v>0</v>
      </c>
      <c r="H1476" s="24">
        <f t="shared" si="132"/>
        <v>1</v>
      </c>
      <c r="I1476" s="24" t="str">
        <f t="shared" si="133"/>
        <v/>
      </c>
      <c r="J1476" s="24">
        <f t="shared" si="134"/>
        <v>0</v>
      </c>
      <c r="K1476" s="24">
        <f>(1000*1.15)*Table1[[#This Row],[WLTC class 3, version 5, acceleration]]</f>
        <v>0</v>
      </c>
      <c r="L1476" s="24">
        <f t="shared" si="137"/>
        <v>112.815</v>
      </c>
      <c r="M1476" s="24">
        <f>0.5*1.2*0.32*1.99*(Table1[[#This Row],[Velocity]]^2)</f>
        <v>0</v>
      </c>
      <c r="N1476" s="24">
        <f>Table1[[#This Row],[Acceleration Force]]+Table1[[#This Row],[Rolling Resistance]]+Table1[[#This Row],[Aerodynamic Resistance]]</f>
        <v>112.815</v>
      </c>
      <c r="O1476" s="24">
        <f>(Table1[[#This Row],[Acceleration Force]]+Table1[[#This Row],[Rolling Resistance]]+Table1[[#This Row],[Aerodynamic Resistance]])*Table1[[#This Row],[Velocity]]</f>
        <v>0</v>
      </c>
      <c r="P1476" s="24">
        <f>Table1[[#This Row],[Total]]*Table1[[#This Row],[Velocity]]</f>
        <v>0</v>
      </c>
      <c r="Q1476" s="24">
        <f>IF(Table1[[#This Row],[Energy]]&gt;0,Table1[[#This Row],[Energy]],0)</f>
        <v>0</v>
      </c>
      <c r="R1476" s="24">
        <f>(SUM($Q$6:Q1476))/1000000</f>
        <v>5.2778797629839449</v>
      </c>
      <c r="S1476" s="24">
        <f>IF(Table1[[#This Row],[Energy]]&lt;0,ABS(Table1[[#This Row],[Energy]]),0)</f>
        <v>0</v>
      </c>
      <c r="T1476" s="24">
        <f>(SUM($S$6:S1476))/1000000</f>
        <v>1.9088830152333325</v>
      </c>
    </row>
    <row r="1477" spans="2:20" x14ac:dyDescent="0.3">
      <c r="B1477" s="10" t="s">
        <v>25</v>
      </c>
      <c r="C1477" s="21">
        <v>1471</v>
      </c>
      <c r="D1477" s="21">
        <v>449</v>
      </c>
      <c r="E1477" s="22">
        <v>0</v>
      </c>
      <c r="F1477" s="23">
        <f t="shared" si="135"/>
        <v>0</v>
      </c>
      <c r="G1477" s="23">
        <f t="shared" si="136"/>
        <v>0</v>
      </c>
      <c r="H1477" s="24">
        <f t="shared" si="132"/>
        <v>1</v>
      </c>
      <c r="I1477" s="24" t="str">
        <f t="shared" si="133"/>
        <v/>
      </c>
      <c r="J1477" s="24">
        <f t="shared" si="134"/>
        <v>0</v>
      </c>
      <c r="K1477" s="24">
        <f>(1000*1.15)*Table1[[#This Row],[WLTC class 3, version 5, acceleration]]</f>
        <v>0</v>
      </c>
      <c r="L1477" s="24">
        <f t="shared" si="137"/>
        <v>112.815</v>
      </c>
      <c r="M1477" s="24">
        <f>0.5*1.2*0.32*1.99*(Table1[[#This Row],[Velocity]]^2)</f>
        <v>0</v>
      </c>
      <c r="N1477" s="24">
        <f>Table1[[#This Row],[Acceleration Force]]+Table1[[#This Row],[Rolling Resistance]]+Table1[[#This Row],[Aerodynamic Resistance]]</f>
        <v>112.815</v>
      </c>
      <c r="O1477" s="24">
        <f>(Table1[[#This Row],[Acceleration Force]]+Table1[[#This Row],[Rolling Resistance]]+Table1[[#This Row],[Aerodynamic Resistance]])*Table1[[#This Row],[Velocity]]</f>
        <v>0</v>
      </c>
      <c r="P1477" s="24">
        <f>Table1[[#This Row],[Total]]*Table1[[#This Row],[Velocity]]</f>
        <v>0</v>
      </c>
      <c r="Q1477" s="24">
        <f>IF(Table1[[#This Row],[Energy]]&gt;0,Table1[[#This Row],[Energy]],0)</f>
        <v>0</v>
      </c>
      <c r="R1477" s="24">
        <f>(SUM($Q$6:Q1477))/1000000</f>
        <v>5.2778797629839449</v>
      </c>
      <c r="S1477" s="24">
        <f>IF(Table1[[#This Row],[Energy]]&lt;0,ABS(Table1[[#This Row],[Energy]]),0)</f>
        <v>0</v>
      </c>
      <c r="T1477" s="24">
        <f>(SUM($S$6:S1477))/1000000</f>
        <v>1.9088830152333325</v>
      </c>
    </row>
    <row r="1478" spans="2:20" x14ac:dyDescent="0.3">
      <c r="B1478" s="10" t="s">
        <v>25</v>
      </c>
      <c r="C1478" s="21">
        <v>1472</v>
      </c>
      <c r="D1478" s="21">
        <v>450</v>
      </c>
      <c r="E1478" s="22">
        <v>0</v>
      </c>
      <c r="F1478" s="23">
        <f t="shared" si="135"/>
        <v>0</v>
      </c>
      <c r="G1478" s="23">
        <f t="shared" si="136"/>
        <v>0</v>
      </c>
      <c r="H1478" s="24">
        <f t="shared" ref="H1478:H1541" si="138">IF(E1478&lt;1,1,0)</f>
        <v>1</v>
      </c>
      <c r="I1478" s="24" t="str">
        <f t="shared" ref="I1478:I1541" si="139">IF(H1478=1,"",E1478)</f>
        <v/>
      </c>
      <c r="J1478" s="24">
        <f t="shared" ref="J1478:J1541" si="140">E1478/3.6</f>
        <v>0</v>
      </c>
      <c r="K1478" s="24">
        <f>(1000*1.15)*Table1[[#This Row],[WLTC class 3, version 5, acceleration]]</f>
        <v>0</v>
      </c>
      <c r="L1478" s="24">
        <f t="shared" si="137"/>
        <v>112.815</v>
      </c>
      <c r="M1478" s="24">
        <f>0.5*1.2*0.32*1.99*(Table1[[#This Row],[Velocity]]^2)</f>
        <v>0</v>
      </c>
      <c r="N1478" s="24">
        <f>Table1[[#This Row],[Acceleration Force]]+Table1[[#This Row],[Rolling Resistance]]+Table1[[#This Row],[Aerodynamic Resistance]]</f>
        <v>112.815</v>
      </c>
      <c r="O1478" s="24">
        <f>(Table1[[#This Row],[Acceleration Force]]+Table1[[#This Row],[Rolling Resistance]]+Table1[[#This Row],[Aerodynamic Resistance]])*Table1[[#This Row],[Velocity]]</f>
        <v>0</v>
      </c>
      <c r="P1478" s="24">
        <f>Table1[[#This Row],[Total]]*Table1[[#This Row],[Velocity]]</f>
        <v>0</v>
      </c>
      <c r="Q1478" s="24">
        <f>IF(Table1[[#This Row],[Energy]]&gt;0,Table1[[#This Row],[Energy]],0)</f>
        <v>0</v>
      </c>
      <c r="R1478" s="24">
        <f>(SUM($Q$6:Q1478))/1000000</f>
        <v>5.2778797629839449</v>
      </c>
      <c r="S1478" s="24">
        <f>IF(Table1[[#This Row],[Energy]]&lt;0,ABS(Table1[[#This Row],[Energy]]),0)</f>
        <v>0</v>
      </c>
      <c r="T1478" s="24">
        <f>(SUM($S$6:S1478))/1000000</f>
        <v>1.9088830152333325</v>
      </c>
    </row>
    <row r="1479" spans="2:20" x14ac:dyDescent="0.3">
      <c r="B1479" s="10" t="s">
        <v>25</v>
      </c>
      <c r="C1479" s="21">
        <v>1473</v>
      </c>
      <c r="D1479" s="21">
        <v>451</v>
      </c>
      <c r="E1479" s="22">
        <v>0</v>
      </c>
      <c r="F1479" s="23">
        <f t="shared" ref="F1479:F1542" si="141">($E1480-$E1478)/2/3.6</f>
        <v>0</v>
      </c>
      <c r="G1479" s="23">
        <f t="shared" ref="G1479:G1542" si="142">($E1480-$E1478)/2</f>
        <v>0</v>
      </c>
      <c r="H1479" s="24">
        <f t="shared" si="138"/>
        <v>1</v>
      </c>
      <c r="I1479" s="24" t="str">
        <f t="shared" si="139"/>
        <v/>
      </c>
      <c r="J1479" s="24">
        <f t="shared" si="140"/>
        <v>0</v>
      </c>
      <c r="K1479" s="24">
        <f>(1000*1.15)*Table1[[#This Row],[WLTC class 3, version 5, acceleration]]</f>
        <v>0</v>
      </c>
      <c r="L1479" s="24">
        <f t="shared" ref="L1479:L1542" si="143">1150*9.81*0.01</f>
        <v>112.815</v>
      </c>
      <c r="M1479" s="24">
        <f>0.5*1.2*0.32*1.99*(Table1[[#This Row],[Velocity]]^2)</f>
        <v>0</v>
      </c>
      <c r="N1479" s="24">
        <f>Table1[[#This Row],[Acceleration Force]]+Table1[[#This Row],[Rolling Resistance]]+Table1[[#This Row],[Aerodynamic Resistance]]</f>
        <v>112.815</v>
      </c>
      <c r="O1479" s="24">
        <f>(Table1[[#This Row],[Acceleration Force]]+Table1[[#This Row],[Rolling Resistance]]+Table1[[#This Row],[Aerodynamic Resistance]])*Table1[[#This Row],[Velocity]]</f>
        <v>0</v>
      </c>
      <c r="P1479" s="24">
        <f>Table1[[#This Row],[Total]]*Table1[[#This Row],[Velocity]]</f>
        <v>0</v>
      </c>
      <c r="Q1479" s="24">
        <f>IF(Table1[[#This Row],[Energy]]&gt;0,Table1[[#This Row],[Energy]],0)</f>
        <v>0</v>
      </c>
      <c r="R1479" s="24">
        <f>(SUM($Q$6:Q1479))/1000000</f>
        <v>5.2778797629839449</v>
      </c>
      <c r="S1479" s="24">
        <f>IF(Table1[[#This Row],[Energy]]&lt;0,ABS(Table1[[#This Row],[Energy]]),0)</f>
        <v>0</v>
      </c>
      <c r="T1479" s="24">
        <f>(SUM($S$6:S1479))/1000000</f>
        <v>1.9088830152333325</v>
      </c>
    </row>
    <row r="1480" spans="2:20" x14ac:dyDescent="0.3">
      <c r="B1480" s="10" t="s">
        <v>25</v>
      </c>
      <c r="C1480" s="21">
        <v>1474</v>
      </c>
      <c r="D1480" s="21">
        <v>452</v>
      </c>
      <c r="E1480" s="22">
        <v>0</v>
      </c>
      <c r="F1480" s="23">
        <f t="shared" si="141"/>
        <v>0</v>
      </c>
      <c r="G1480" s="23">
        <f t="shared" si="142"/>
        <v>0</v>
      </c>
      <c r="H1480" s="24">
        <f t="shared" si="138"/>
        <v>1</v>
      </c>
      <c r="I1480" s="24" t="str">
        <f t="shared" si="139"/>
        <v/>
      </c>
      <c r="J1480" s="24">
        <f t="shared" si="140"/>
        <v>0</v>
      </c>
      <c r="K1480" s="24">
        <f>(1000*1.15)*Table1[[#This Row],[WLTC class 3, version 5, acceleration]]</f>
        <v>0</v>
      </c>
      <c r="L1480" s="24">
        <f t="shared" si="143"/>
        <v>112.815</v>
      </c>
      <c r="M1480" s="24">
        <f>0.5*1.2*0.32*1.99*(Table1[[#This Row],[Velocity]]^2)</f>
        <v>0</v>
      </c>
      <c r="N1480" s="24">
        <f>Table1[[#This Row],[Acceleration Force]]+Table1[[#This Row],[Rolling Resistance]]+Table1[[#This Row],[Aerodynamic Resistance]]</f>
        <v>112.815</v>
      </c>
      <c r="O1480" s="24">
        <f>(Table1[[#This Row],[Acceleration Force]]+Table1[[#This Row],[Rolling Resistance]]+Table1[[#This Row],[Aerodynamic Resistance]])*Table1[[#This Row],[Velocity]]</f>
        <v>0</v>
      </c>
      <c r="P1480" s="24">
        <f>Table1[[#This Row],[Total]]*Table1[[#This Row],[Velocity]]</f>
        <v>0</v>
      </c>
      <c r="Q1480" s="24">
        <f>IF(Table1[[#This Row],[Energy]]&gt;0,Table1[[#This Row],[Energy]],0)</f>
        <v>0</v>
      </c>
      <c r="R1480" s="24">
        <f>(SUM($Q$6:Q1480))/1000000</f>
        <v>5.2778797629839449</v>
      </c>
      <c r="S1480" s="24">
        <f>IF(Table1[[#This Row],[Energy]]&lt;0,ABS(Table1[[#This Row],[Energy]]),0)</f>
        <v>0</v>
      </c>
      <c r="T1480" s="24">
        <f>(SUM($S$6:S1480))/1000000</f>
        <v>1.9088830152333325</v>
      </c>
    </row>
    <row r="1481" spans="2:20" x14ac:dyDescent="0.3">
      <c r="B1481" s="10" t="s">
        <v>25</v>
      </c>
      <c r="C1481" s="21">
        <v>1475</v>
      </c>
      <c r="D1481" s="21">
        <v>453</v>
      </c>
      <c r="E1481" s="22">
        <v>0</v>
      </c>
      <c r="F1481" s="23">
        <f t="shared" si="141"/>
        <v>0</v>
      </c>
      <c r="G1481" s="23">
        <f t="shared" si="142"/>
        <v>0</v>
      </c>
      <c r="H1481" s="24">
        <f t="shared" si="138"/>
        <v>1</v>
      </c>
      <c r="I1481" s="24" t="str">
        <f t="shared" si="139"/>
        <v/>
      </c>
      <c r="J1481" s="24">
        <f t="shared" si="140"/>
        <v>0</v>
      </c>
      <c r="K1481" s="24">
        <f>(1000*1.15)*Table1[[#This Row],[WLTC class 3, version 5, acceleration]]</f>
        <v>0</v>
      </c>
      <c r="L1481" s="24">
        <f t="shared" si="143"/>
        <v>112.815</v>
      </c>
      <c r="M1481" s="24">
        <f>0.5*1.2*0.32*1.99*(Table1[[#This Row],[Velocity]]^2)</f>
        <v>0</v>
      </c>
      <c r="N1481" s="24">
        <f>Table1[[#This Row],[Acceleration Force]]+Table1[[#This Row],[Rolling Resistance]]+Table1[[#This Row],[Aerodynamic Resistance]]</f>
        <v>112.815</v>
      </c>
      <c r="O1481" s="24">
        <f>(Table1[[#This Row],[Acceleration Force]]+Table1[[#This Row],[Rolling Resistance]]+Table1[[#This Row],[Aerodynamic Resistance]])*Table1[[#This Row],[Velocity]]</f>
        <v>0</v>
      </c>
      <c r="P1481" s="24">
        <f>Table1[[#This Row],[Total]]*Table1[[#This Row],[Velocity]]</f>
        <v>0</v>
      </c>
      <c r="Q1481" s="24">
        <f>IF(Table1[[#This Row],[Energy]]&gt;0,Table1[[#This Row],[Energy]],0)</f>
        <v>0</v>
      </c>
      <c r="R1481" s="24">
        <f>(SUM($Q$6:Q1481))/1000000</f>
        <v>5.2778797629839449</v>
      </c>
      <c r="S1481" s="24">
        <f>IF(Table1[[#This Row],[Energy]]&lt;0,ABS(Table1[[#This Row],[Energy]]),0)</f>
        <v>0</v>
      </c>
      <c r="T1481" s="24">
        <f>(SUM($S$6:S1481))/1000000</f>
        <v>1.9088830152333325</v>
      </c>
    </row>
    <row r="1482" spans="2:20" x14ac:dyDescent="0.3">
      <c r="B1482" s="10" t="s">
        <v>25</v>
      </c>
      <c r="C1482" s="21">
        <v>1476</v>
      </c>
      <c r="D1482" s="21">
        <v>454</v>
      </c>
      <c r="E1482" s="22">
        <v>0</v>
      </c>
      <c r="F1482" s="23">
        <f t="shared" si="141"/>
        <v>0</v>
      </c>
      <c r="G1482" s="23">
        <f t="shared" si="142"/>
        <v>0</v>
      </c>
      <c r="H1482" s="24">
        <f t="shared" si="138"/>
        <v>1</v>
      </c>
      <c r="I1482" s="24" t="str">
        <f t="shared" si="139"/>
        <v/>
      </c>
      <c r="J1482" s="24">
        <f t="shared" si="140"/>
        <v>0</v>
      </c>
      <c r="K1482" s="24">
        <f>(1000*1.15)*Table1[[#This Row],[WLTC class 3, version 5, acceleration]]</f>
        <v>0</v>
      </c>
      <c r="L1482" s="24">
        <f t="shared" si="143"/>
        <v>112.815</v>
      </c>
      <c r="M1482" s="24">
        <f>0.5*1.2*0.32*1.99*(Table1[[#This Row],[Velocity]]^2)</f>
        <v>0</v>
      </c>
      <c r="N1482" s="24">
        <f>Table1[[#This Row],[Acceleration Force]]+Table1[[#This Row],[Rolling Resistance]]+Table1[[#This Row],[Aerodynamic Resistance]]</f>
        <v>112.815</v>
      </c>
      <c r="O1482" s="24">
        <f>(Table1[[#This Row],[Acceleration Force]]+Table1[[#This Row],[Rolling Resistance]]+Table1[[#This Row],[Aerodynamic Resistance]])*Table1[[#This Row],[Velocity]]</f>
        <v>0</v>
      </c>
      <c r="P1482" s="24">
        <f>Table1[[#This Row],[Total]]*Table1[[#This Row],[Velocity]]</f>
        <v>0</v>
      </c>
      <c r="Q1482" s="24">
        <f>IF(Table1[[#This Row],[Energy]]&gt;0,Table1[[#This Row],[Energy]],0)</f>
        <v>0</v>
      </c>
      <c r="R1482" s="24">
        <f>(SUM($Q$6:Q1482))/1000000</f>
        <v>5.2778797629839449</v>
      </c>
      <c r="S1482" s="24">
        <f>IF(Table1[[#This Row],[Energy]]&lt;0,ABS(Table1[[#This Row],[Energy]]),0)</f>
        <v>0</v>
      </c>
      <c r="T1482" s="24">
        <f>(SUM($S$6:S1482))/1000000</f>
        <v>1.9088830152333325</v>
      </c>
    </row>
    <row r="1483" spans="2:20" x14ac:dyDescent="0.3">
      <c r="B1483" s="10" t="s">
        <v>25</v>
      </c>
      <c r="C1483" s="21">
        <v>1477</v>
      </c>
      <c r="D1483" s="21">
        <v>455</v>
      </c>
      <c r="E1483" s="22">
        <v>0</v>
      </c>
      <c r="F1483" s="23">
        <f t="shared" si="141"/>
        <v>0</v>
      </c>
      <c r="G1483" s="23">
        <f t="shared" si="142"/>
        <v>0</v>
      </c>
      <c r="H1483" s="24">
        <f t="shared" si="138"/>
        <v>1</v>
      </c>
      <c r="I1483" s="24" t="str">
        <f t="shared" si="139"/>
        <v/>
      </c>
      <c r="J1483" s="24">
        <f t="shared" si="140"/>
        <v>0</v>
      </c>
      <c r="K1483" s="24">
        <f>(1000*1.15)*Table1[[#This Row],[WLTC class 3, version 5, acceleration]]</f>
        <v>0</v>
      </c>
      <c r="L1483" s="24">
        <f t="shared" si="143"/>
        <v>112.815</v>
      </c>
      <c r="M1483" s="24">
        <f>0.5*1.2*0.32*1.99*(Table1[[#This Row],[Velocity]]^2)</f>
        <v>0</v>
      </c>
      <c r="N1483" s="24">
        <f>Table1[[#This Row],[Acceleration Force]]+Table1[[#This Row],[Rolling Resistance]]+Table1[[#This Row],[Aerodynamic Resistance]]</f>
        <v>112.815</v>
      </c>
      <c r="O1483" s="24">
        <f>(Table1[[#This Row],[Acceleration Force]]+Table1[[#This Row],[Rolling Resistance]]+Table1[[#This Row],[Aerodynamic Resistance]])*Table1[[#This Row],[Velocity]]</f>
        <v>0</v>
      </c>
      <c r="P1483" s="24">
        <f>Table1[[#This Row],[Total]]*Table1[[#This Row],[Velocity]]</f>
        <v>0</v>
      </c>
      <c r="Q1483" s="24">
        <f>IF(Table1[[#This Row],[Energy]]&gt;0,Table1[[#This Row],[Energy]],0)</f>
        <v>0</v>
      </c>
      <c r="R1483" s="24">
        <f>(SUM($Q$6:Q1483))/1000000</f>
        <v>5.2778797629839449</v>
      </c>
      <c r="S1483" s="24">
        <f>IF(Table1[[#This Row],[Energy]]&lt;0,ABS(Table1[[#This Row],[Energy]]),0)</f>
        <v>0</v>
      </c>
      <c r="T1483" s="24">
        <f>(SUM($S$6:S1483))/1000000</f>
        <v>1.9088830152333325</v>
      </c>
    </row>
    <row r="1484" spans="2:20" x14ac:dyDescent="0.3">
      <c r="B1484" s="11" t="s">
        <v>26</v>
      </c>
      <c r="C1484" s="25">
        <v>1478</v>
      </c>
      <c r="D1484" s="25">
        <v>1</v>
      </c>
      <c r="E1484" s="26">
        <v>0</v>
      </c>
      <c r="F1484" s="27">
        <f t="shared" si="141"/>
        <v>0.30555555555555558</v>
      </c>
      <c r="G1484" s="27">
        <f t="shared" si="142"/>
        <v>1.1000000000000001</v>
      </c>
      <c r="H1484" s="28">
        <f t="shared" si="138"/>
        <v>1</v>
      </c>
      <c r="I1484" s="28" t="str">
        <f t="shared" si="139"/>
        <v/>
      </c>
      <c r="J1484" s="28">
        <f t="shared" si="140"/>
        <v>0</v>
      </c>
      <c r="K1484" s="28">
        <f>(1000*1.15)*Table1[[#This Row],[WLTC class 3, version 5, acceleration]]</f>
        <v>351.38888888888891</v>
      </c>
      <c r="L1484" s="28">
        <f t="shared" si="143"/>
        <v>112.815</v>
      </c>
      <c r="M1484" s="28">
        <f>0.5*1.2*0.32*1.99*(Table1[[#This Row],[Velocity]]^2)</f>
        <v>0</v>
      </c>
      <c r="N1484" s="28">
        <f>Table1[[#This Row],[Acceleration Force]]+Table1[[#This Row],[Rolling Resistance]]+Table1[[#This Row],[Aerodynamic Resistance]]</f>
        <v>464.20388888888891</v>
      </c>
      <c r="O1484" s="28">
        <f>(Table1[[#This Row],[Acceleration Force]]+Table1[[#This Row],[Rolling Resistance]]+Table1[[#This Row],[Aerodynamic Resistance]])*Table1[[#This Row],[Velocity]]</f>
        <v>0</v>
      </c>
      <c r="P1484" s="28">
        <f>Table1[[#This Row],[Total]]*Table1[[#This Row],[Velocity]]</f>
        <v>0</v>
      </c>
      <c r="Q1484" s="28">
        <f>IF(Table1[[#This Row],[Energy]]&gt;0,Table1[[#This Row],[Energy]],0)</f>
        <v>0</v>
      </c>
      <c r="R1484" s="28">
        <f>(SUM($Q$6:Q1484))/1000000</f>
        <v>5.2778797629839449</v>
      </c>
      <c r="S1484" s="28">
        <f>IF(Table1[[#This Row],[Energy]]&lt;0,ABS(Table1[[#This Row],[Energy]]),0)</f>
        <v>0</v>
      </c>
      <c r="T1484" s="28">
        <f>(SUM($S$6:S1484))/1000000</f>
        <v>1.9088830152333325</v>
      </c>
    </row>
    <row r="1485" spans="2:20" x14ac:dyDescent="0.3">
      <c r="B1485" s="11" t="s">
        <v>26</v>
      </c>
      <c r="C1485" s="25">
        <v>1479</v>
      </c>
      <c r="D1485" s="25">
        <v>2</v>
      </c>
      <c r="E1485" s="26">
        <v>2.2000000000000002</v>
      </c>
      <c r="F1485" s="27">
        <f t="shared" si="141"/>
        <v>0.61111111111111116</v>
      </c>
      <c r="G1485" s="27">
        <f t="shared" si="142"/>
        <v>2.2000000000000002</v>
      </c>
      <c r="H1485" s="28">
        <f t="shared" si="138"/>
        <v>0</v>
      </c>
      <c r="I1485" s="28">
        <f t="shared" si="139"/>
        <v>2.2000000000000002</v>
      </c>
      <c r="J1485" s="28">
        <f t="shared" si="140"/>
        <v>0.61111111111111116</v>
      </c>
      <c r="K1485" s="28">
        <f>(1000*1.15)*Table1[[#This Row],[WLTC class 3, version 5, acceleration]]</f>
        <v>702.77777777777783</v>
      </c>
      <c r="L1485" s="28">
        <f t="shared" si="143"/>
        <v>112.815</v>
      </c>
      <c r="M1485" s="28">
        <f>0.5*1.2*0.32*1.99*(Table1[[#This Row],[Velocity]]^2)</f>
        <v>0.14269037037037041</v>
      </c>
      <c r="N1485" s="28">
        <f>Table1[[#This Row],[Acceleration Force]]+Table1[[#This Row],[Rolling Resistance]]+Table1[[#This Row],[Aerodynamic Resistance]]</f>
        <v>815.73546814814824</v>
      </c>
      <c r="O1485" s="28">
        <f>(Table1[[#This Row],[Acceleration Force]]+Table1[[#This Row],[Rolling Resistance]]+Table1[[#This Row],[Aerodynamic Resistance]])*Table1[[#This Row],[Velocity]]</f>
        <v>498.5050083127573</v>
      </c>
      <c r="P1485" s="28">
        <f>Table1[[#This Row],[Total]]*Table1[[#This Row],[Velocity]]</f>
        <v>498.5050083127573</v>
      </c>
      <c r="Q1485" s="28">
        <f>IF(Table1[[#This Row],[Energy]]&gt;0,Table1[[#This Row],[Energy]],0)</f>
        <v>498.5050083127573</v>
      </c>
      <c r="R1485" s="28">
        <f>(SUM($Q$6:Q1485))/1000000</f>
        <v>5.2783782679922577</v>
      </c>
      <c r="S1485" s="28">
        <f>IF(Table1[[#This Row],[Energy]]&lt;0,ABS(Table1[[#This Row],[Energy]]),0)</f>
        <v>0</v>
      </c>
      <c r="T1485" s="28">
        <f>(SUM($S$6:S1485))/1000000</f>
        <v>1.9088830152333325</v>
      </c>
    </row>
    <row r="1486" spans="2:20" x14ac:dyDescent="0.3">
      <c r="B1486" s="11" t="s">
        <v>26</v>
      </c>
      <c r="C1486" s="25">
        <v>1480</v>
      </c>
      <c r="D1486" s="25">
        <v>3</v>
      </c>
      <c r="E1486" s="26">
        <v>4.4000000000000004</v>
      </c>
      <c r="F1486" s="27">
        <f t="shared" si="141"/>
        <v>0.56944444444444442</v>
      </c>
      <c r="G1486" s="27">
        <f t="shared" si="142"/>
        <v>2.0499999999999998</v>
      </c>
      <c r="H1486" s="28">
        <f t="shared" si="138"/>
        <v>0</v>
      </c>
      <c r="I1486" s="28">
        <f t="shared" si="139"/>
        <v>4.4000000000000004</v>
      </c>
      <c r="J1486" s="28">
        <f t="shared" si="140"/>
        <v>1.2222222222222223</v>
      </c>
      <c r="K1486" s="28">
        <f>(1000*1.15)*Table1[[#This Row],[WLTC class 3, version 5, acceleration]]</f>
        <v>654.86111111111109</v>
      </c>
      <c r="L1486" s="28">
        <f t="shared" si="143"/>
        <v>112.815</v>
      </c>
      <c r="M1486" s="28">
        <f>0.5*1.2*0.32*1.99*(Table1[[#This Row],[Velocity]]^2)</f>
        <v>0.57076148148148165</v>
      </c>
      <c r="N1486" s="28">
        <f>Table1[[#This Row],[Acceleration Force]]+Table1[[#This Row],[Rolling Resistance]]+Table1[[#This Row],[Aerodynamic Resistance]]</f>
        <v>768.24687259259258</v>
      </c>
      <c r="O1486" s="28">
        <f>(Table1[[#This Row],[Acceleration Force]]+Table1[[#This Row],[Rolling Resistance]]+Table1[[#This Row],[Aerodynamic Resistance]])*Table1[[#This Row],[Velocity]]</f>
        <v>938.96839983539098</v>
      </c>
      <c r="P1486" s="28">
        <f>Table1[[#This Row],[Total]]*Table1[[#This Row],[Velocity]]</f>
        <v>938.96839983539098</v>
      </c>
      <c r="Q1486" s="28">
        <f>IF(Table1[[#This Row],[Energy]]&gt;0,Table1[[#This Row],[Energy]],0)</f>
        <v>938.96839983539098</v>
      </c>
      <c r="R1486" s="28">
        <f>(SUM($Q$6:Q1486))/1000000</f>
        <v>5.2793172363920942</v>
      </c>
      <c r="S1486" s="28">
        <f>IF(Table1[[#This Row],[Energy]]&lt;0,ABS(Table1[[#This Row],[Energy]]),0)</f>
        <v>0</v>
      </c>
      <c r="T1486" s="28">
        <f>(SUM($S$6:S1486))/1000000</f>
        <v>1.9088830152333325</v>
      </c>
    </row>
    <row r="1487" spans="2:20" x14ac:dyDescent="0.3">
      <c r="B1487" s="11" t="s">
        <v>26</v>
      </c>
      <c r="C1487" s="25">
        <v>1481</v>
      </c>
      <c r="D1487" s="25">
        <v>4</v>
      </c>
      <c r="E1487" s="26">
        <v>6.3</v>
      </c>
      <c r="F1487" s="27">
        <f t="shared" si="141"/>
        <v>0.4861111111111111</v>
      </c>
      <c r="G1487" s="27">
        <f t="shared" si="142"/>
        <v>1.75</v>
      </c>
      <c r="H1487" s="28">
        <f t="shared" si="138"/>
        <v>0</v>
      </c>
      <c r="I1487" s="28">
        <f t="shared" si="139"/>
        <v>6.3</v>
      </c>
      <c r="J1487" s="28">
        <f t="shared" si="140"/>
        <v>1.75</v>
      </c>
      <c r="K1487" s="28">
        <f>(1000*1.15)*Table1[[#This Row],[WLTC class 3, version 5, acceleration]]</f>
        <v>559.02777777777771</v>
      </c>
      <c r="L1487" s="28">
        <f t="shared" si="143"/>
        <v>112.815</v>
      </c>
      <c r="M1487" s="28">
        <f>0.5*1.2*0.32*1.99*(Table1[[#This Row],[Velocity]]^2)</f>
        <v>1.17012</v>
      </c>
      <c r="N1487" s="28">
        <f>Table1[[#This Row],[Acceleration Force]]+Table1[[#This Row],[Rolling Resistance]]+Table1[[#This Row],[Aerodynamic Resistance]]</f>
        <v>673.01289777777765</v>
      </c>
      <c r="O1487" s="28">
        <f>(Table1[[#This Row],[Acceleration Force]]+Table1[[#This Row],[Rolling Resistance]]+Table1[[#This Row],[Aerodynamic Resistance]])*Table1[[#This Row],[Velocity]]</f>
        <v>1177.7725711111109</v>
      </c>
      <c r="P1487" s="28">
        <f>Table1[[#This Row],[Total]]*Table1[[#This Row],[Velocity]]</f>
        <v>1177.7725711111109</v>
      </c>
      <c r="Q1487" s="28">
        <f>IF(Table1[[#This Row],[Energy]]&gt;0,Table1[[#This Row],[Energy]],0)</f>
        <v>1177.7725711111109</v>
      </c>
      <c r="R1487" s="28">
        <f>(SUM($Q$6:Q1487))/1000000</f>
        <v>5.2804950089632046</v>
      </c>
      <c r="S1487" s="28">
        <f>IF(Table1[[#This Row],[Energy]]&lt;0,ABS(Table1[[#This Row],[Energy]]),0)</f>
        <v>0</v>
      </c>
      <c r="T1487" s="28">
        <f>(SUM($S$6:S1487))/1000000</f>
        <v>1.9088830152333325</v>
      </c>
    </row>
    <row r="1488" spans="2:20" x14ac:dyDescent="0.3">
      <c r="B1488" s="11" t="s">
        <v>26</v>
      </c>
      <c r="C1488" s="25">
        <v>1482</v>
      </c>
      <c r="D1488" s="25">
        <v>5</v>
      </c>
      <c r="E1488" s="26">
        <v>7.9</v>
      </c>
      <c r="F1488" s="27">
        <f t="shared" si="141"/>
        <v>0.40277777777777768</v>
      </c>
      <c r="G1488" s="27">
        <f t="shared" si="142"/>
        <v>1.4499999999999997</v>
      </c>
      <c r="H1488" s="28">
        <f t="shared" si="138"/>
        <v>0</v>
      </c>
      <c r="I1488" s="28">
        <f t="shared" si="139"/>
        <v>7.9</v>
      </c>
      <c r="J1488" s="28">
        <f t="shared" si="140"/>
        <v>2.1944444444444446</v>
      </c>
      <c r="K1488" s="28">
        <f>(1000*1.15)*Table1[[#This Row],[WLTC class 3, version 5, acceleration]]</f>
        <v>463.19444444444434</v>
      </c>
      <c r="L1488" s="28">
        <f t="shared" si="143"/>
        <v>112.815</v>
      </c>
      <c r="M1488" s="28">
        <f>0.5*1.2*0.32*1.99*(Table1[[#This Row],[Velocity]]^2)</f>
        <v>1.8399392592592596</v>
      </c>
      <c r="N1488" s="28">
        <f>Table1[[#This Row],[Acceleration Force]]+Table1[[#This Row],[Rolling Resistance]]+Table1[[#This Row],[Aerodynamic Resistance]]</f>
        <v>577.84938370370367</v>
      </c>
      <c r="O1488" s="28">
        <f>(Table1[[#This Row],[Acceleration Force]]+Table1[[#This Row],[Rolling Resistance]]+Table1[[#This Row],[Aerodynamic Resistance]])*Table1[[#This Row],[Velocity]]</f>
        <v>1268.0583697942386</v>
      </c>
      <c r="P1488" s="28">
        <f>Table1[[#This Row],[Total]]*Table1[[#This Row],[Velocity]]</f>
        <v>1268.0583697942386</v>
      </c>
      <c r="Q1488" s="28">
        <f>IF(Table1[[#This Row],[Energy]]&gt;0,Table1[[#This Row],[Energy]],0)</f>
        <v>1268.0583697942386</v>
      </c>
      <c r="R1488" s="28">
        <f>(SUM($Q$6:Q1488))/1000000</f>
        <v>5.2817630673329985</v>
      </c>
      <c r="S1488" s="28">
        <f>IF(Table1[[#This Row],[Energy]]&lt;0,ABS(Table1[[#This Row],[Energy]]),0)</f>
        <v>0</v>
      </c>
      <c r="T1488" s="28">
        <f>(SUM($S$6:S1488))/1000000</f>
        <v>1.9088830152333325</v>
      </c>
    </row>
    <row r="1489" spans="2:20" x14ac:dyDescent="0.3">
      <c r="B1489" s="11" t="s">
        <v>26</v>
      </c>
      <c r="C1489" s="25">
        <v>1483</v>
      </c>
      <c r="D1489" s="25">
        <v>6</v>
      </c>
      <c r="E1489" s="26">
        <v>9.1999999999999993</v>
      </c>
      <c r="F1489" s="27">
        <f t="shared" si="141"/>
        <v>0.34722222222222221</v>
      </c>
      <c r="G1489" s="27">
        <f t="shared" si="142"/>
        <v>1.25</v>
      </c>
      <c r="H1489" s="28">
        <f t="shared" si="138"/>
        <v>0</v>
      </c>
      <c r="I1489" s="28">
        <f t="shared" si="139"/>
        <v>9.1999999999999993</v>
      </c>
      <c r="J1489" s="28">
        <f t="shared" si="140"/>
        <v>2.5555555555555554</v>
      </c>
      <c r="K1489" s="28">
        <f>(1000*1.15)*Table1[[#This Row],[WLTC class 3, version 5, acceleration]]</f>
        <v>399.30555555555554</v>
      </c>
      <c r="L1489" s="28">
        <f t="shared" si="143"/>
        <v>112.815</v>
      </c>
      <c r="M1489" s="28">
        <f>0.5*1.2*0.32*1.99*(Table1[[#This Row],[Velocity]]^2)</f>
        <v>2.4953125925925925</v>
      </c>
      <c r="N1489" s="28">
        <f>Table1[[#This Row],[Acceleration Force]]+Table1[[#This Row],[Rolling Resistance]]+Table1[[#This Row],[Aerodynamic Resistance]]</f>
        <v>514.61586814814802</v>
      </c>
      <c r="O1489" s="28">
        <f>(Table1[[#This Row],[Acceleration Force]]+Table1[[#This Row],[Rolling Resistance]]+Table1[[#This Row],[Aerodynamic Resistance]])*Table1[[#This Row],[Velocity]]</f>
        <v>1315.1294408230449</v>
      </c>
      <c r="P1489" s="28">
        <f>Table1[[#This Row],[Total]]*Table1[[#This Row],[Velocity]]</f>
        <v>1315.1294408230449</v>
      </c>
      <c r="Q1489" s="28">
        <f>IF(Table1[[#This Row],[Energy]]&gt;0,Table1[[#This Row],[Energy]],0)</f>
        <v>1315.1294408230449</v>
      </c>
      <c r="R1489" s="28">
        <f>(SUM($Q$6:Q1489))/1000000</f>
        <v>5.2830781967738218</v>
      </c>
      <c r="S1489" s="28">
        <f>IF(Table1[[#This Row],[Energy]]&lt;0,ABS(Table1[[#This Row],[Energy]]),0)</f>
        <v>0</v>
      </c>
      <c r="T1489" s="28">
        <f>(SUM($S$6:S1489))/1000000</f>
        <v>1.9088830152333325</v>
      </c>
    </row>
    <row r="1490" spans="2:20" x14ac:dyDescent="0.3">
      <c r="B1490" s="11" t="s">
        <v>26</v>
      </c>
      <c r="C1490" s="25">
        <v>1484</v>
      </c>
      <c r="D1490" s="25">
        <v>7</v>
      </c>
      <c r="E1490" s="26">
        <v>10.4</v>
      </c>
      <c r="F1490" s="27">
        <f t="shared" si="141"/>
        <v>0.31944444444444453</v>
      </c>
      <c r="G1490" s="27">
        <f t="shared" si="142"/>
        <v>1.1500000000000004</v>
      </c>
      <c r="H1490" s="28">
        <f t="shared" si="138"/>
        <v>0</v>
      </c>
      <c r="I1490" s="28">
        <f t="shared" si="139"/>
        <v>10.4</v>
      </c>
      <c r="J1490" s="28">
        <f t="shared" si="140"/>
        <v>2.8888888888888888</v>
      </c>
      <c r="K1490" s="28">
        <f>(1000*1.15)*Table1[[#This Row],[WLTC class 3, version 5, acceleration]]</f>
        <v>367.3611111111112</v>
      </c>
      <c r="L1490" s="28">
        <f t="shared" si="143"/>
        <v>112.815</v>
      </c>
      <c r="M1490" s="28">
        <f>0.5*1.2*0.32*1.99*(Table1[[#This Row],[Velocity]]^2)</f>
        <v>3.188717037037037</v>
      </c>
      <c r="N1490" s="28">
        <f>Table1[[#This Row],[Acceleration Force]]+Table1[[#This Row],[Rolling Resistance]]+Table1[[#This Row],[Aerodynamic Resistance]]</f>
        <v>483.36482814814826</v>
      </c>
      <c r="O1490" s="28">
        <f>(Table1[[#This Row],[Acceleration Force]]+Table1[[#This Row],[Rolling Resistance]]+Table1[[#This Row],[Aerodynamic Resistance]])*Table1[[#This Row],[Velocity]]</f>
        <v>1396.3872813168728</v>
      </c>
      <c r="P1490" s="28">
        <f>Table1[[#This Row],[Total]]*Table1[[#This Row],[Velocity]]</f>
        <v>1396.3872813168728</v>
      </c>
      <c r="Q1490" s="28">
        <f>IF(Table1[[#This Row],[Energy]]&gt;0,Table1[[#This Row],[Energy]],0)</f>
        <v>1396.3872813168728</v>
      </c>
      <c r="R1490" s="28">
        <f>(SUM($Q$6:Q1490))/1000000</f>
        <v>5.2844745840551388</v>
      </c>
      <c r="S1490" s="28">
        <f>IF(Table1[[#This Row],[Energy]]&lt;0,ABS(Table1[[#This Row],[Energy]]),0)</f>
        <v>0</v>
      </c>
      <c r="T1490" s="28">
        <f>(SUM($S$6:S1490))/1000000</f>
        <v>1.9088830152333325</v>
      </c>
    </row>
    <row r="1491" spans="2:20" x14ac:dyDescent="0.3">
      <c r="B1491" s="11" t="s">
        <v>26</v>
      </c>
      <c r="C1491" s="25">
        <v>1485</v>
      </c>
      <c r="D1491" s="25">
        <v>8</v>
      </c>
      <c r="E1491" s="26">
        <v>11.5</v>
      </c>
      <c r="F1491" s="27">
        <f t="shared" si="141"/>
        <v>0.34722222222222221</v>
      </c>
      <c r="G1491" s="27">
        <f t="shared" si="142"/>
        <v>1.25</v>
      </c>
      <c r="H1491" s="28">
        <f t="shared" si="138"/>
        <v>0</v>
      </c>
      <c r="I1491" s="28">
        <f t="shared" si="139"/>
        <v>11.5</v>
      </c>
      <c r="J1491" s="28">
        <f t="shared" si="140"/>
        <v>3.1944444444444442</v>
      </c>
      <c r="K1491" s="28">
        <f>(1000*1.15)*Table1[[#This Row],[WLTC class 3, version 5, acceleration]]</f>
        <v>399.30555555555554</v>
      </c>
      <c r="L1491" s="28">
        <f t="shared" si="143"/>
        <v>112.815</v>
      </c>
      <c r="M1491" s="28">
        <f>0.5*1.2*0.32*1.99*(Table1[[#This Row],[Velocity]]^2)</f>
        <v>3.8989259259259259</v>
      </c>
      <c r="N1491" s="28">
        <f>Table1[[#This Row],[Acceleration Force]]+Table1[[#This Row],[Rolling Resistance]]+Table1[[#This Row],[Aerodynamic Resistance]]</f>
        <v>516.01948148148142</v>
      </c>
      <c r="O1491" s="28">
        <f>(Table1[[#This Row],[Acceleration Force]]+Table1[[#This Row],[Rolling Resistance]]+Table1[[#This Row],[Aerodynamic Resistance]])*Table1[[#This Row],[Velocity]]</f>
        <v>1648.3955658436212</v>
      </c>
      <c r="P1491" s="28">
        <f>Table1[[#This Row],[Total]]*Table1[[#This Row],[Velocity]]</f>
        <v>1648.3955658436212</v>
      </c>
      <c r="Q1491" s="28">
        <f>IF(Table1[[#This Row],[Energy]]&gt;0,Table1[[#This Row],[Energy]],0)</f>
        <v>1648.3955658436212</v>
      </c>
      <c r="R1491" s="28">
        <f>(SUM($Q$6:Q1491))/1000000</f>
        <v>5.2861229796209823</v>
      </c>
      <c r="S1491" s="28">
        <f>IF(Table1[[#This Row],[Energy]]&lt;0,ABS(Table1[[#This Row],[Energy]]),0)</f>
        <v>0</v>
      </c>
      <c r="T1491" s="28">
        <f>(SUM($S$6:S1491))/1000000</f>
        <v>1.9088830152333325</v>
      </c>
    </row>
    <row r="1492" spans="2:20" x14ac:dyDescent="0.3">
      <c r="B1492" s="11" t="s">
        <v>26</v>
      </c>
      <c r="C1492" s="25">
        <v>1486</v>
      </c>
      <c r="D1492" s="25">
        <v>9</v>
      </c>
      <c r="E1492" s="26">
        <v>12.9</v>
      </c>
      <c r="F1492" s="27">
        <f t="shared" si="141"/>
        <v>0.44444444444444431</v>
      </c>
      <c r="G1492" s="27">
        <f t="shared" si="142"/>
        <v>1.5999999999999996</v>
      </c>
      <c r="H1492" s="28">
        <f t="shared" si="138"/>
        <v>0</v>
      </c>
      <c r="I1492" s="28">
        <f t="shared" si="139"/>
        <v>12.9</v>
      </c>
      <c r="J1492" s="28">
        <f t="shared" si="140"/>
        <v>3.5833333333333335</v>
      </c>
      <c r="K1492" s="28">
        <f>(1000*1.15)*Table1[[#This Row],[WLTC class 3, version 5, acceleration]]</f>
        <v>511.11111111111097</v>
      </c>
      <c r="L1492" s="28">
        <f t="shared" si="143"/>
        <v>112.815</v>
      </c>
      <c r="M1492" s="28">
        <f>0.5*1.2*0.32*1.99*(Table1[[#This Row],[Velocity]]^2)</f>
        <v>4.906013333333334</v>
      </c>
      <c r="N1492" s="28">
        <f>Table1[[#This Row],[Acceleration Force]]+Table1[[#This Row],[Rolling Resistance]]+Table1[[#This Row],[Aerodynamic Resistance]]</f>
        <v>628.83212444444428</v>
      </c>
      <c r="O1492" s="28">
        <f>(Table1[[#This Row],[Acceleration Force]]+Table1[[#This Row],[Rolling Resistance]]+Table1[[#This Row],[Aerodynamic Resistance]])*Table1[[#This Row],[Velocity]]</f>
        <v>2253.315112592592</v>
      </c>
      <c r="P1492" s="28">
        <f>Table1[[#This Row],[Total]]*Table1[[#This Row],[Velocity]]</f>
        <v>2253.315112592592</v>
      </c>
      <c r="Q1492" s="28">
        <f>IF(Table1[[#This Row],[Energy]]&gt;0,Table1[[#This Row],[Energy]],0)</f>
        <v>2253.315112592592</v>
      </c>
      <c r="R1492" s="28">
        <f>(SUM($Q$6:Q1492))/1000000</f>
        <v>5.2883762947335748</v>
      </c>
      <c r="S1492" s="28">
        <f>IF(Table1[[#This Row],[Energy]]&lt;0,ABS(Table1[[#This Row],[Energy]]),0)</f>
        <v>0</v>
      </c>
      <c r="T1492" s="28">
        <f>(SUM($S$6:S1492))/1000000</f>
        <v>1.9088830152333325</v>
      </c>
    </row>
    <row r="1493" spans="2:20" x14ac:dyDescent="0.3">
      <c r="B1493" s="11" t="s">
        <v>26</v>
      </c>
      <c r="C1493" s="25">
        <v>1487</v>
      </c>
      <c r="D1493" s="25">
        <v>10</v>
      </c>
      <c r="E1493" s="26">
        <v>14.7</v>
      </c>
      <c r="F1493" s="27">
        <f t="shared" si="141"/>
        <v>0.56944444444444442</v>
      </c>
      <c r="G1493" s="27">
        <f t="shared" si="142"/>
        <v>2.0499999999999998</v>
      </c>
      <c r="H1493" s="28">
        <f t="shared" si="138"/>
        <v>0</v>
      </c>
      <c r="I1493" s="28">
        <f t="shared" si="139"/>
        <v>14.7</v>
      </c>
      <c r="J1493" s="28">
        <f t="shared" si="140"/>
        <v>4.083333333333333</v>
      </c>
      <c r="K1493" s="28">
        <f>(1000*1.15)*Table1[[#This Row],[WLTC class 3, version 5, acceleration]]</f>
        <v>654.86111111111109</v>
      </c>
      <c r="L1493" s="28">
        <f t="shared" si="143"/>
        <v>112.815</v>
      </c>
      <c r="M1493" s="28">
        <f>0.5*1.2*0.32*1.99*(Table1[[#This Row],[Velocity]]^2)</f>
        <v>6.3706533333333324</v>
      </c>
      <c r="N1493" s="28">
        <f>Table1[[#This Row],[Acceleration Force]]+Table1[[#This Row],[Rolling Resistance]]+Table1[[#This Row],[Aerodynamic Resistance]]</f>
        <v>774.04676444444442</v>
      </c>
      <c r="O1493" s="28">
        <f>(Table1[[#This Row],[Acceleration Force]]+Table1[[#This Row],[Rolling Resistance]]+Table1[[#This Row],[Aerodynamic Resistance]])*Table1[[#This Row],[Velocity]]</f>
        <v>3160.6909548148146</v>
      </c>
      <c r="P1493" s="28">
        <f>Table1[[#This Row],[Total]]*Table1[[#This Row],[Velocity]]</f>
        <v>3160.6909548148146</v>
      </c>
      <c r="Q1493" s="28">
        <f>IF(Table1[[#This Row],[Energy]]&gt;0,Table1[[#This Row],[Energy]],0)</f>
        <v>3160.6909548148146</v>
      </c>
      <c r="R1493" s="28">
        <f>(SUM($Q$6:Q1493))/1000000</f>
        <v>5.2915369856883894</v>
      </c>
      <c r="S1493" s="28">
        <f>IF(Table1[[#This Row],[Energy]]&lt;0,ABS(Table1[[#This Row],[Energy]]),0)</f>
        <v>0</v>
      </c>
      <c r="T1493" s="28">
        <f>(SUM($S$6:S1493))/1000000</f>
        <v>1.9088830152333325</v>
      </c>
    </row>
    <row r="1494" spans="2:20" x14ac:dyDescent="0.3">
      <c r="B1494" s="11" t="s">
        <v>26</v>
      </c>
      <c r="C1494" s="25">
        <v>1488</v>
      </c>
      <c r="D1494" s="25">
        <v>11</v>
      </c>
      <c r="E1494" s="26">
        <v>17</v>
      </c>
      <c r="F1494" s="27">
        <f t="shared" si="141"/>
        <v>0.70833333333333348</v>
      </c>
      <c r="G1494" s="27">
        <f t="shared" si="142"/>
        <v>2.5500000000000007</v>
      </c>
      <c r="H1494" s="28">
        <f t="shared" si="138"/>
        <v>0</v>
      </c>
      <c r="I1494" s="28">
        <f t="shared" si="139"/>
        <v>17</v>
      </c>
      <c r="J1494" s="28">
        <f t="shared" si="140"/>
        <v>4.7222222222222223</v>
      </c>
      <c r="K1494" s="28">
        <f>(1000*1.15)*Table1[[#This Row],[WLTC class 3, version 5, acceleration]]</f>
        <v>814.58333333333348</v>
      </c>
      <c r="L1494" s="28">
        <f t="shared" si="143"/>
        <v>112.815</v>
      </c>
      <c r="M1494" s="28">
        <f>0.5*1.2*0.32*1.99*(Table1[[#This Row],[Velocity]]^2)</f>
        <v>8.5201481481481487</v>
      </c>
      <c r="N1494" s="28">
        <f>Table1[[#This Row],[Acceleration Force]]+Table1[[#This Row],[Rolling Resistance]]+Table1[[#This Row],[Aerodynamic Resistance]]</f>
        <v>935.91848148148165</v>
      </c>
      <c r="O1494" s="28">
        <f>(Table1[[#This Row],[Acceleration Force]]+Table1[[#This Row],[Rolling Resistance]]+Table1[[#This Row],[Aerodynamic Resistance]])*Table1[[#This Row],[Velocity]]</f>
        <v>4419.6150514403298</v>
      </c>
      <c r="P1494" s="28">
        <f>Table1[[#This Row],[Total]]*Table1[[#This Row],[Velocity]]</f>
        <v>4419.6150514403298</v>
      </c>
      <c r="Q1494" s="28">
        <f>IF(Table1[[#This Row],[Energy]]&gt;0,Table1[[#This Row],[Energy]],0)</f>
        <v>4419.6150514403298</v>
      </c>
      <c r="R1494" s="28">
        <f>(SUM($Q$6:Q1494))/1000000</f>
        <v>5.2959566007398289</v>
      </c>
      <c r="S1494" s="28">
        <f>IF(Table1[[#This Row],[Energy]]&lt;0,ABS(Table1[[#This Row],[Energy]]),0)</f>
        <v>0</v>
      </c>
      <c r="T1494" s="28">
        <f>(SUM($S$6:S1494))/1000000</f>
        <v>1.9088830152333325</v>
      </c>
    </row>
    <row r="1495" spans="2:20" x14ac:dyDescent="0.3">
      <c r="B1495" s="11" t="s">
        <v>26</v>
      </c>
      <c r="C1495" s="25">
        <v>1489</v>
      </c>
      <c r="D1495" s="25">
        <v>12</v>
      </c>
      <c r="E1495" s="26">
        <v>19.8</v>
      </c>
      <c r="F1495" s="27">
        <f t="shared" si="141"/>
        <v>0.84722222222222243</v>
      </c>
      <c r="G1495" s="27">
        <f t="shared" si="142"/>
        <v>3.0500000000000007</v>
      </c>
      <c r="H1495" s="28">
        <f t="shared" si="138"/>
        <v>0</v>
      </c>
      <c r="I1495" s="28">
        <f t="shared" si="139"/>
        <v>19.8</v>
      </c>
      <c r="J1495" s="28">
        <f t="shared" si="140"/>
        <v>5.5</v>
      </c>
      <c r="K1495" s="28">
        <f>(1000*1.15)*Table1[[#This Row],[WLTC class 3, version 5, acceleration]]</f>
        <v>974.30555555555577</v>
      </c>
      <c r="L1495" s="28">
        <f t="shared" si="143"/>
        <v>112.815</v>
      </c>
      <c r="M1495" s="28">
        <f>0.5*1.2*0.32*1.99*(Table1[[#This Row],[Velocity]]^2)</f>
        <v>11.557920000000001</v>
      </c>
      <c r="N1495" s="28">
        <f>Table1[[#This Row],[Acceleration Force]]+Table1[[#This Row],[Rolling Resistance]]+Table1[[#This Row],[Aerodynamic Resistance]]</f>
        <v>1098.6784755555557</v>
      </c>
      <c r="O1495" s="28">
        <f>(Table1[[#This Row],[Acceleration Force]]+Table1[[#This Row],[Rolling Resistance]]+Table1[[#This Row],[Aerodynamic Resistance]])*Table1[[#This Row],[Velocity]]</f>
        <v>6042.7316155555563</v>
      </c>
      <c r="P1495" s="28">
        <f>Table1[[#This Row],[Total]]*Table1[[#This Row],[Velocity]]</f>
        <v>6042.7316155555563</v>
      </c>
      <c r="Q1495" s="28">
        <f>IF(Table1[[#This Row],[Energy]]&gt;0,Table1[[#This Row],[Energy]],0)</f>
        <v>6042.7316155555563</v>
      </c>
      <c r="R1495" s="28">
        <f>(SUM($Q$6:Q1495))/1000000</f>
        <v>5.3019993323553845</v>
      </c>
      <c r="S1495" s="28">
        <f>IF(Table1[[#This Row],[Energy]]&lt;0,ABS(Table1[[#This Row],[Energy]]),0)</f>
        <v>0</v>
      </c>
      <c r="T1495" s="28">
        <f>(SUM($S$6:S1495))/1000000</f>
        <v>1.9088830152333325</v>
      </c>
    </row>
    <row r="1496" spans="2:20" x14ac:dyDescent="0.3">
      <c r="B1496" s="11" t="s">
        <v>26</v>
      </c>
      <c r="C1496" s="25">
        <v>1490</v>
      </c>
      <c r="D1496" s="25">
        <v>13</v>
      </c>
      <c r="E1496" s="26">
        <v>23.1</v>
      </c>
      <c r="F1496" s="27">
        <f t="shared" si="141"/>
        <v>0.95833333333333315</v>
      </c>
      <c r="G1496" s="27">
        <f t="shared" si="142"/>
        <v>3.4499999999999993</v>
      </c>
      <c r="H1496" s="28">
        <f t="shared" si="138"/>
        <v>0</v>
      </c>
      <c r="I1496" s="28">
        <f t="shared" si="139"/>
        <v>23.1</v>
      </c>
      <c r="J1496" s="28">
        <f t="shared" si="140"/>
        <v>6.416666666666667</v>
      </c>
      <c r="K1496" s="28">
        <f>(1000*1.15)*Table1[[#This Row],[WLTC class 3, version 5, acceleration]]</f>
        <v>1102.083333333333</v>
      </c>
      <c r="L1496" s="28">
        <f t="shared" si="143"/>
        <v>112.815</v>
      </c>
      <c r="M1496" s="28">
        <f>0.5*1.2*0.32*1.99*(Table1[[#This Row],[Velocity]]^2)</f>
        <v>15.731613333333335</v>
      </c>
      <c r="N1496" s="28">
        <f>Table1[[#This Row],[Acceleration Force]]+Table1[[#This Row],[Rolling Resistance]]+Table1[[#This Row],[Aerodynamic Resistance]]</f>
        <v>1230.6299466666665</v>
      </c>
      <c r="O1496" s="28">
        <f>(Table1[[#This Row],[Acceleration Force]]+Table1[[#This Row],[Rolling Resistance]]+Table1[[#This Row],[Aerodynamic Resistance]])*Table1[[#This Row],[Velocity]]</f>
        <v>7896.542157777777</v>
      </c>
      <c r="P1496" s="28">
        <f>Table1[[#This Row],[Total]]*Table1[[#This Row],[Velocity]]</f>
        <v>7896.542157777777</v>
      </c>
      <c r="Q1496" s="28">
        <f>IF(Table1[[#This Row],[Energy]]&gt;0,Table1[[#This Row],[Energy]],0)</f>
        <v>7896.542157777777</v>
      </c>
      <c r="R1496" s="28">
        <f>(SUM($Q$6:Q1496))/1000000</f>
        <v>5.3098958745131624</v>
      </c>
      <c r="S1496" s="28">
        <f>IF(Table1[[#This Row],[Energy]]&lt;0,ABS(Table1[[#This Row],[Energy]]),0)</f>
        <v>0</v>
      </c>
      <c r="T1496" s="28">
        <f>(SUM($S$6:S1496))/1000000</f>
        <v>1.9088830152333325</v>
      </c>
    </row>
    <row r="1497" spans="2:20" x14ac:dyDescent="0.3">
      <c r="B1497" s="11" t="s">
        <v>26</v>
      </c>
      <c r="C1497" s="25">
        <v>1491</v>
      </c>
      <c r="D1497" s="25">
        <v>14</v>
      </c>
      <c r="E1497" s="26">
        <v>26.7</v>
      </c>
      <c r="F1497" s="27">
        <f t="shared" si="141"/>
        <v>1.0277777777777775</v>
      </c>
      <c r="G1497" s="27">
        <f t="shared" si="142"/>
        <v>3.6999999999999993</v>
      </c>
      <c r="H1497" s="28">
        <f t="shared" si="138"/>
        <v>0</v>
      </c>
      <c r="I1497" s="28">
        <f t="shared" si="139"/>
        <v>26.7</v>
      </c>
      <c r="J1497" s="28">
        <f t="shared" si="140"/>
        <v>7.4166666666666661</v>
      </c>
      <c r="K1497" s="28">
        <f>(1000*1.15)*Table1[[#This Row],[WLTC class 3, version 5, acceleration]]</f>
        <v>1181.9444444444441</v>
      </c>
      <c r="L1497" s="28">
        <f t="shared" si="143"/>
        <v>112.815</v>
      </c>
      <c r="M1497" s="28">
        <f>0.5*1.2*0.32*1.99*(Table1[[#This Row],[Velocity]]^2)</f>
        <v>21.017053333333333</v>
      </c>
      <c r="N1497" s="28">
        <f>Table1[[#This Row],[Acceleration Force]]+Table1[[#This Row],[Rolling Resistance]]+Table1[[#This Row],[Aerodynamic Resistance]]</f>
        <v>1315.7764977777774</v>
      </c>
      <c r="O1497" s="28">
        <f>(Table1[[#This Row],[Acceleration Force]]+Table1[[#This Row],[Rolling Resistance]]+Table1[[#This Row],[Aerodynamic Resistance]])*Table1[[#This Row],[Velocity]]</f>
        <v>9758.6756918518477</v>
      </c>
      <c r="P1497" s="28">
        <f>Table1[[#This Row],[Total]]*Table1[[#This Row],[Velocity]]</f>
        <v>9758.6756918518477</v>
      </c>
      <c r="Q1497" s="28">
        <f>IF(Table1[[#This Row],[Energy]]&gt;0,Table1[[#This Row],[Energy]],0)</f>
        <v>9758.6756918518477</v>
      </c>
      <c r="R1497" s="28">
        <f>(SUM($Q$6:Q1497))/1000000</f>
        <v>5.3196545502050139</v>
      </c>
      <c r="S1497" s="28">
        <f>IF(Table1[[#This Row],[Energy]]&lt;0,ABS(Table1[[#This Row],[Energy]]),0)</f>
        <v>0</v>
      </c>
      <c r="T1497" s="28">
        <f>(SUM($S$6:S1497))/1000000</f>
        <v>1.9088830152333325</v>
      </c>
    </row>
    <row r="1498" spans="2:20" x14ac:dyDescent="0.3">
      <c r="B1498" s="11" t="s">
        <v>26</v>
      </c>
      <c r="C1498" s="25">
        <v>1492</v>
      </c>
      <c r="D1498" s="25">
        <v>15</v>
      </c>
      <c r="E1498" s="26">
        <v>30.5</v>
      </c>
      <c r="F1498" s="27">
        <f t="shared" si="141"/>
        <v>1.0277777777777781</v>
      </c>
      <c r="G1498" s="27">
        <f t="shared" si="142"/>
        <v>3.7000000000000011</v>
      </c>
      <c r="H1498" s="28">
        <f t="shared" si="138"/>
        <v>0</v>
      </c>
      <c r="I1498" s="28">
        <f t="shared" si="139"/>
        <v>30.5</v>
      </c>
      <c r="J1498" s="28">
        <f t="shared" si="140"/>
        <v>8.4722222222222214</v>
      </c>
      <c r="K1498" s="28">
        <f>(1000*1.15)*Table1[[#This Row],[WLTC class 3, version 5, acceleration]]</f>
        <v>1181.9444444444448</v>
      </c>
      <c r="L1498" s="28">
        <f t="shared" si="143"/>
        <v>112.815</v>
      </c>
      <c r="M1498" s="28">
        <f>0.5*1.2*0.32*1.99*(Table1[[#This Row],[Velocity]]^2)</f>
        <v>27.425148148148146</v>
      </c>
      <c r="N1498" s="28">
        <f>Table1[[#This Row],[Acceleration Force]]+Table1[[#This Row],[Rolling Resistance]]+Table1[[#This Row],[Aerodynamic Resistance]]</f>
        <v>1322.1845925925929</v>
      </c>
      <c r="O1498" s="28">
        <f>(Table1[[#This Row],[Acceleration Force]]+Table1[[#This Row],[Rolling Resistance]]+Table1[[#This Row],[Aerodynamic Resistance]])*Table1[[#This Row],[Velocity]]</f>
        <v>11201.841687242801</v>
      </c>
      <c r="P1498" s="28">
        <f>Table1[[#This Row],[Total]]*Table1[[#This Row],[Velocity]]</f>
        <v>11201.841687242801</v>
      </c>
      <c r="Q1498" s="28">
        <f>IF(Table1[[#This Row],[Energy]]&gt;0,Table1[[#This Row],[Energy]],0)</f>
        <v>11201.841687242801</v>
      </c>
      <c r="R1498" s="28">
        <f>(SUM($Q$6:Q1498))/1000000</f>
        <v>5.3308563918922562</v>
      </c>
      <c r="S1498" s="28">
        <f>IF(Table1[[#This Row],[Energy]]&lt;0,ABS(Table1[[#This Row],[Energy]]),0)</f>
        <v>0</v>
      </c>
      <c r="T1498" s="28">
        <f>(SUM($S$6:S1498))/1000000</f>
        <v>1.9088830152333325</v>
      </c>
    </row>
    <row r="1499" spans="2:20" x14ac:dyDescent="0.3">
      <c r="B1499" s="11" t="s">
        <v>26</v>
      </c>
      <c r="C1499" s="25">
        <v>1493</v>
      </c>
      <c r="D1499" s="25">
        <v>16</v>
      </c>
      <c r="E1499" s="26">
        <v>34.1</v>
      </c>
      <c r="F1499" s="27">
        <f t="shared" si="141"/>
        <v>0.97222222222222221</v>
      </c>
      <c r="G1499" s="27">
        <f t="shared" si="142"/>
        <v>3.5</v>
      </c>
      <c r="H1499" s="28">
        <f t="shared" si="138"/>
        <v>0</v>
      </c>
      <c r="I1499" s="28">
        <f t="shared" si="139"/>
        <v>34.1</v>
      </c>
      <c r="J1499" s="28">
        <f t="shared" si="140"/>
        <v>9.4722222222222232</v>
      </c>
      <c r="K1499" s="28">
        <f>(1000*1.15)*Table1[[#This Row],[WLTC class 3, version 5, acceleration]]</f>
        <v>1118.0555555555554</v>
      </c>
      <c r="L1499" s="28">
        <f t="shared" si="143"/>
        <v>112.815</v>
      </c>
      <c r="M1499" s="28">
        <f>0.5*1.2*0.32*1.99*(Table1[[#This Row],[Velocity]]^2)</f>
        <v>34.28136148148149</v>
      </c>
      <c r="N1499" s="28">
        <f>Table1[[#This Row],[Acceleration Force]]+Table1[[#This Row],[Rolling Resistance]]+Table1[[#This Row],[Aerodynamic Resistance]]</f>
        <v>1265.151917037037</v>
      </c>
      <c r="O1499" s="28">
        <f>(Table1[[#This Row],[Acceleration Force]]+Table1[[#This Row],[Rolling Resistance]]+Table1[[#This Row],[Aerodynamic Resistance]])*Table1[[#This Row],[Velocity]]</f>
        <v>11983.800103045269</v>
      </c>
      <c r="P1499" s="28">
        <f>Table1[[#This Row],[Total]]*Table1[[#This Row],[Velocity]]</f>
        <v>11983.800103045269</v>
      </c>
      <c r="Q1499" s="28">
        <f>IF(Table1[[#This Row],[Energy]]&gt;0,Table1[[#This Row],[Energy]],0)</f>
        <v>11983.800103045269</v>
      </c>
      <c r="R1499" s="28">
        <f>(SUM($Q$6:Q1499))/1000000</f>
        <v>5.3428401919953012</v>
      </c>
      <c r="S1499" s="28">
        <f>IF(Table1[[#This Row],[Energy]]&lt;0,ABS(Table1[[#This Row],[Energy]]),0)</f>
        <v>0</v>
      </c>
      <c r="T1499" s="28">
        <f>(SUM($S$6:S1499))/1000000</f>
        <v>1.9088830152333325</v>
      </c>
    </row>
    <row r="1500" spans="2:20" x14ac:dyDescent="0.3">
      <c r="B1500" s="11" t="s">
        <v>26</v>
      </c>
      <c r="C1500" s="25">
        <v>1494</v>
      </c>
      <c r="D1500" s="25">
        <v>17</v>
      </c>
      <c r="E1500" s="26">
        <v>37.5</v>
      </c>
      <c r="F1500" s="27">
        <f t="shared" si="141"/>
        <v>0.90277777777777779</v>
      </c>
      <c r="G1500" s="27">
        <f t="shared" si="142"/>
        <v>3.25</v>
      </c>
      <c r="H1500" s="28">
        <f t="shared" si="138"/>
        <v>0</v>
      </c>
      <c r="I1500" s="28">
        <f t="shared" si="139"/>
        <v>37.5</v>
      </c>
      <c r="J1500" s="28">
        <f t="shared" si="140"/>
        <v>10.416666666666666</v>
      </c>
      <c r="K1500" s="28">
        <f>(1000*1.15)*Table1[[#This Row],[WLTC class 3, version 5, acceleration]]</f>
        <v>1038.1944444444446</v>
      </c>
      <c r="L1500" s="28">
        <f t="shared" si="143"/>
        <v>112.815</v>
      </c>
      <c r="M1500" s="28">
        <f>0.5*1.2*0.32*1.99*(Table1[[#This Row],[Velocity]]^2)</f>
        <v>41.458333333333329</v>
      </c>
      <c r="N1500" s="28">
        <f>Table1[[#This Row],[Acceleration Force]]+Table1[[#This Row],[Rolling Resistance]]+Table1[[#This Row],[Aerodynamic Resistance]]</f>
        <v>1192.4677777777779</v>
      </c>
      <c r="O1500" s="28">
        <f>(Table1[[#This Row],[Acceleration Force]]+Table1[[#This Row],[Rolling Resistance]]+Table1[[#This Row],[Aerodynamic Resistance]])*Table1[[#This Row],[Velocity]]</f>
        <v>12421.539351851852</v>
      </c>
      <c r="P1500" s="28">
        <f>Table1[[#This Row],[Total]]*Table1[[#This Row],[Velocity]]</f>
        <v>12421.539351851852</v>
      </c>
      <c r="Q1500" s="28">
        <f>IF(Table1[[#This Row],[Energy]]&gt;0,Table1[[#This Row],[Energy]],0)</f>
        <v>12421.539351851852</v>
      </c>
      <c r="R1500" s="28">
        <f>(SUM($Q$6:Q1500))/1000000</f>
        <v>5.3552617313471531</v>
      </c>
      <c r="S1500" s="28">
        <f>IF(Table1[[#This Row],[Energy]]&lt;0,ABS(Table1[[#This Row],[Energy]]),0)</f>
        <v>0</v>
      </c>
      <c r="T1500" s="28">
        <f>(SUM($S$6:S1500))/1000000</f>
        <v>1.9088830152333325</v>
      </c>
    </row>
    <row r="1501" spans="2:20" x14ac:dyDescent="0.3">
      <c r="B1501" s="11" t="s">
        <v>26</v>
      </c>
      <c r="C1501" s="25">
        <v>1495</v>
      </c>
      <c r="D1501" s="25">
        <v>18</v>
      </c>
      <c r="E1501" s="26">
        <v>40.6</v>
      </c>
      <c r="F1501" s="27">
        <f t="shared" si="141"/>
        <v>0.80555555555555514</v>
      </c>
      <c r="G1501" s="27">
        <f t="shared" si="142"/>
        <v>2.8999999999999986</v>
      </c>
      <c r="H1501" s="28">
        <f t="shared" si="138"/>
        <v>0</v>
      </c>
      <c r="I1501" s="28">
        <f t="shared" si="139"/>
        <v>40.6</v>
      </c>
      <c r="J1501" s="28">
        <f t="shared" si="140"/>
        <v>11.277777777777779</v>
      </c>
      <c r="K1501" s="28">
        <f>(1000*1.15)*Table1[[#This Row],[WLTC class 3, version 5, acceleration]]</f>
        <v>926.38888888888846</v>
      </c>
      <c r="L1501" s="28">
        <f t="shared" si="143"/>
        <v>112.815</v>
      </c>
      <c r="M1501" s="28">
        <f>0.5*1.2*0.32*1.99*(Table1[[#This Row],[Velocity]]^2)</f>
        <v>48.596094814814826</v>
      </c>
      <c r="N1501" s="28">
        <f>Table1[[#This Row],[Acceleration Force]]+Table1[[#This Row],[Rolling Resistance]]+Table1[[#This Row],[Aerodynamic Resistance]]</f>
        <v>1087.7999837037034</v>
      </c>
      <c r="O1501" s="28">
        <f>(Table1[[#This Row],[Acceleration Force]]+Table1[[#This Row],[Rolling Resistance]]+Table1[[#This Row],[Aerodynamic Resistance]])*Table1[[#This Row],[Velocity]]</f>
        <v>12267.966482880656</v>
      </c>
      <c r="P1501" s="28">
        <f>Table1[[#This Row],[Total]]*Table1[[#This Row],[Velocity]]</f>
        <v>12267.966482880656</v>
      </c>
      <c r="Q1501" s="28">
        <f>IF(Table1[[#This Row],[Energy]]&gt;0,Table1[[#This Row],[Energy]],0)</f>
        <v>12267.966482880656</v>
      </c>
      <c r="R1501" s="28">
        <f>(SUM($Q$6:Q1501))/1000000</f>
        <v>5.3675296978300331</v>
      </c>
      <c r="S1501" s="28">
        <f>IF(Table1[[#This Row],[Energy]]&lt;0,ABS(Table1[[#This Row],[Energy]]),0)</f>
        <v>0</v>
      </c>
      <c r="T1501" s="28">
        <f>(SUM($S$6:S1501))/1000000</f>
        <v>1.9088830152333325</v>
      </c>
    </row>
    <row r="1502" spans="2:20" x14ac:dyDescent="0.3">
      <c r="B1502" s="11" t="s">
        <v>26</v>
      </c>
      <c r="C1502" s="25">
        <v>1496</v>
      </c>
      <c r="D1502" s="25">
        <v>19</v>
      </c>
      <c r="E1502" s="26">
        <v>43.3</v>
      </c>
      <c r="F1502" s="27">
        <f t="shared" si="141"/>
        <v>0.70833333333333348</v>
      </c>
      <c r="G1502" s="27">
        <f t="shared" si="142"/>
        <v>2.5500000000000007</v>
      </c>
      <c r="H1502" s="28">
        <f t="shared" si="138"/>
        <v>0</v>
      </c>
      <c r="I1502" s="28">
        <f t="shared" si="139"/>
        <v>43.3</v>
      </c>
      <c r="J1502" s="28">
        <f t="shared" si="140"/>
        <v>12.027777777777777</v>
      </c>
      <c r="K1502" s="28">
        <f>(1000*1.15)*Table1[[#This Row],[WLTC class 3, version 5, acceleration]]</f>
        <v>814.58333333333348</v>
      </c>
      <c r="L1502" s="28">
        <f t="shared" si="143"/>
        <v>112.815</v>
      </c>
      <c r="M1502" s="28">
        <f>0.5*1.2*0.32*1.99*(Table1[[#This Row],[Velocity]]^2)</f>
        <v>55.274534814814807</v>
      </c>
      <c r="N1502" s="28">
        <f>Table1[[#This Row],[Acceleration Force]]+Table1[[#This Row],[Rolling Resistance]]+Table1[[#This Row],[Aerodynamic Resistance]]</f>
        <v>982.67286814814838</v>
      </c>
      <c r="O1502" s="28">
        <f>(Table1[[#This Row],[Acceleration Force]]+Table1[[#This Row],[Rolling Resistance]]+Table1[[#This Row],[Aerodynamic Resistance]])*Table1[[#This Row],[Velocity]]</f>
        <v>11819.37088633745</v>
      </c>
      <c r="P1502" s="28">
        <f>Table1[[#This Row],[Total]]*Table1[[#This Row],[Velocity]]</f>
        <v>11819.37088633745</v>
      </c>
      <c r="Q1502" s="28">
        <f>IF(Table1[[#This Row],[Energy]]&gt;0,Table1[[#This Row],[Energy]],0)</f>
        <v>11819.37088633745</v>
      </c>
      <c r="R1502" s="28">
        <f>(SUM($Q$6:Q1502))/1000000</f>
        <v>5.3793490687163708</v>
      </c>
      <c r="S1502" s="28">
        <f>IF(Table1[[#This Row],[Energy]]&lt;0,ABS(Table1[[#This Row],[Energy]]),0)</f>
        <v>0</v>
      </c>
      <c r="T1502" s="28">
        <f>(SUM($S$6:S1502))/1000000</f>
        <v>1.9088830152333325</v>
      </c>
    </row>
    <row r="1503" spans="2:20" x14ac:dyDescent="0.3">
      <c r="B1503" s="11" t="s">
        <v>26</v>
      </c>
      <c r="C1503" s="25">
        <v>1497</v>
      </c>
      <c r="D1503" s="25">
        <v>20</v>
      </c>
      <c r="E1503" s="26">
        <v>45.7</v>
      </c>
      <c r="F1503" s="27">
        <f t="shared" si="141"/>
        <v>0.61111111111111194</v>
      </c>
      <c r="G1503" s="27">
        <f t="shared" si="142"/>
        <v>2.2000000000000028</v>
      </c>
      <c r="H1503" s="28">
        <f t="shared" si="138"/>
        <v>0</v>
      </c>
      <c r="I1503" s="28">
        <f t="shared" si="139"/>
        <v>45.7</v>
      </c>
      <c r="J1503" s="28">
        <f t="shared" si="140"/>
        <v>12.694444444444445</v>
      </c>
      <c r="K1503" s="28">
        <f>(1000*1.15)*Table1[[#This Row],[WLTC class 3, version 5, acceleration]]</f>
        <v>702.77777777777874</v>
      </c>
      <c r="L1503" s="28">
        <f t="shared" si="143"/>
        <v>112.815</v>
      </c>
      <c r="M1503" s="28">
        <f>0.5*1.2*0.32*1.99*(Table1[[#This Row],[Velocity]]^2)</f>
        <v>61.571779259259266</v>
      </c>
      <c r="N1503" s="28">
        <f>Table1[[#This Row],[Acceleration Force]]+Table1[[#This Row],[Rolling Resistance]]+Table1[[#This Row],[Aerodynamic Resistance]]</f>
        <v>877.16455703703809</v>
      </c>
      <c r="O1503" s="28">
        <f>(Table1[[#This Row],[Acceleration Force]]+Table1[[#This Row],[Rolling Resistance]]+Table1[[#This Row],[Aerodynamic Resistance]])*Table1[[#This Row],[Velocity]]</f>
        <v>11135.116737942401</v>
      </c>
      <c r="P1503" s="28">
        <f>Table1[[#This Row],[Total]]*Table1[[#This Row],[Velocity]]</f>
        <v>11135.116737942401</v>
      </c>
      <c r="Q1503" s="28">
        <f>IF(Table1[[#This Row],[Energy]]&gt;0,Table1[[#This Row],[Energy]],0)</f>
        <v>11135.116737942401</v>
      </c>
      <c r="R1503" s="28">
        <f>(SUM($Q$6:Q1503))/1000000</f>
        <v>5.3904841854543131</v>
      </c>
      <c r="S1503" s="28">
        <f>IF(Table1[[#This Row],[Energy]]&lt;0,ABS(Table1[[#This Row],[Energy]]),0)</f>
        <v>0</v>
      </c>
      <c r="T1503" s="28">
        <f>(SUM($S$6:S1503))/1000000</f>
        <v>1.9088830152333325</v>
      </c>
    </row>
    <row r="1504" spans="2:20" x14ac:dyDescent="0.3">
      <c r="B1504" s="11" t="s">
        <v>26</v>
      </c>
      <c r="C1504" s="25">
        <v>1498</v>
      </c>
      <c r="D1504" s="25">
        <v>21</v>
      </c>
      <c r="E1504" s="26">
        <v>47.7</v>
      </c>
      <c r="F1504" s="27">
        <f t="shared" si="141"/>
        <v>0.49999999999999922</v>
      </c>
      <c r="G1504" s="27">
        <f t="shared" si="142"/>
        <v>1.7999999999999972</v>
      </c>
      <c r="H1504" s="28">
        <f t="shared" si="138"/>
        <v>0</v>
      </c>
      <c r="I1504" s="28">
        <f t="shared" si="139"/>
        <v>47.7</v>
      </c>
      <c r="J1504" s="28">
        <f t="shared" si="140"/>
        <v>13.25</v>
      </c>
      <c r="K1504" s="28">
        <f>(1000*1.15)*Table1[[#This Row],[WLTC class 3, version 5, acceleration]]</f>
        <v>574.99999999999909</v>
      </c>
      <c r="L1504" s="28">
        <f t="shared" si="143"/>
        <v>112.815</v>
      </c>
      <c r="M1504" s="28">
        <f>0.5*1.2*0.32*1.99*(Table1[[#This Row],[Velocity]]^2)</f>
        <v>67.078920000000011</v>
      </c>
      <c r="N1504" s="28">
        <f>Table1[[#This Row],[Acceleration Force]]+Table1[[#This Row],[Rolling Resistance]]+Table1[[#This Row],[Aerodynamic Resistance]]</f>
        <v>754.89391999999918</v>
      </c>
      <c r="O1504" s="28">
        <f>(Table1[[#This Row],[Acceleration Force]]+Table1[[#This Row],[Rolling Resistance]]+Table1[[#This Row],[Aerodynamic Resistance]])*Table1[[#This Row],[Velocity]]</f>
        <v>10002.34443999999</v>
      </c>
      <c r="P1504" s="28">
        <f>Table1[[#This Row],[Total]]*Table1[[#This Row],[Velocity]]</f>
        <v>10002.34443999999</v>
      </c>
      <c r="Q1504" s="28">
        <f>IF(Table1[[#This Row],[Energy]]&gt;0,Table1[[#This Row],[Energy]],0)</f>
        <v>10002.34443999999</v>
      </c>
      <c r="R1504" s="28">
        <f>(SUM($Q$6:Q1504))/1000000</f>
        <v>5.4004865298943132</v>
      </c>
      <c r="S1504" s="28">
        <f>IF(Table1[[#This Row],[Energy]]&lt;0,ABS(Table1[[#This Row],[Energy]]),0)</f>
        <v>0</v>
      </c>
      <c r="T1504" s="28">
        <f>(SUM($S$6:S1504))/1000000</f>
        <v>1.9088830152333325</v>
      </c>
    </row>
    <row r="1505" spans="2:20" x14ac:dyDescent="0.3">
      <c r="B1505" s="11" t="s">
        <v>26</v>
      </c>
      <c r="C1505" s="25">
        <v>1499</v>
      </c>
      <c r="D1505" s="25">
        <v>22</v>
      </c>
      <c r="E1505" s="26">
        <v>49.3</v>
      </c>
      <c r="F1505" s="27">
        <f t="shared" si="141"/>
        <v>0.38888888888888851</v>
      </c>
      <c r="G1505" s="27">
        <f t="shared" si="142"/>
        <v>1.3999999999999986</v>
      </c>
      <c r="H1505" s="28">
        <f t="shared" si="138"/>
        <v>0</v>
      </c>
      <c r="I1505" s="28">
        <f t="shared" si="139"/>
        <v>49.3</v>
      </c>
      <c r="J1505" s="28">
        <f t="shared" si="140"/>
        <v>13.694444444444443</v>
      </c>
      <c r="K1505" s="28">
        <f>(1000*1.15)*Table1[[#This Row],[WLTC class 3, version 5, acceleration]]</f>
        <v>447.22222222222177</v>
      </c>
      <c r="L1505" s="28">
        <f t="shared" si="143"/>
        <v>112.815</v>
      </c>
      <c r="M1505" s="28">
        <f>0.5*1.2*0.32*1.99*(Table1[[#This Row],[Velocity]]^2)</f>
        <v>71.654445925925913</v>
      </c>
      <c r="N1505" s="28">
        <f>Table1[[#This Row],[Acceleration Force]]+Table1[[#This Row],[Rolling Resistance]]+Table1[[#This Row],[Aerodynamic Resistance]]</f>
        <v>631.69166814814764</v>
      </c>
      <c r="O1505" s="28">
        <f>(Table1[[#This Row],[Acceleration Force]]+Table1[[#This Row],[Rolling Resistance]]+Table1[[#This Row],[Aerodynamic Resistance]])*Table1[[#This Row],[Velocity]]</f>
        <v>8650.6664554732433</v>
      </c>
      <c r="P1505" s="28">
        <f>Table1[[#This Row],[Total]]*Table1[[#This Row],[Velocity]]</f>
        <v>8650.6664554732433</v>
      </c>
      <c r="Q1505" s="28">
        <f>IF(Table1[[#This Row],[Energy]]&gt;0,Table1[[#This Row],[Energy]],0)</f>
        <v>8650.6664554732433</v>
      </c>
      <c r="R1505" s="28">
        <f>(SUM($Q$6:Q1505))/1000000</f>
        <v>5.4091371963497856</v>
      </c>
      <c r="S1505" s="28">
        <f>IF(Table1[[#This Row],[Energy]]&lt;0,ABS(Table1[[#This Row],[Energy]]),0)</f>
        <v>0</v>
      </c>
      <c r="T1505" s="28">
        <f>(SUM($S$6:S1505))/1000000</f>
        <v>1.9088830152333325</v>
      </c>
    </row>
    <row r="1506" spans="2:20" x14ac:dyDescent="0.3">
      <c r="B1506" s="11" t="s">
        <v>26</v>
      </c>
      <c r="C1506" s="25">
        <v>1500</v>
      </c>
      <c r="D1506" s="25">
        <v>23</v>
      </c>
      <c r="E1506" s="26">
        <v>50.5</v>
      </c>
      <c r="F1506" s="27">
        <f t="shared" si="141"/>
        <v>0.27777777777777779</v>
      </c>
      <c r="G1506" s="27">
        <f t="shared" si="142"/>
        <v>1</v>
      </c>
      <c r="H1506" s="28">
        <f t="shared" si="138"/>
        <v>0</v>
      </c>
      <c r="I1506" s="28">
        <f t="shared" si="139"/>
        <v>50.5</v>
      </c>
      <c r="J1506" s="28">
        <f t="shared" si="140"/>
        <v>14.027777777777777</v>
      </c>
      <c r="K1506" s="28">
        <f>(1000*1.15)*Table1[[#This Row],[WLTC class 3, version 5, acceleration]]</f>
        <v>319.44444444444446</v>
      </c>
      <c r="L1506" s="28">
        <f t="shared" si="143"/>
        <v>112.815</v>
      </c>
      <c r="M1506" s="28">
        <f>0.5*1.2*0.32*1.99*(Table1[[#This Row],[Velocity]]^2)</f>
        <v>75.185148148148144</v>
      </c>
      <c r="N1506" s="28">
        <f>Table1[[#This Row],[Acceleration Force]]+Table1[[#This Row],[Rolling Resistance]]+Table1[[#This Row],[Aerodynamic Resistance]]</f>
        <v>507.44459259259258</v>
      </c>
      <c r="O1506" s="28">
        <f>(Table1[[#This Row],[Acceleration Force]]+Table1[[#This Row],[Rolling Resistance]]+Table1[[#This Row],[Aerodynamic Resistance]])*Table1[[#This Row],[Velocity]]</f>
        <v>7118.3199794238681</v>
      </c>
      <c r="P1506" s="28">
        <f>Table1[[#This Row],[Total]]*Table1[[#This Row],[Velocity]]</f>
        <v>7118.3199794238681</v>
      </c>
      <c r="Q1506" s="28">
        <f>IF(Table1[[#This Row],[Energy]]&gt;0,Table1[[#This Row],[Energy]],0)</f>
        <v>7118.3199794238681</v>
      </c>
      <c r="R1506" s="28">
        <f>(SUM($Q$6:Q1506))/1000000</f>
        <v>5.4162555163292092</v>
      </c>
      <c r="S1506" s="28">
        <f>IF(Table1[[#This Row],[Energy]]&lt;0,ABS(Table1[[#This Row],[Energy]]),0)</f>
        <v>0</v>
      </c>
      <c r="T1506" s="28">
        <f>(SUM($S$6:S1506))/1000000</f>
        <v>1.9088830152333325</v>
      </c>
    </row>
    <row r="1507" spans="2:20" x14ac:dyDescent="0.3">
      <c r="B1507" s="11" t="s">
        <v>26</v>
      </c>
      <c r="C1507" s="25">
        <v>1501</v>
      </c>
      <c r="D1507" s="25">
        <v>24</v>
      </c>
      <c r="E1507" s="26">
        <v>51.3</v>
      </c>
      <c r="F1507" s="27">
        <f t="shared" si="141"/>
        <v>0.2222222222222224</v>
      </c>
      <c r="G1507" s="27">
        <f t="shared" si="142"/>
        <v>0.80000000000000071</v>
      </c>
      <c r="H1507" s="28">
        <f t="shared" si="138"/>
        <v>0</v>
      </c>
      <c r="I1507" s="28">
        <f t="shared" si="139"/>
        <v>51.3</v>
      </c>
      <c r="J1507" s="28">
        <f t="shared" si="140"/>
        <v>14.249999999999998</v>
      </c>
      <c r="K1507" s="28">
        <f>(1000*1.15)*Table1[[#This Row],[WLTC class 3, version 5, acceleration]]</f>
        <v>255.55555555555577</v>
      </c>
      <c r="L1507" s="28">
        <f t="shared" si="143"/>
        <v>112.815</v>
      </c>
      <c r="M1507" s="28">
        <f>0.5*1.2*0.32*1.99*(Table1[[#This Row],[Velocity]]^2)</f>
        <v>77.58611999999998</v>
      </c>
      <c r="N1507" s="28">
        <f>Table1[[#This Row],[Acceleration Force]]+Table1[[#This Row],[Rolling Resistance]]+Table1[[#This Row],[Aerodynamic Resistance]]</f>
        <v>445.95667555555576</v>
      </c>
      <c r="O1507" s="28">
        <f>(Table1[[#This Row],[Acceleration Force]]+Table1[[#This Row],[Rolling Resistance]]+Table1[[#This Row],[Aerodynamic Resistance]])*Table1[[#This Row],[Velocity]]</f>
        <v>6354.8826266666692</v>
      </c>
      <c r="P1507" s="28">
        <f>Table1[[#This Row],[Total]]*Table1[[#This Row],[Velocity]]</f>
        <v>6354.8826266666692</v>
      </c>
      <c r="Q1507" s="28">
        <f>IF(Table1[[#This Row],[Energy]]&gt;0,Table1[[#This Row],[Energy]],0)</f>
        <v>6354.8826266666692</v>
      </c>
      <c r="R1507" s="28">
        <f>(SUM($Q$6:Q1507))/1000000</f>
        <v>5.422610398955876</v>
      </c>
      <c r="S1507" s="28">
        <f>IF(Table1[[#This Row],[Energy]]&lt;0,ABS(Table1[[#This Row],[Energy]]),0)</f>
        <v>0</v>
      </c>
      <c r="T1507" s="28">
        <f>(SUM($S$6:S1507))/1000000</f>
        <v>1.9088830152333325</v>
      </c>
    </row>
    <row r="1508" spans="2:20" x14ac:dyDescent="0.3">
      <c r="B1508" s="11" t="s">
        <v>26</v>
      </c>
      <c r="C1508" s="25">
        <v>1502</v>
      </c>
      <c r="D1508" s="25">
        <v>25</v>
      </c>
      <c r="E1508" s="26">
        <v>52.1</v>
      </c>
      <c r="F1508" s="27">
        <f t="shared" si="141"/>
        <v>0.19444444444444522</v>
      </c>
      <c r="G1508" s="27">
        <f t="shared" si="142"/>
        <v>0.70000000000000284</v>
      </c>
      <c r="H1508" s="28">
        <f t="shared" si="138"/>
        <v>0</v>
      </c>
      <c r="I1508" s="28">
        <f t="shared" si="139"/>
        <v>52.1</v>
      </c>
      <c r="J1508" s="28">
        <f t="shared" si="140"/>
        <v>14.472222222222221</v>
      </c>
      <c r="K1508" s="28">
        <f>(1000*1.15)*Table1[[#This Row],[WLTC class 3, version 5, acceleration]]</f>
        <v>223.611111111112</v>
      </c>
      <c r="L1508" s="28">
        <f t="shared" si="143"/>
        <v>112.815</v>
      </c>
      <c r="M1508" s="28">
        <f>0.5*1.2*0.32*1.99*(Table1[[#This Row],[Velocity]]^2)</f>
        <v>80.024828148148146</v>
      </c>
      <c r="N1508" s="28">
        <f>Table1[[#This Row],[Acceleration Force]]+Table1[[#This Row],[Rolling Resistance]]+Table1[[#This Row],[Aerodynamic Resistance]]</f>
        <v>416.45093925926017</v>
      </c>
      <c r="O1508" s="28">
        <f>(Table1[[#This Row],[Acceleration Force]]+Table1[[#This Row],[Rolling Resistance]]+Table1[[#This Row],[Aerodynamic Resistance]])*Table1[[#This Row],[Velocity]]</f>
        <v>6026.9705376131815</v>
      </c>
      <c r="P1508" s="28">
        <f>Table1[[#This Row],[Total]]*Table1[[#This Row],[Velocity]]</f>
        <v>6026.9705376131815</v>
      </c>
      <c r="Q1508" s="28">
        <f>IF(Table1[[#This Row],[Energy]]&gt;0,Table1[[#This Row],[Energy]],0)</f>
        <v>6026.9705376131815</v>
      </c>
      <c r="R1508" s="28">
        <f>(SUM($Q$6:Q1508))/1000000</f>
        <v>5.4286373694934893</v>
      </c>
      <c r="S1508" s="28">
        <f>IF(Table1[[#This Row],[Energy]]&lt;0,ABS(Table1[[#This Row],[Energy]]),0)</f>
        <v>0</v>
      </c>
      <c r="T1508" s="28">
        <f>(SUM($S$6:S1508))/1000000</f>
        <v>1.9088830152333325</v>
      </c>
    </row>
    <row r="1509" spans="2:20" x14ac:dyDescent="0.3">
      <c r="B1509" s="11" t="s">
        <v>26</v>
      </c>
      <c r="C1509" s="25">
        <v>1503</v>
      </c>
      <c r="D1509" s="25">
        <v>26</v>
      </c>
      <c r="E1509" s="26">
        <v>52.7</v>
      </c>
      <c r="F1509" s="27">
        <f t="shared" si="141"/>
        <v>0.18055555555555516</v>
      </c>
      <c r="G1509" s="27">
        <f t="shared" si="142"/>
        <v>0.64999999999999858</v>
      </c>
      <c r="H1509" s="28">
        <f t="shared" si="138"/>
        <v>0</v>
      </c>
      <c r="I1509" s="28">
        <f t="shared" si="139"/>
        <v>52.7</v>
      </c>
      <c r="J1509" s="28">
        <f t="shared" si="140"/>
        <v>14.638888888888889</v>
      </c>
      <c r="K1509" s="28">
        <f>(1000*1.15)*Table1[[#This Row],[WLTC class 3, version 5, acceleration]]</f>
        <v>207.63888888888843</v>
      </c>
      <c r="L1509" s="28">
        <f t="shared" si="143"/>
        <v>112.815</v>
      </c>
      <c r="M1509" s="28">
        <f>0.5*1.2*0.32*1.99*(Table1[[#This Row],[Velocity]]^2)</f>
        <v>81.87862370370371</v>
      </c>
      <c r="N1509" s="28">
        <f>Table1[[#This Row],[Acceleration Force]]+Table1[[#This Row],[Rolling Resistance]]+Table1[[#This Row],[Aerodynamic Resistance]]</f>
        <v>402.33251259259214</v>
      </c>
      <c r="O1509" s="28">
        <f>(Table1[[#This Row],[Acceleration Force]]+Table1[[#This Row],[Rolling Resistance]]+Table1[[#This Row],[Aerodynamic Resistance]])*Table1[[#This Row],[Velocity]]</f>
        <v>5889.7009482304466</v>
      </c>
      <c r="P1509" s="28">
        <f>Table1[[#This Row],[Total]]*Table1[[#This Row],[Velocity]]</f>
        <v>5889.7009482304466</v>
      </c>
      <c r="Q1509" s="28">
        <f>IF(Table1[[#This Row],[Energy]]&gt;0,Table1[[#This Row],[Energy]],0)</f>
        <v>5889.7009482304466</v>
      </c>
      <c r="R1509" s="28">
        <f>(SUM($Q$6:Q1509))/1000000</f>
        <v>5.4345270704417192</v>
      </c>
      <c r="S1509" s="28">
        <f>IF(Table1[[#This Row],[Energy]]&lt;0,ABS(Table1[[#This Row],[Energy]]),0)</f>
        <v>0</v>
      </c>
      <c r="T1509" s="28">
        <f>(SUM($S$6:S1509))/1000000</f>
        <v>1.9088830152333325</v>
      </c>
    </row>
    <row r="1510" spans="2:20" x14ac:dyDescent="0.3">
      <c r="B1510" s="11" t="s">
        <v>26</v>
      </c>
      <c r="C1510" s="25">
        <v>1504</v>
      </c>
      <c r="D1510" s="25">
        <v>27</v>
      </c>
      <c r="E1510" s="26">
        <v>53.4</v>
      </c>
      <c r="F1510" s="27">
        <f t="shared" si="141"/>
        <v>0.18055555555555516</v>
      </c>
      <c r="G1510" s="27">
        <f t="shared" si="142"/>
        <v>0.64999999999999858</v>
      </c>
      <c r="H1510" s="28">
        <f t="shared" si="138"/>
        <v>0</v>
      </c>
      <c r="I1510" s="28">
        <f t="shared" si="139"/>
        <v>53.4</v>
      </c>
      <c r="J1510" s="28">
        <f t="shared" si="140"/>
        <v>14.833333333333332</v>
      </c>
      <c r="K1510" s="28">
        <f>(1000*1.15)*Table1[[#This Row],[WLTC class 3, version 5, acceleration]]</f>
        <v>207.63888888888843</v>
      </c>
      <c r="L1510" s="28">
        <f t="shared" si="143"/>
        <v>112.815</v>
      </c>
      <c r="M1510" s="28">
        <f>0.5*1.2*0.32*1.99*(Table1[[#This Row],[Velocity]]^2)</f>
        <v>84.068213333333333</v>
      </c>
      <c r="N1510" s="28">
        <f>Table1[[#This Row],[Acceleration Force]]+Table1[[#This Row],[Rolling Resistance]]+Table1[[#This Row],[Aerodynamic Resistance]]</f>
        <v>404.52210222222175</v>
      </c>
      <c r="O1510" s="28">
        <f>(Table1[[#This Row],[Acceleration Force]]+Table1[[#This Row],[Rolling Resistance]]+Table1[[#This Row],[Aerodynamic Resistance]])*Table1[[#This Row],[Velocity]]</f>
        <v>6000.4111829629555</v>
      </c>
      <c r="P1510" s="28">
        <f>Table1[[#This Row],[Total]]*Table1[[#This Row],[Velocity]]</f>
        <v>6000.4111829629555</v>
      </c>
      <c r="Q1510" s="28">
        <f>IF(Table1[[#This Row],[Energy]]&gt;0,Table1[[#This Row],[Energy]],0)</f>
        <v>6000.4111829629555</v>
      </c>
      <c r="R1510" s="28">
        <f>(SUM($Q$6:Q1510))/1000000</f>
        <v>5.4405274816246827</v>
      </c>
      <c r="S1510" s="28">
        <f>IF(Table1[[#This Row],[Energy]]&lt;0,ABS(Table1[[#This Row],[Energy]]),0)</f>
        <v>0</v>
      </c>
      <c r="T1510" s="28">
        <f>(SUM($S$6:S1510))/1000000</f>
        <v>1.9088830152333325</v>
      </c>
    </row>
    <row r="1511" spans="2:20" x14ac:dyDescent="0.3">
      <c r="B1511" s="11" t="s">
        <v>26</v>
      </c>
      <c r="C1511" s="25">
        <v>1505</v>
      </c>
      <c r="D1511" s="25">
        <v>28</v>
      </c>
      <c r="E1511" s="26">
        <v>54</v>
      </c>
      <c r="F1511" s="27">
        <f t="shared" si="141"/>
        <v>0.15277777777777798</v>
      </c>
      <c r="G1511" s="27">
        <f t="shared" si="142"/>
        <v>0.55000000000000071</v>
      </c>
      <c r="H1511" s="28">
        <f t="shared" si="138"/>
        <v>0</v>
      </c>
      <c r="I1511" s="28">
        <f t="shared" si="139"/>
        <v>54</v>
      </c>
      <c r="J1511" s="28">
        <f t="shared" si="140"/>
        <v>15</v>
      </c>
      <c r="K1511" s="28">
        <f>(1000*1.15)*Table1[[#This Row],[WLTC class 3, version 5, acceleration]]</f>
        <v>175.69444444444468</v>
      </c>
      <c r="L1511" s="28">
        <f t="shared" si="143"/>
        <v>112.815</v>
      </c>
      <c r="M1511" s="28">
        <f>0.5*1.2*0.32*1.99*(Table1[[#This Row],[Velocity]]^2)</f>
        <v>85.968000000000004</v>
      </c>
      <c r="N1511" s="28">
        <f>Table1[[#This Row],[Acceleration Force]]+Table1[[#This Row],[Rolling Resistance]]+Table1[[#This Row],[Aerodynamic Resistance]]</f>
        <v>374.4774444444447</v>
      </c>
      <c r="O1511" s="28">
        <f>(Table1[[#This Row],[Acceleration Force]]+Table1[[#This Row],[Rolling Resistance]]+Table1[[#This Row],[Aerodynamic Resistance]])*Table1[[#This Row],[Velocity]]</f>
        <v>5617.1616666666705</v>
      </c>
      <c r="P1511" s="28">
        <f>Table1[[#This Row],[Total]]*Table1[[#This Row],[Velocity]]</f>
        <v>5617.1616666666705</v>
      </c>
      <c r="Q1511" s="28">
        <f>IF(Table1[[#This Row],[Energy]]&gt;0,Table1[[#This Row],[Energy]],0)</f>
        <v>5617.1616666666705</v>
      </c>
      <c r="R1511" s="28">
        <f>(SUM($Q$6:Q1511))/1000000</f>
        <v>5.4461446432913494</v>
      </c>
      <c r="S1511" s="28">
        <f>IF(Table1[[#This Row],[Energy]]&lt;0,ABS(Table1[[#This Row],[Energy]]),0)</f>
        <v>0</v>
      </c>
      <c r="T1511" s="28">
        <f>(SUM($S$6:S1511))/1000000</f>
        <v>1.9088830152333325</v>
      </c>
    </row>
    <row r="1512" spans="2:20" x14ac:dyDescent="0.3">
      <c r="B1512" s="11" t="s">
        <v>26</v>
      </c>
      <c r="C1512" s="25">
        <v>1506</v>
      </c>
      <c r="D1512" s="25">
        <v>29</v>
      </c>
      <c r="E1512" s="26">
        <v>54.5</v>
      </c>
      <c r="F1512" s="27">
        <f t="shared" si="141"/>
        <v>0.1388888888888889</v>
      </c>
      <c r="G1512" s="27">
        <f t="shared" si="142"/>
        <v>0.5</v>
      </c>
      <c r="H1512" s="28">
        <f t="shared" si="138"/>
        <v>0</v>
      </c>
      <c r="I1512" s="28">
        <f t="shared" si="139"/>
        <v>54.5</v>
      </c>
      <c r="J1512" s="28">
        <f t="shared" si="140"/>
        <v>15.138888888888889</v>
      </c>
      <c r="K1512" s="28">
        <f>(1000*1.15)*Table1[[#This Row],[WLTC class 3, version 5, acceleration]]</f>
        <v>159.72222222222223</v>
      </c>
      <c r="L1512" s="28">
        <f t="shared" si="143"/>
        <v>112.815</v>
      </c>
      <c r="M1512" s="28">
        <f>0.5*1.2*0.32*1.99*(Table1[[#This Row],[Velocity]]^2)</f>
        <v>87.567370370370384</v>
      </c>
      <c r="N1512" s="28">
        <f>Table1[[#This Row],[Acceleration Force]]+Table1[[#This Row],[Rolling Resistance]]+Table1[[#This Row],[Aerodynamic Resistance]]</f>
        <v>360.10459259259261</v>
      </c>
      <c r="O1512" s="28">
        <f>(Table1[[#This Row],[Acceleration Force]]+Table1[[#This Row],[Rolling Resistance]]+Table1[[#This Row],[Aerodynamic Resistance]])*Table1[[#This Row],[Velocity]]</f>
        <v>5451.5834156378605</v>
      </c>
      <c r="P1512" s="28">
        <f>Table1[[#This Row],[Total]]*Table1[[#This Row],[Velocity]]</f>
        <v>5451.5834156378605</v>
      </c>
      <c r="Q1512" s="28">
        <f>IF(Table1[[#This Row],[Energy]]&gt;0,Table1[[#This Row],[Energy]],0)</f>
        <v>5451.5834156378605</v>
      </c>
      <c r="R1512" s="28">
        <f>(SUM($Q$6:Q1512))/1000000</f>
        <v>5.4515962267069868</v>
      </c>
      <c r="S1512" s="28">
        <f>IF(Table1[[#This Row],[Energy]]&lt;0,ABS(Table1[[#This Row],[Energy]]),0)</f>
        <v>0</v>
      </c>
      <c r="T1512" s="28">
        <f>(SUM($S$6:S1512))/1000000</f>
        <v>1.9088830152333325</v>
      </c>
    </row>
    <row r="1513" spans="2:20" x14ac:dyDescent="0.3">
      <c r="B1513" s="11" t="s">
        <v>26</v>
      </c>
      <c r="C1513" s="25">
        <v>1507</v>
      </c>
      <c r="D1513" s="25">
        <v>30</v>
      </c>
      <c r="E1513" s="26">
        <v>55</v>
      </c>
      <c r="F1513" s="27">
        <f t="shared" si="141"/>
        <v>0.15277777777777798</v>
      </c>
      <c r="G1513" s="27">
        <f t="shared" si="142"/>
        <v>0.55000000000000071</v>
      </c>
      <c r="H1513" s="28">
        <f t="shared" si="138"/>
        <v>0</v>
      </c>
      <c r="I1513" s="28">
        <f t="shared" si="139"/>
        <v>55</v>
      </c>
      <c r="J1513" s="28">
        <f t="shared" si="140"/>
        <v>15.277777777777777</v>
      </c>
      <c r="K1513" s="28">
        <f>(1000*1.15)*Table1[[#This Row],[WLTC class 3, version 5, acceleration]]</f>
        <v>175.69444444444468</v>
      </c>
      <c r="L1513" s="28">
        <f t="shared" si="143"/>
        <v>112.815</v>
      </c>
      <c r="M1513" s="28">
        <f>0.5*1.2*0.32*1.99*(Table1[[#This Row],[Velocity]]^2)</f>
        <v>89.18148148148147</v>
      </c>
      <c r="N1513" s="28">
        <f>Table1[[#This Row],[Acceleration Force]]+Table1[[#This Row],[Rolling Resistance]]+Table1[[#This Row],[Aerodynamic Resistance]]</f>
        <v>377.69092592592614</v>
      </c>
      <c r="O1513" s="28">
        <f>(Table1[[#This Row],[Acceleration Force]]+Table1[[#This Row],[Rolling Resistance]]+Table1[[#This Row],[Aerodynamic Resistance]])*Table1[[#This Row],[Velocity]]</f>
        <v>5770.2780349794266</v>
      </c>
      <c r="P1513" s="28">
        <f>Table1[[#This Row],[Total]]*Table1[[#This Row],[Velocity]]</f>
        <v>5770.2780349794266</v>
      </c>
      <c r="Q1513" s="28">
        <f>IF(Table1[[#This Row],[Energy]]&gt;0,Table1[[#This Row],[Energy]],0)</f>
        <v>5770.2780349794266</v>
      </c>
      <c r="R1513" s="28">
        <f>(SUM($Q$6:Q1513))/1000000</f>
        <v>5.4573665047419668</v>
      </c>
      <c r="S1513" s="28">
        <f>IF(Table1[[#This Row],[Energy]]&lt;0,ABS(Table1[[#This Row],[Energy]]),0)</f>
        <v>0</v>
      </c>
      <c r="T1513" s="28">
        <f>(SUM($S$6:S1513))/1000000</f>
        <v>1.9088830152333325</v>
      </c>
    </row>
    <row r="1514" spans="2:20" x14ac:dyDescent="0.3">
      <c r="B1514" s="11" t="s">
        <v>26</v>
      </c>
      <c r="C1514" s="25">
        <v>1508</v>
      </c>
      <c r="D1514" s="25">
        <v>31</v>
      </c>
      <c r="E1514" s="26">
        <v>55.6</v>
      </c>
      <c r="F1514" s="27">
        <f t="shared" si="141"/>
        <v>0.18055555555555516</v>
      </c>
      <c r="G1514" s="27">
        <f t="shared" si="142"/>
        <v>0.64999999999999858</v>
      </c>
      <c r="H1514" s="28">
        <f t="shared" si="138"/>
        <v>0</v>
      </c>
      <c r="I1514" s="28">
        <f t="shared" si="139"/>
        <v>55.6</v>
      </c>
      <c r="J1514" s="28">
        <f t="shared" si="140"/>
        <v>15.444444444444445</v>
      </c>
      <c r="K1514" s="28">
        <f>(1000*1.15)*Table1[[#This Row],[WLTC class 3, version 5, acceleration]]</f>
        <v>207.63888888888843</v>
      </c>
      <c r="L1514" s="28">
        <f t="shared" si="143"/>
        <v>112.815</v>
      </c>
      <c r="M1514" s="28">
        <f>0.5*1.2*0.32*1.99*(Table1[[#This Row],[Velocity]]^2)</f>
        <v>91.137872592592601</v>
      </c>
      <c r="N1514" s="28">
        <f>Table1[[#This Row],[Acceleration Force]]+Table1[[#This Row],[Rolling Resistance]]+Table1[[#This Row],[Aerodynamic Resistance]]</f>
        <v>411.591761481481</v>
      </c>
      <c r="O1514" s="28">
        <f>(Table1[[#This Row],[Acceleration Force]]+Table1[[#This Row],[Rolling Resistance]]+Table1[[#This Row],[Aerodynamic Resistance]])*Table1[[#This Row],[Velocity]]</f>
        <v>6356.8060939917623</v>
      </c>
      <c r="P1514" s="28">
        <f>Table1[[#This Row],[Total]]*Table1[[#This Row],[Velocity]]</f>
        <v>6356.8060939917623</v>
      </c>
      <c r="Q1514" s="28">
        <f>IF(Table1[[#This Row],[Energy]]&gt;0,Table1[[#This Row],[Energy]],0)</f>
        <v>6356.8060939917623</v>
      </c>
      <c r="R1514" s="28">
        <f>(SUM($Q$6:Q1514))/1000000</f>
        <v>5.4637233108359586</v>
      </c>
      <c r="S1514" s="28">
        <f>IF(Table1[[#This Row],[Energy]]&lt;0,ABS(Table1[[#This Row],[Energy]]),0)</f>
        <v>0</v>
      </c>
      <c r="T1514" s="28">
        <f>(SUM($S$6:S1514))/1000000</f>
        <v>1.9088830152333325</v>
      </c>
    </row>
    <row r="1515" spans="2:20" x14ac:dyDescent="0.3">
      <c r="B1515" s="11" t="s">
        <v>26</v>
      </c>
      <c r="C1515" s="25">
        <v>1509</v>
      </c>
      <c r="D1515" s="25">
        <v>32</v>
      </c>
      <c r="E1515" s="26">
        <v>56.3</v>
      </c>
      <c r="F1515" s="27">
        <f t="shared" si="141"/>
        <v>0.2222222222222224</v>
      </c>
      <c r="G1515" s="27">
        <f t="shared" si="142"/>
        <v>0.80000000000000071</v>
      </c>
      <c r="H1515" s="28">
        <f t="shared" si="138"/>
        <v>0</v>
      </c>
      <c r="I1515" s="28">
        <f t="shared" si="139"/>
        <v>56.3</v>
      </c>
      <c r="J1515" s="28">
        <f t="shared" si="140"/>
        <v>15.638888888888888</v>
      </c>
      <c r="K1515" s="28">
        <f>(1000*1.15)*Table1[[#This Row],[WLTC class 3, version 5, acceleration]]</f>
        <v>255.55555555555577</v>
      </c>
      <c r="L1515" s="28">
        <f t="shared" si="143"/>
        <v>112.815</v>
      </c>
      <c r="M1515" s="28">
        <f>0.5*1.2*0.32*1.99*(Table1[[#This Row],[Velocity]]^2)</f>
        <v>93.44715703703703</v>
      </c>
      <c r="N1515" s="28">
        <f>Table1[[#This Row],[Acceleration Force]]+Table1[[#This Row],[Rolling Resistance]]+Table1[[#This Row],[Aerodynamic Resistance]]</f>
        <v>461.81771259259278</v>
      </c>
      <c r="O1515" s="28">
        <f>(Table1[[#This Row],[Acceleration Force]]+Table1[[#This Row],[Rolling Resistance]]+Table1[[#This Row],[Aerodynamic Resistance]])*Table1[[#This Row],[Velocity]]</f>
        <v>7222.3158941563806</v>
      </c>
      <c r="P1515" s="28">
        <f>Table1[[#This Row],[Total]]*Table1[[#This Row],[Velocity]]</f>
        <v>7222.3158941563806</v>
      </c>
      <c r="Q1515" s="28">
        <f>IF(Table1[[#This Row],[Energy]]&gt;0,Table1[[#This Row],[Energy]],0)</f>
        <v>7222.3158941563806</v>
      </c>
      <c r="R1515" s="28">
        <f>(SUM($Q$6:Q1515))/1000000</f>
        <v>5.4709456267301153</v>
      </c>
      <c r="S1515" s="28">
        <f>IF(Table1[[#This Row],[Energy]]&lt;0,ABS(Table1[[#This Row],[Energy]]),0)</f>
        <v>0</v>
      </c>
      <c r="T1515" s="28">
        <f>(SUM($S$6:S1515))/1000000</f>
        <v>1.9088830152333325</v>
      </c>
    </row>
    <row r="1516" spans="2:20" x14ac:dyDescent="0.3">
      <c r="B1516" s="11" t="s">
        <v>26</v>
      </c>
      <c r="C1516" s="25">
        <v>1510</v>
      </c>
      <c r="D1516" s="25">
        <v>33</v>
      </c>
      <c r="E1516" s="26">
        <v>57.2</v>
      </c>
      <c r="F1516" s="27">
        <f t="shared" si="141"/>
        <v>0.30555555555555597</v>
      </c>
      <c r="G1516" s="27">
        <f t="shared" si="142"/>
        <v>1.1000000000000014</v>
      </c>
      <c r="H1516" s="28">
        <f t="shared" si="138"/>
        <v>0</v>
      </c>
      <c r="I1516" s="28">
        <f t="shared" si="139"/>
        <v>57.2</v>
      </c>
      <c r="J1516" s="28">
        <f t="shared" si="140"/>
        <v>15.888888888888889</v>
      </c>
      <c r="K1516" s="28">
        <f>(1000*1.15)*Table1[[#This Row],[WLTC class 3, version 5, acceleration]]</f>
        <v>351.38888888888937</v>
      </c>
      <c r="L1516" s="28">
        <f t="shared" si="143"/>
        <v>112.815</v>
      </c>
      <c r="M1516" s="28">
        <f>0.5*1.2*0.32*1.99*(Table1[[#This Row],[Velocity]]^2)</f>
        <v>96.458690370370391</v>
      </c>
      <c r="N1516" s="28">
        <f>Table1[[#This Row],[Acceleration Force]]+Table1[[#This Row],[Rolling Resistance]]+Table1[[#This Row],[Aerodynamic Resistance]]</f>
        <v>560.6625792592597</v>
      </c>
      <c r="O1516" s="28">
        <f>(Table1[[#This Row],[Acceleration Force]]+Table1[[#This Row],[Rolling Resistance]]+Table1[[#This Row],[Aerodynamic Resistance]])*Table1[[#This Row],[Velocity]]</f>
        <v>8908.3054260082372</v>
      </c>
      <c r="P1516" s="28">
        <f>Table1[[#This Row],[Total]]*Table1[[#This Row],[Velocity]]</f>
        <v>8908.3054260082372</v>
      </c>
      <c r="Q1516" s="28">
        <f>IF(Table1[[#This Row],[Energy]]&gt;0,Table1[[#This Row],[Energy]],0)</f>
        <v>8908.3054260082372</v>
      </c>
      <c r="R1516" s="28">
        <f>(SUM($Q$6:Q1516))/1000000</f>
        <v>5.4798539321561233</v>
      </c>
      <c r="S1516" s="28">
        <f>IF(Table1[[#This Row],[Energy]]&lt;0,ABS(Table1[[#This Row],[Energy]]),0)</f>
        <v>0</v>
      </c>
      <c r="T1516" s="28">
        <f>(SUM($S$6:S1516))/1000000</f>
        <v>1.9088830152333325</v>
      </c>
    </row>
    <row r="1517" spans="2:20" x14ac:dyDescent="0.3">
      <c r="B1517" s="11" t="s">
        <v>26</v>
      </c>
      <c r="C1517" s="25">
        <v>1511</v>
      </c>
      <c r="D1517" s="25">
        <v>34</v>
      </c>
      <c r="E1517" s="26">
        <v>58.5</v>
      </c>
      <c r="F1517" s="27">
        <f t="shared" si="141"/>
        <v>0.41666666666666663</v>
      </c>
      <c r="G1517" s="27">
        <f t="shared" si="142"/>
        <v>1.5</v>
      </c>
      <c r="H1517" s="28">
        <f t="shared" si="138"/>
        <v>0</v>
      </c>
      <c r="I1517" s="28">
        <f t="shared" si="139"/>
        <v>58.5</v>
      </c>
      <c r="J1517" s="28">
        <f t="shared" si="140"/>
        <v>16.25</v>
      </c>
      <c r="K1517" s="28">
        <f>(1000*1.15)*Table1[[#This Row],[WLTC class 3, version 5, acceleration]]</f>
        <v>479.16666666666663</v>
      </c>
      <c r="L1517" s="28">
        <f t="shared" si="143"/>
        <v>112.815</v>
      </c>
      <c r="M1517" s="28">
        <f>0.5*1.2*0.32*1.99*(Table1[[#This Row],[Velocity]]^2)</f>
        <v>100.89300000000001</v>
      </c>
      <c r="N1517" s="28">
        <f>Table1[[#This Row],[Acceleration Force]]+Table1[[#This Row],[Rolling Resistance]]+Table1[[#This Row],[Aerodynamic Resistance]]</f>
        <v>692.8746666666666</v>
      </c>
      <c r="O1517" s="28">
        <f>(Table1[[#This Row],[Acceleration Force]]+Table1[[#This Row],[Rolling Resistance]]+Table1[[#This Row],[Aerodynamic Resistance]])*Table1[[#This Row],[Velocity]]</f>
        <v>11259.213333333333</v>
      </c>
      <c r="P1517" s="28">
        <f>Table1[[#This Row],[Total]]*Table1[[#This Row],[Velocity]]</f>
        <v>11259.213333333333</v>
      </c>
      <c r="Q1517" s="28">
        <f>IF(Table1[[#This Row],[Energy]]&gt;0,Table1[[#This Row],[Energy]],0)</f>
        <v>11259.213333333333</v>
      </c>
      <c r="R1517" s="28">
        <f>(SUM($Q$6:Q1517))/1000000</f>
        <v>5.4911131454894564</v>
      </c>
      <c r="S1517" s="28">
        <f>IF(Table1[[#This Row],[Energy]]&lt;0,ABS(Table1[[#This Row],[Energy]]),0)</f>
        <v>0</v>
      </c>
      <c r="T1517" s="28">
        <f>(SUM($S$6:S1517))/1000000</f>
        <v>1.9088830152333325</v>
      </c>
    </row>
    <row r="1518" spans="2:20" x14ac:dyDescent="0.3">
      <c r="B1518" s="11" t="s">
        <v>26</v>
      </c>
      <c r="C1518" s="25">
        <v>1512</v>
      </c>
      <c r="D1518" s="25">
        <v>35</v>
      </c>
      <c r="E1518" s="26">
        <v>60.2</v>
      </c>
      <c r="F1518" s="27">
        <f t="shared" si="141"/>
        <v>0.52777777777777735</v>
      </c>
      <c r="G1518" s="27">
        <f t="shared" si="142"/>
        <v>1.8999999999999986</v>
      </c>
      <c r="H1518" s="28">
        <f t="shared" si="138"/>
        <v>0</v>
      </c>
      <c r="I1518" s="28">
        <f t="shared" si="139"/>
        <v>60.2</v>
      </c>
      <c r="J1518" s="28">
        <f t="shared" si="140"/>
        <v>16.722222222222221</v>
      </c>
      <c r="K1518" s="28">
        <f>(1000*1.15)*Table1[[#This Row],[WLTC class 3, version 5, acceleration]]</f>
        <v>606.944444444444</v>
      </c>
      <c r="L1518" s="28">
        <f t="shared" si="143"/>
        <v>112.815</v>
      </c>
      <c r="M1518" s="28">
        <f>0.5*1.2*0.32*1.99*(Table1[[#This Row],[Velocity]]^2)</f>
        <v>106.84206814814814</v>
      </c>
      <c r="N1518" s="28">
        <f>Table1[[#This Row],[Acceleration Force]]+Table1[[#This Row],[Rolling Resistance]]+Table1[[#This Row],[Aerodynamic Resistance]]</f>
        <v>826.60151259259214</v>
      </c>
      <c r="O1518" s="28">
        <f>(Table1[[#This Row],[Acceleration Force]]+Table1[[#This Row],[Rolling Resistance]]+Table1[[#This Row],[Aerodynamic Resistance]])*Table1[[#This Row],[Velocity]]</f>
        <v>13822.614182798347</v>
      </c>
      <c r="P1518" s="28">
        <f>Table1[[#This Row],[Total]]*Table1[[#This Row],[Velocity]]</f>
        <v>13822.614182798347</v>
      </c>
      <c r="Q1518" s="28">
        <f>IF(Table1[[#This Row],[Energy]]&gt;0,Table1[[#This Row],[Energy]],0)</f>
        <v>13822.614182798347</v>
      </c>
      <c r="R1518" s="28">
        <f>(SUM($Q$6:Q1518))/1000000</f>
        <v>5.5049357596722546</v>
      </c>
      <c r="S1518" s="28">
        <f>IF(Table1[[#This Row],[Energy]]&lt;0,ABS(Table1[[#This Row],[Energy]]),0)</f>
        <v>0</v>
      </c>
      <c r="T1518" s="28">
        <f>(SUM($S$6:S1518))/1000000</f>
        <v>1.9088830152333325</v>
      </c>
    </row>
    <row r="1519" spans="2:20" x14ac:dyDescent="0.3">
      <c r="B1519" s="11" t="s">
        <v>26</v>
      </c>
      <c r="C1519" s="25">
        <v>1513</v>
      </c>
      <c r="D1519" s="25">
        <v>36</v>
      </c>
      <c r="E1519" s="26">
        <v>62.3</v>
      </c>
      <c r="F1519" s="27">
        <f t="shared" si="141"/>
        <v>0.625</v>
      </c>
      <c r="G1519" s="27">
        <f t="shared" si="142"/>
        <v>2.25</v>
      </c>
      <c r="H1519" s="28">
        <f t="shared" si="138"/>
        <v>0</v>
      </c>
      <c r="I1519" s="28">
        <f t="shared" si="139"/>
        <v>62.3</v>
      </c>
      <c r="J1519" s="28">
        <f t="shared" si="140"/>
        <v>17.305555555555554</v>
      </c>
      <c r="K1519" s="28">
        <f>(1000*1.15)*Table1[[#This Row],[WLTC class 3, version 5, acceleration]]</f>
        <v>718.75</v>
      </c>
      <c r="L1519" s="28">
        <f t="shared" si="143"/>
        <v>112.815</v>
      </c>
      <c r="M1519" s="28">
        <f>0.5*1.2*0.32*1.99*(Table1[[#This Row],[Velocity]]^2)</f>
        <v>114.42617925925924</v>
      </c>
      <c r="N1519" s="28">
        <f>Table1[[#This Row],[Acceleration Force]]+Table1[[#This Row],[Rolling Resistance]]+Table1[[#This Row],[Aerodynamic Resistance]]</f>
        <v>945.9911792592593</v>
      </c>
      <c r="O1519" s="28">
        <f>(Table1[[#This Row],[Acceleration Force]]+Table1[[#This Row],[Rolling Resistance]]+Table1[[#This Row],[Aerodynamic Resistance]])*Table1[[#This Row],[Velocity]]</f>
        <v>16370.902907736625</v>
      </c>
      <c r="P1519" s="28">
        <f>Table1[[#This Row],[Total]]*Table1[[#This Row],[Velocity]]</f>
        <v>16370.902907736625</v>
      </c>
      <c r="Q1519" s="28">
        <f>IF(Table1[[#This Row],[Energy]]&gt;0,Table1[[#This Row],[Energy]],0)</f>
        <v>16370.902907736625</v>
      </c>
      <c r="R1519" s="28">
        <f>(SUM($Q$6:Q1519))/1000000</f>
        <v>5.5213066625799909</v>
      </c>
      <c r="S1519" s="28">
        <f>IF(Table1[[#This Row],[Energy]]&lt;0,ABS(Table1[[#This Row],[Energy]]),0)</f>
        <v>0</v>
      </c>
      <c r="T1519" s="28">
        <f>(SUM($S$6:S1519))/1000000</f>
        <v>1.9088830152333325</v>
      </c>
    </row>
    <row r="1520" spans="2:20" x14ac:dyDescent="0.3">
      <c r="B1520" s="11" t="s">
        <v>26</v>
      </c>
      <c r="C1520" s="25">
        <v>1514</v>
      </c>
      <c r="D1520" s="25">
        <v>37</v>
      </c>
      <c r="E1520" s="26">
        <v>64.7</v>
      </c>
      <c r="F1520" s="27">
        <f t="shared" si="141"/>
        <v>0.6666666666666663</v>
      </c>
      <c r="G1520" s="27">
        <f t="shared" si="142"/>
        <v>2.3999999999999986</v>
      </c>
      <c r="H1520" s="28">
        <f t="shared" si="138"/>
        <v>0</v>
      </c>
      <c r="I1520" s="28">
        <f t="shared" si="139"/>
        <v>64.7</v>
      </c>
      <c r="J1520" s="28">
        <f t="shared" si="140"/>
        <v>17.972222222222221</v>
      </c>
      <c r="K1520" s="28">
        <f>(1000*1.15)*Table1[[#This Row],[WLTC class 3, version 5, acceleration]]</f>
        <v>766.66666666666629</v>
      </c>
      <c r="L1520" s="28">
        <f t="shared" si="143"/>
        <v>112.815</v>
      </c>
      <c r="M1520" s="28">
        <f>0.5*1.2*0.32*1.99*(Table1[[#This Row],[Velocity]]^2)</f>
        <v>123.41213481481481</v>
      </c>
      <c r="N1520" s="28">
        <f>Table1[[#This Row],[Acceleration Force]]+Table1[[#This Row],[Rolling Resistance]]+Table1[[#This Row],[Aerodynamic Resistance]]</f>
        <v>1002.8938014814812</v>
      </c>
      <c r="O1520" s="28">
        <f>(Table1[[#This Row],[Acceleration Force]]+Table1[[#This Row],[Rolling Resistance]]+Table1[[#This Row],[Aerodynamic Resistance]])*Table1[[#This Row],[Velocity]]</f>
        <v>18024.230265514398</v>
      </c>
      <c r="P1520" s="28">
        <f>Table1[[#This Row],[Total]]*Table1[[#This Row],[Velocity]]</f>
        <v>18024.230265514398</v>
      </c>
      <c r="Q1520" s="28">
        <f>IF(Table1[[#This Row],[Energy]]&gt;0,Table1[[#This Row],[Energy]],0)</f>
        <v>18024.230265514398</v>
      </c>
      <c r="R1520" s="28">
        <f>(SUM($Q$6:Q1520))/1000000</f>
        <v>5.5393308928455047</v>
      </c>
      <c r="S1520" s="28">
        <f>IF(Table1[[#This Row],[Energy]]&lt;0,ABS(Table1[[#This Row],[Energy]]),0)</f>
        <v>0</v>
      </c>
      <c r="T1520" s="28">
        <f>(SUM($S$6:S1520))/1000000</f>
        <v>1.9088830152333325</v>
      </c>
    </row>
    <row r="1521" spans="2:20" x14ac:dyDescent="0.3">
      <c r="B1521" s="11" t="s">
        <v>26</v>
      </c>
      <c r="C1521" s="25">
        <v>1515</v>
      </c>
      <c r="D1521" s="25">
        <v>38</v>
      </c>
      <c r="E1521" s="26">
        <v>67.099999999999994</v>
      </c>
      <c r="F1521" s="27">
        <f t="shared" si="141"/>
        <v>0.625</v>
      </c>
      <c r="G1521" s="27">
        <f t="shared" si="142"/>
        <v>2.25</v>
      </c>
      <c r="H1521" s="28">
        <f t="shared" si="138"/>
        <v>0</v>
      </c>
      <c r="I1521" s="28">
        <f t="shared" si="139"/>
        <v>67.099999999999994</v>
      </c>
      <c r="J1521" s="28">
        <f t="shared" si="140"/>
        <v>18.638888888888886</v>
      </c>
      <c r="K1521" s="28">
        <f>(1000*1.15)*Table1[[#This Row],[WLTC class 3, version 5, acceleration]]</f>
        <v>718.75</v>
      </c>
      <c r="L1521" s="28">
        <f t="shared" si="143"/>
        <v>112.815</v>
      </c>
      <c r="M1521" s="28">
        <f>0.5*1.2*0.32*1.99*(Table1[[#This Row],[Velocity]]^2)</f>
        <v>132.73771703703699</v>
      </c>
      <c r="N1521" s="28">
        <f>Table1[[#This Row],[Acceleration Force]]+Table1[[#This Row],[Rolling Resistance]]+Table1[[#This Row],[Aerodynamic Resistance]]</f>
        <v>964.30271703703704</v>
      </c>
      <c r="O1521" s="28">
        <f>(Table1[[#This Row],[Acceleration Force]]+Table1[[#This Row],[Rolling Resistance]]+Table1[[#This Row],[Aerodynamic Resistance]])*Table1[[#This Row],[Velocity]]</f>
        <v>17973.531198106994</v>
      </c>
      <c r="P1521" s="28">
        <f>Table1[[#This Row],[Total]]*Table1[[#This Row],[Velocity]]</f>
        <v>17973.531198106994</v>
      </c>
      <c r="Q1521" s="28">
        <f>IF(Table1[[#This Row],[Energy]]&gt;0,Table1[[#This Row],[Energy]],0)</f>
        <v>17973.531198106994</v>
      </c>
      <c r="R1521" s="28">
        <f>(SUM($Q$6:Q1521))/1000000</f>
        <v>5.557304424043612</v>
      </c>
      <c r="S1521" s="28">
        <f>IF(Table1[[#This Row],[Energy]]&lt;0,ABS(Table1[[#This Row],[Energy]]),0)</f>
        <v>0</v>
      </c>
      <c r="T1521" s="28">
        <f>(SUM($S$6:S1521))/1000000</f>
        <v>1.9088830152333325</v>
      </c>
    </row>
    <row r="1522" spans="2:20" x14ac:dyDescent="0.3">
      <c r="B1522" s="11" t="s">
        <v>26</v>
      </c>
      <c r="C1522" s="25">
        <v>1516</v>
      </c>
      <c r="D1522" s="25">
        <v>39</v>
      </c>
      <c r="E1522" s="26">
        <v>69.2</v>
      </c>
      <c r="F1522" s="27">
        <f t="shared" si="141"/>
        <v>0.50000000000000122</v>
      </c>
      <c r="G1522" s="27">
        <f t="shared" si="142"/>
        <v>1.8000000000000043</v>
      </c>
      <c r="H1522" s="28">
        <f t="shared" si="138"/>
        <v>0</v>
      </c>
      <c r="I1522" s="28">
        <f t="shared" si="139"/>
        <v>69.2</v>
      </c>
      <c r="J1522" s="28">
        <f t="shared" si="140"/>
        <v>19.222222222222221</v>
      </c>
      <c r="K1522" s="28">
        <f>(1000*1.15)*Table1[[#This Row],[WLTC class 3, version 5, acceleration]]</f>
        <v>575.00000000000136</v>
      </c>
      <c r="L1522" s="28">
        <f t="shared" si="143"/>
        <v>112.815</v>
      </c>
      <c r="M1522" s="28">
        <f>0.5*1.2*0.32*1.99*(Table1[[#This Row],[Velocity]]^2)</f>
        <v>141.17620148148148</v>
      </c>
      <c r="N1522" s="28">
        <f>Table1[[#This Row],[Acceleration Force]]+Table1[[#This Row],[Rolling Resistance]]+Table1[[#This Row],[Aerodynamic Resistance]]</f>
        <v>828.9912014814829</v>
      </c>
      <c r="O1522" s="28">
        <f>(Table1[[#This Row],[Acceleration Force]]+Table1[[#This Row],[Rolling Resistance]]+Table1[[#This Row],[Aerodynamic Resistance]])*Table1[[#This Row],[Velocity]]</f>
        <v>15935.05309514406</v>
      </c>
      <c r="P1522" s="28">
        <f>Table1[[#This Row],[Total]]*Table1[[#This Row],[Velocity]]</f>
        <v>15935.05309514406</v>
      </c>
      <c r="Q1522" s="28">
        <f>IF(Table1[[#This Row],[Energy]]&gt;0,Table1[[#This Row],[Energy]],0)</f>
        <v>15935.05309514406</v>
      </c>
      <c r="R1522" s="28">
        <f>(SUM($Q$6:Q1522))/1000000</f>
        <v>5.5732394771387561</v>
      </c>
      <c r="S1522" s="28">
        <f>IF(Table1[[#This Row],[Energy]]&lt;0,ABS(Table1[[#This Row],[Energy]]),0)</f>
        <v>0</v>
      </c>
      <c r="T1522" s="28">
        <f>(SUM($S$6:S1522))/1000000</f>
        <v>1.9088830152333325</v>
      </c>
    </row>
    <row r="1523" spans="2:20" x14ac:dyDescent="0.3">
      <c r="B1523" s="11" t="s">
        <v>26</v>
      </c>
      <c r="C1523" s="25">
        <v>1517</v>
      </c>
      <c r="D1523" s="25">
        <v>40</v>
      </c>
      <c r="E1523" s="26">
        <v>70.7</v>
      </c>
      <c r="F1523" s="27">
        <f t="shared" si="141"/>
        <v>0.37500000000000039</v>
      </c>
      <c r="G1523" s="27">
        <f t="shared" si="142"/>
        <v>1.3500000000000014</v>
      </c>
      <c r="H1523" s="28">
        <f t="shared" si="138"/>
        <v>0</v>
      </c>
      <c r="I1523" s="28">
        <f t="shared" si="139"/>
        <v>70.7</v>
      </c>
      <c r="J1523" s="28">
        <f t="shared" si="140"/>
        <v>19.638888888888889</v>
      </c>
      <c r="K1523" s="28">
        <f>(1000*1.15)*Table1[[#This Row],[WLTC class 3, version 5, acceleration]]</f>
        <v>431.25000000000045</v>
      </c>
      <c r="L1523" s="28">
        <f t="shared" si="143"/>
        <v>112.815</v>
      </c>
      <c r="M1523" s="28">
        <f>0.5*1.2*0.32*1.99*(Table1[[#This Row],[Velocity]]^2)</f>
        <v>147.36289037037039</v>
      </c>
      <c r="N1523" s="28">
        <f>Table1[[#This Row],[Acceleration Force]]+Table1[[#This Row],[Rolling Resistance]]+Table1[[#This Row],[Aerodynamic Resistance]]</f>
        <v>691.42789037037096</v>
      </c>
      <c r="O1523" s="28">
        <f>(Table1[[#This Row],[Acceleration Force]]+Table1[[#This Row],[Rolling Resistance]]+Table1[[#This Row],[Aerodynamic Resistance]])*Table1[[#This Row],[Velocity]]</f>
        <v>13578.875513662564</v>
      </c>
      <c r="P1523" s="28">
        <f>Table1[[#This Row],[Total]]*Table1[[#This Row],[Velocity]]</f>
        <v>13578.875513662564</v>
      </c>
      <c r="Q1523" s="28">
        <f>IF(Table1[[#This Row],[Energy]]&gt;0,Table1[[#This Row],[Energy]],0)</f>
        <v>13578.875513662564</v>
      </c>
      <c r="R1523" s="28">
        <f>(SUM($Q$6:Q1523))/1000000</f>
        <v>5.5868183526524184</v>
      </c>
      <c r="S1523" s="28">
        <f>IF(Table1[[#This Row],[Energy]]&lt;0,ABS(Table1[[#This Row],[Energy]]),0)</f>
        <v>0</v>
      </c>
      <c r="T1523" s="28">
        <f>(SUM($S$6:S1523))/1000000</f>
        <v>1.9088830152333325</v>
      </c>
    </row>
    <row r="1524" spans="2:20" x14ac:dyDescent="0.3">
      <c r="B1524" s="11" t="s">
        <v>26</v>
      </c>
      <c r="C1524" s="25">
        <v>1518</v>
      </c>
      <c r="D1524" s="25">
        <v>41</v>
      </c>
      <c r="E1524" s="26">
        <v>71.900000000000006</v>
      </c>
      <c r="F1524" s="27">
        <f t="shared" si="141"/>
        <v>0.27777777777777779</v>
      </c>
      <c r="G1524" s="27">
        <f t="shared" si="142"/>
        <v>1</v>
      </c>
      <c r="H1524" s="28">
        <f t="shared" si="138"/>
        <v>0</v>
      </c>
      <c r="I1524" s="28">
        <f t="shared" si="139"/>
        <v>71.900000000000006</v>
      </c>
      <c r="J1524" s="28">
        <f t="shared" si="140"/>
        <v>19.972222222222225</v>
      </c>
      <c r="K1524" s="28">
        <f>(1000*1.15)*Table1[[#This Row],[WLTC class 3, version 5, acceleration]]</f>
        <v>319.44444444444446</v>
      </c>
      <c r="L1524" s="28">
        <f t="shared" si="143"/>
        <v>112.815</v>
      </c>
      <c r="M1524" s="28">
        <f>0.5*1.2*0.32*1.99*(Table1[[#This Row],[Velocity]]^2)</f>
        <v>152.40776148148151</v>
      </c>
      <c r="N1524" s="28">
        <f>Table1[[#This Row],[Acceleration Force]]+Table1[[#This Row],[Rolling Resistance]]+Table1[[#This Row],[Aerodynamic Resistance]]</f>
        <v>584.66720592592594</v>
      </c>
      <c r="O1524" s="28">
        <f>(Table1[[#This Row],[Acceleration Force]]+Table1[[#This Row],[Rolling Resistance]]+Table1[[#This Row],[Aerodynamic Resistance]])*Table1[[#This Row],[Velocity]]</f>
        <v>11677.103362798356</v>
      </c>
      <c r="P1524" s="28">
        <f>Table1[[#This Row],[Total]]*Table1[[#This Row],[Velocity]]</f>
        <v>11677.103362798356</v>
      </c>
      <c r="Q1524" s="28">
        <f>IF(Table1[[#This Row],[Energy]]&gt;0,Table1[[#This Row],[Energy]],0)</f>
        <v>11677.103362798356</v>
      </c>
      <c r="R1524" s="28">
        <f>(SUM($Q$6:Q1524))/1000000</f>
        <v>5.5984954560152174</v>
      </c>
      <c r="S1524" s="28">
        <f>IF(Table1[[#This Row],[Energy]]&lt;0,ABS(Table1[[#This Row],[Energy]]),0)</f>
        <v>0</v>
      </c>
      <c r="T1524" s="28">
        <f>(SUM($S$6:S1524))/1000000</f>
        <v>1.9088830152333325</v>
      </c>
    </row>
    <row r="1525" spans="2:20" x14ac:dyDescent="0.3">
      <c r="B1525" s="11" t="s">
        <v>26</v>
      </c>
      <c r="C1525" s="25">
        <v>1519</v>
      </c>
      <c r="D1525" s="25">
        <v>42</v>
      </c>
      <c r="E1525" s="26">
        <v>72.7</v>
      </c>
      <c r="F1525" s="27">
        <f t="shared" si="141"/>
        <v>0.20833333333333331</v>
      </c>
      <c r="G1525" s="27">
        <f t="shared" si="142"/>
        <v>0.75</v>
      </c>
      <c r="H1525" s="28">
        <f t="shared" si="138"/>
        <v>0</v>
      </c>
      <c r="I1525" s="28">
        <f t="shared" si="139"/>
        <v>72.7</v>
      </c>
      <c r="J1525" s="28">
        <f t="shared" si="140"/>
        <v>20.194444444444446</v>
      </c>
      <c r="K1525" s="28">
        <f>(1000*1.15)*Table1[[#This Row],[WLTC class 3, version 5, acceleration]]</f>
        <v>239.58333333333331</v>
      </c>
      <c r="L1525" s="28">
        <f t="shared" si="143"/>
        <v>112.815</v>
      </c>
      <c r="M1525" s="28">
        <f>0.5*1.2*0.32*1.99*(Table1[[#This Row],[Velocity]]^2)</f>
        <v>155.8181792592593</v>
      </c>
      <c r="N1525" s="28">
        <f>Table1[[#This Row],[Acceleration Force]]+Table1[[#This Row],[Rolling Resistance]]+Table1[[#This Row],[Aerodynamic Resistance]]</f>
        <v>508.21651259259261</v>
      </c>
      <c r="O1525" s="28">
        <f>(Table1[[#This Row],[Acceleration Force]]+Table1[[#This Row],[Rolling Resistance]]+Table1[[#This Row],[Aerodynamic Resistance]])*Table1[[#This Row],[Velocity]]</f>
        <v>10263.150129300413</v>
      </c>
      <c r="P1525" s="28">
        <f>Table1[[#This Row],[Total]]*Table1[[#This Row],[Velocity]]</f>
        <v>10263.150129300413</v>
      </c>
      <c r="Q1525" s="28">
        <f>IF(Table1[[#This Row],[Energy]]&gt;0,Table1[[#This Row],[Energy]],0)</f>
        <v>10263.150129300413</v>
      </c>
      <c r="R1525" s="28">
        <f>(SUM($Q$6:Q1525))/1000000</f>
        <v>5.6087586061445176</v>
      </c>
      <c r="S1525" s="28">
        <f>IF(Table1[[#This Row],[Energy]]&lt;0,ABS(Table1[[#This Row],[Energy]]),0)</f>
        <v>0</v>
      </c>
      <c r="T1525" s="28">
        <f>(SUM($S$6:S1525))/1000000</f>
        <v>1.9088830152333325</v>
      </c>
    </row>
    <row r="1526" spans="2:20" x14ac:dyDescent="0.3">
      <c r="B1526" s="11" t="s">
        <v>26</v>
      </c>
      <c r="C1526" s="25">
        <v>1520</v>
      </c>
      <c r="D1526" s="25">
        <v>43</v>
      </c>
      <c r="E1526" s="26">
        <v>73.400000000000006</v>
      </c>
      <c r="F1526" s="27">
        <f t="shared" si="141"/>
        <v>0.15277777777777699</v>
      </c>
      <c r="G1526" s="27">
        <f t="shared" si="142"/>
        <v>0.54999999999999716</v>
      </c>
      <c r="H1526" s="28">
        <f t="shared" si="138"/>
        <v>0</v>
      </c>
      <c r="I1526" s="28">
        <f t="shared" si="139"/>
        <v>73.400000000000006</v>
      </c>
      <c r="J1526" s="28">
        <f t="shared" si="140"/>
        <v>20.388888888888889</v>
      </c>
      <c r="K1526" s="28">
        <f>(1000*1.15)*Table1[[#This Row],[WLTC class 3, version 5, acceleration]]</f>
        <v>175.69444444444352</v>
      </c>
      <c r="L1526" s="28">
        <f t="shared" si="143"/>
        <v>112.815</v>
      </c>
      <c r="M1526" s="28">
        <f>0.5*1.2*0.32*1.99*(Table1[[#This Row],[Velocity]]^2)</f>
        <v>158.83325037037039</v>
      </c>
      <c r="N1526" s="28">
        <f>Table1[[#This Row],[Acceleration Force]]+Table1[[#This Row],[Rolling Resistance]]+Table1[[#This Row],[Aerodynamic Resistance]]</f>
        <v>447.34269481481385</v>
      </c>
      <c r="O1526" s="28">
        <f>(Table1[[#This Row],[Acceleration Force]]+Table1[[#This Row],[Rolling Resistance]]+Table1[[#This Row],[Aerodynamic Resistance]])*Table1[[#This Row],[Velocity]]</f>
        <v>9120.8204998353722</v>
      </c>
      <c r="P1526" s="28">
        <f>Table1[[#This Row],[Total]]*Table1[[#This Row],[Velocity]]</f>
        <v>9120.8204998353722</v>
      </c>
      <c r="Q1526" s="28">
        <f>IF(Table1[[#This Row],[Energy]]&gt;0,Table1[[#This Row],[Energy]],0)</f>
        <v>9120.8204998353722</v>
      </c>
      <c r="R1526" s="28">
        <f>(SUM($Q$6:Q1526))/1000000</f>
        <v>5.617879426644353</v>
      </c>
      <c r="S1526" s="28">
        <f>IF(Table1[[#This Row],[Energy]]&lt;0,ABS(Table1[[#This Row],[Energy]]),0)</f>
        <v>0</v>
      </c>
      <c r="T1526" s="28">
        <f>(SUM($S$6:S1526))/1000000</f>
        <v>1.9088830152333325</v>
      </c>
    </row>
    <row r="1527" spans="2:20" x14ac:dyDescent="0.3">
      <c r="B1527" s="11" t="s">
        <v>26</v>
      </c>
      <c r="C1527" s="25">
        <v>1521</v>
      </c>
      <c r="D1527" s="25">
        <v>44</v>
      </c>
      <c r="E1527" s="26">
        <v>73.8</v>
      </c>
      <c r="F1527" s="27">
        <f t="shared" si="141"/>
        <v>9.7222222222220642E-2</v>
      </c>
      <c r="G1527" s="27">
        <f t="shared" si="142"/>
        <v>0.34999999999999432</v>
      </c>
      <c r="H1527" s="28">
        <f t="shared" si="138"/>
        <v>0</v>
      </c>
      <c r="I1527" s="28">
        <f t="shared" si="139"/>
        <v>73.8</v>
      </c>
      <c r="J1527" s="28">
        <f t="shared" si="140"/>
        <v>20.5</v>
      </c>
      <c r="K1527" s="28">
        <f>(1000*1.15)*Table1[[#This Row],[WLTC class 3, version 5, acceleration]]</f>
        <v>111.80555555555374</v>
      </c>
      <c r="L1527" s="28">
        <f t="shared" si="143"/>
        <v>112.815</v>
      </c>
      <c r="M1527" s="28">
        <f>0.5*1.2*0.32*1.99*(Table1[[#This Row],[Velocity]]^2)</f>
        <v>160.56912000000003</v>
      </c>
      <c r="N1527" s="28">
        <f>Table1[[#This Row],[Acceleration Force]]+Table1[[#This Row],[Rolling Resistance]]+Table1[[#This Row],[Aerodynamic Resistance]]</f>
        <v>385.18967555555378</v>
      </c>
      <c r="O1527" s="28">
        <f>(Table1[[#This Row],[Acceleration Force]]+Table1[[#This Row],[Rolling Resistance]]+Table1[[#This Row],[Aerodynamic Resistance]])*Table1[[#This Row],[Velocity]]</f>
        <v>7896.3883488888523</v>
      </c>
      <c r="P1527" s="28">
        <f>Table1[[#This Row],[Total]]*Table1[[#This Row],[Velocity]]</f>
        <v>7896.3883488888523</v>
      </c>
      <c r="Q1527" s="28">
        <f>IF(Table1[[#This Row],[Energy]]&gt;0,Table1[[#This Row],[Energy]],0)</f>
        <v>7896.3883488888523</v>
      </c>
      <c r="R1527" s="28">
        <f>(SUM($Q$6:Q1527))/1000000</f>
        <v>5.6257758149932418</v>
      </c>
      <c r="S1527" s="28">
        <f>IF(Table1[[#This Row],[Energy]]&lt;0,ABS(Table1[[#This Row],[Energy]]),0)</f>
        <v>0</v>
      </c>
      <c r="T1527" s="28">
        <f>(SUM($S$6:S1527))/1000000</f>
        <v>1.9088830152333325</v>
      </c>
    </row>
    <row r="1528" spans="2:20" x14ac:dyDescent="0.3">
      <c r="B1528" s="11" t="s">
        <v>26</v>
      </c>
      <c r="C1528" s="25">
        <v>1522</v>
      </c>
      <c r="D1528" s="25">
        <v>45</v>
      </c>
      <c r="E1528" s="26">
        <v>74.099999999999994</v>
      </c>
      <c r="F1528" s="27">
        <f t="shared" si="141"/>
        <v>2.7777777777778172E-2</v>
      </c>
      <c r="G1528" s="27">
        <f t="shared" si="142"/>
        <v>0.10000000000000142</v>
      </c>
      <c r="H1528" s="28">
        <f t="shared" si="138"/>
        <v>0</v>
      </c>
      <c r="I1528" s="28">
        <f t="shared" si="139"/>
        <v>74.099999999999994</v>
      </c>
      <c r="J1528" s="28">
        <f t="shared" si="140"/>
        <v>20.583333333333332</v>
      </c>
      <c r="K1528" s="28">
        <f>(1000*1.15)*Table1[[#This Row],[WLTC class 3, version 5, acceleration]]</f>
        <v>31.944444444444898</v>
      </c>
      <c r="L1528" s="28">
        <f t="shared" si="143"/>
        <v>112.815</v>
      </c>
      <c r="M1528" s="28">
        <f>0.5*1.2*0.32*1.99*(Table1[[#This Row],[Velocity]]^2)</f>
        <v>161.87721333333334</v>
      </c>
      <c r="N1528" s="28">
        <f>Table1[[#This Row],[Acceleration Force]]+Table1[[#This Row],[Rolling Resistance]]+Table1[[#This Row],[Aerodynamic Resistance]]</f>
        <v>306.63665777777828</v>
      </c>
      <c r="O1528" s="28">
        <f>(Table1[[#This Row],[Acceleration Force]]+Table1[[#This Row],[Rolling Resistance]]+Table1[[#This Row],[Aerodynamic Resistance]])*Table1[[#This Row],[Velocity]]</f>
        <v>6311.6045392592696</v>
      </c>
      <c r="P1528" s="28">
        <f>Table1[[#This Row],[Total]]*Table1[[#This Row],[Velocity]]</f>
        <v>6311.6045392592696</v>
      </c>
      <c r="Q1528" s="28">
        <f>IF(Table1[[#This Row],[Energy]]&gt;0,Table1[[#This Row],[Energy]],0)</f>
        <v>6311.6045392592696</v>
      </c>
      <c r="R1528" s="28">
        <f>(SUM($Q$6:Q1528))/1000000</f>
        <v>5.6320874195325015</v>
      </c>
      <c r="S1528" s="28">
        <f>IF(Table1[[#This Row],[Energy]]&lt;0,ABS(Table1[[#This Row],[Energy]]),0)</f>
        <v>0</v>
      </c>
      <c r="T1528" s="28">
        <f>(SUM($S$6:S1528))/1000000</f>
        <v>1.9088830152333325</v>
      </c>
    </row>
    <row r="1529" spans="2:20" x14ac:dyDescent="0.3">
      <c r="B1529" s="11" t="s">
        <v>26</v>
      </c>
      <c r="C1529" s="25">
        <v>1523</v>
      </c>
      <c r="D1529" s="25">
        <v>46</v>
      </c>
      <c r="E1529" s="26">
        <v>74</v>
      </c>
      <c r="F1529" s="27">
        <f t="shared" si="141"/>
        <v>-6.9444444444444448E-2</v>
      </c>
      <c r="G1529" s="27">
        <f t="shared" si="142"/>
        <v>-0.25</v>
      </c>
      <c r="H1529" s="28">
        <f t="shared" si="138"/>
        <v>0</v>
      </c>
      <c r="I1529" s="28">
        <f t="shared" si="139"/>
        <v>74</v>
      </c>
      <c r="J1529" s="28">
        <f t="shared" si="140"/>
        <v>20.555555555555554</v>
      </c>
      <c r="K1529" s="28">
        <f>(1000*1.15)*Table1[[#This Row],[WLTC class 3, version 5, acceleration]]</f>
        <v>-79.861111111111114</v>
      </c>
      <c r="L1529" s="28">
        <f t="shared" si="143"/>
        <v>112.815</v>
      </c>
      <c r="M1529" s="28">
        <f>0.5*1.2*0.32*1.99*(Table1[[#This Row],[Velocity]]^2)</f>
        <v>161.44059259259257</v>
      </c>
      <c r="N1529" s="28">
        <f>Table1[[#This Row],[Acceleration Force]]+Table1[[#This Row],[Rolling Resistance]]+Table1[[#This Row],[Aerodynamic Resistance]]</f>
        <v>194.39448148148145</v>
      </c>
      <c r="O1529" s="28">
        <f>(Table1[[#This Row],[Acceleration Force]]+Table1[[#This Row],[Rolling Resistance]]+Table1[[#This Row],[Aerodynamic Resistance]])*Table1[[#This Row],[Velocity]]</f>
        <v>3995.8865637860072</v>
      </c>
      <c r="P1529" s="28">
        <f>Table1[[#This Row],[Total]]*Table1[[#This Row],[Velocity]]</f>
        <v>3995.8865637860072</v>
      </c>
      <c r="Q1529" s="28">
        <f>IF(Table1[[#This Row],[Energy]]&gt;0,Table1[[#This Row],[Energy]],0)</f>
        <v>3995.8865637860072</v>
      </c>
      <c r="R1529" s="28">
        <f>(SUM($Q$6:Q1529))/1000000</f>
        <v>5.6360833060962872</v>
      </c>
      <c r="S1529" s="28">
        <f>IF(Table1[[#This Row],[Energy]]&lt;0,ABS(Table1[[#This Row],[Energy]]),0)</f>
        <v>0</v>
      </c>
      <c r="T1529" s="28">
        <f>(SUM($S$6:S1529))/1000000</f>
        <v>1.9088830152333325</v>
      </c>
    </row>
    <row r="1530" spans="2:20" x14ac:dyDescent="0.3">
      <c r="B1530" s="11" t="s">
        <v>26</v>
      </c>
      <c r="C1530" s="25">
        <v>1524</v>
      </c>
      <c r="D1530" s="25">
        <v>47</v>
      </c>
      <c r="E1530" s="26">
        <v>73.599999999999994</v>
      </c>
      <c r="F1530" s="27">
        <f t="shared" si="141"/>
        <v>-0.20833333333333331</v>
      </c>
      <c r="G1530" s="27">
        <f t="shared" si="142"/>
        <v>-0.75</v>
      </c>
      <c r="H1530" s="28">
        <f t="shared" si="138"/>
        <v>0</v>
      </c>
      <c r="I1530" s="28">
        <f t="shared" si="139"/>
        <v>73.599999999999994</v>
      </c>
      <c r="J1530" s="28">
        <f t="shared" si="140"/>
        <v>20.444444444444443</v>
      </c>
      <c r="K1530" s="28">
        <f>(1000*1.15)*Table1[[#This Row],[WLTC class 3, version 5, acceleration]]</f>
        <v>-239.58333333333331</v>
      </c>
      <c r="L1530" s="28">
        <f t="shared" si="143"/>
        <v>112.815</v>
      </c>
      <c r="M1530" s="28">
        <f>0.5*1.2*0.32*1.99*(Table1[[#This Row],[Velocity]]^2)</f>
        <v>159.70000592592592</v>
      </c>
      <c r="N1530" s="28">
        <f>Table1[[#This Row],[Acceleration Force]]+Table1[[#This Row],[Rolling Resistance]]+Table1[[#This Row],[Aerodynamic Resistance]]</f>
        <v>32.931672592592605</v>
      </c>
      <c r="O1530" s="28">
        <f>(Table1[[#This Row],[Acceleration Force]]+Table1[[#This Row],[Rolling Resistance]]+Table1[[#This Row],[Aerodynamic Resistance]])*Table1[[#This Row],[Velocity]]</f>
        <v>673.26975078189321</v>
      </c>
      <c r="P1530" s="28">
        <f>Table1[[#This Row],[Total]]*Table1[[#This Row],[Velocity]]</f>
        <v>673.26975078189321</v>
      </c>
      <c r="Q1530" s="28">
        <f>IF(Table1[[#This Row],[Energy]]&gt;0,Table1[[#This Row],[Energy]],0)</f>
        <v>673.26975078189321</v>
      </c>
      <c r="R1530" s="28">
        <f>(SUM($Q$6:Q1530))/1000000</f>
        <v>5.6367565758470697</v>
      </c>
      <c r="S1530" s="28">
        <f>IF(Table1[[#This Row],[Energy]]&lt;0,ABS(Table1[[#This Row],[Energy]]),0)</f>
        <v>0</v>
      </c>
      <c r="T1530" s="28">
        <f>(SUM($S$6:S1530))/1000000</f>
        <v>1.9088830152333325</v>
      </c>
    </row>
    <row r="1531" spans="2:20" x14ac:dyDescent="0.3">
      <c r="B1531" s="11" t="s">
        <v>26</v>
      </c>
      <c r="C1531" s="25">
        <v>1525</v>
      </c>
      <c r="D1531" s="25">
        <v>48</v>
      </c>
      <c r="E1531" s="26">
        <v>72.5</v>
      </c>
      <c r="F1531" s="27">
        <f t="shared" si="141"/>
        <v>-0.38888888888888851</v>
      </c>
      <c r="G1531" s="27">
        <f t="shared" si="142"/>
        <v>-1.3999999999999986</v>
      </c>
      <c r="H1531" s="28">
        <f t="shared" si="138"/>
        <v>0</v>
      </c>
      <c r="I1531" s="28">
        <f t="shared" si="139"/>
        <v>72.5</v>
      </c>
      <c r="J1531" s="28">
        <f t="shared" si="140"/>
        <v>20.138888888888889</v>
      </c>
      <c r="K1531" s="28">
        <f>(1000*1.15)*Table1[[#This Row],[WLTC class 3, version 5, acceleration]]</f>
        <v>-447.22222222222177</v>
      </c>
      <c r="L1531" s="28">
        <f t="shared" si="143"/>
        <v>112.815</v>
      </c>
      <c r="M1531" s="28">
        <f>0.5*1.2*0.32*1.99*(Table1[[#This Row],[Velocity]]^2)</f>
        <v>154.96203703703705</v>
      </c>
      <c r="N1531" s="28">
        <f>Table1[[#This Row],[Acceleration Force]]+Table1[[#This Row],[Rolling Resistance]]+Table1[[#This Row],[Aerodynamic Resistance]]</f>
        <v>-179.44518518518473</v>
      </c>
      <c r="O1531" s="28">
        <f>(Table1[[#This Row],[Acceleration Force]]+Table1[[#This Row],[Rolling Resistance]]+Table1[[#This Row],[Aerodynamic Resistance]])*Table1[[#This Row],[Velocity]]</f>
        <v>-3613.8266460905256</v>
      </c>
      <c r="P1531" s="28">
        <f>Table1[[#This Row],[Total]]*Table1[[#This Row],[Velocity]]</f>
        <v>-3613.8266460905256</v>
      </c>
      <c r="Q1531" s="28">
        <f>IF(Table1[[#This Row],[Energy]]&gt;0,Table1[[#This Row],[Energy]],0)</f>
        <v>0</v>
      </c>
      <c r="R1531" s="28">
        <f>(SUM($Q$6:Q1531))/1000000</f>
        <v>5.6367565758470697</v>
      </c>
      <c r="S1531" s="28">
        <f>IF(Table1[[#This Row],[Energy]]&lt;0,ABS(Table1[[#This Row],[Energy]]),0)</f>
        <v>3613.8266460905256</v>
      </c>
      <c r="T1531" s="28">
        <f>(SUM($S$6:S1531))/1000000</f>
        <v>1.912496841879423</v>
      </c>
    </row>
    <row r="1532" spans="2:20" x14ac:dyDescent="0.3">
      <c r="B1532" s="11" t="s">
        <v>26</v>
      </c>
      <c r="C1532" s="25">
        <v>1526</v>
      </c>
      <c r="D1532" s="25">
        <v>49</v>
      </c>
      <c r="E1532" s="26">
        <v>70.8</v>
      </c>
      <c r="F1532" s="27">
        <f t="shared" si="141"/>
        <v>-0.54166666666666741</v>
      </c>
      <c r="G1532" s="27">
        <f t="shared" si="142"/>
        <v>-1.9500000000000028</v>
      </c>
      <c r="H1532" s="28">
        <f t="shared" si="138"/>
        <v>0</v>
      </c>
      <c r="I1532" s="28">
        <f t="shared" si="139"/>
        <v>70.8</v>
      </c>
      <c r="J1532" s="28">
        <f t="shared" si="140"/>
        <v>19.666666666666664</v>
      </c>
      <c r="K1532" s="28">
        <f>(1000*1.15)*Table1[[#This Row],[WLTC class 3, version 5, acceleration]]</f>
        <v>-622.91666666666754</v>
      </c>
      <c r="L1532" s="28">
        <f t="shared" si="143"/>
        <v>112.815</v>
      </c>
      <c r="M1532" s="28">
        <f>0.5*1.2*0.32*1.99*(Table1[[#This Row],[Velocity]]^2)</f>
        <v>147.78005333333331</v>
      </c>
      <c r="N1532" s="28">
        <f>Table1[[#This Row],[Acceleration Force]]+Table1[[#This Row],[Rolling Resistance]]+Table1[[#This Row],[Aerodynamic Resistance]]</f>
        <v>-362.3216133333342</v>
      </c>
      <c r="O1532" s="28">
        <f>(Table1[[#This Row],[Acceleration Force]]+Table1[[#This Row],[Rolling Resistance]]+Table1[[#This Row],[Aerodynamic Resistance]])*Table1[[#This Row],[Velocity]]</f>
        <v>-7125.6583955555716</v>
      </c>
      <c r="P1532" s="28">
        <f>Table1[[#This Row],[Total]]*Table1[[#This Row],[Velocity]]</f>
        <v>-7125.6583955555716</v>
      </c>
      <c r="Q1532" s="28">
        <f>IF(Table1[[#This Row],[Energy]]&gt;0,Table1[[#This Row],[Energy]],0)</f>
        <v>0</v>
      </c>
      <c r="R1532" s="28">
        <f>(SUM($Q$6:Q1532))/1000000</f>
        <v>5.6367565758470697</v>
      </c>
      <c r="S1532" s="28">
        <f>IF(Table1[[#This Row],[Energy]]&lt;0,ABS(Table1[[#This Row],[Energy]]),0)</f>
        <v>7125.6583955555716</v>
      </c>
      <c r="T1532" s="28">
        <f>(SUM($S$6:S1532))/1000000</f>
        <v>1.9196225002749785</v>
      </c>
    </row>
    <row r="1533" spans="2:20" x14ac:dyDescent="0.3">
      <c r="B1533" s="11" t="s">
        <v>26</v>
      </c>
      <c r="C1533" s="25">
        <v>1527</v>
      </c>
      <c r="D1533" s="25">
        <v>50</v>
      </c>
      <c r="E1533" s="26">
        <v>68.599999999999994</v>
      </c>
      <c r="F1533" s="27">
        <f t="shared" si="141"/>
        <v>-0.63888888888888806</v>
      </c>
      <c r="G1533" s="27">
        <f t="shared" si="142"/>
        <v>-2.2999999999999972</v>
      </c>
      <c r="H1533" s="28">
        <f t="shared" si="138"/>
        <v>0</v>
      </c>
      <c r="I1533" s="28">
        <f t="shared" si="139"/>
        <v>68.599999999999994</v>
      </c>
      <c r="J1533" s="28">
        <f t="shared" si="140"/>
        <v>19.055555555555554</v>
      </c>
      <c r="K1533" s="28">
        <f>(1000*1.15)*Table1[[#This Row],[WLTC class 3, version 5, acceleration]]</f>
        <v>-734.72222222222126</v>
      </c>
      <c r="L1533" s="28">
        <f t="shared" si="143"/>
        <v>112.815</v>
      </c>
      <c r="M1533" s="28">
        <f>0.5*1.2*0.32*1.99*(Table1[[#This Row],[Velocity]]^2)</f>
        <v>138.73867259259259</v>
      </c>
      <c r="N1533" s="28">
        <f>Table1[[#This Row],[Acceleration Force]]+Table1[[#This Row],[Rolling Resistance]]+Table1[[#This Row],[Aerodynamic Resistance]]</f>
        <v>-483.16854962962861</v>
      </c>
      <c r="O1533" s="28">
        <f>(Table1[[#This Row],[Acceleration Force]]+Table1[[#This Row],[Rolling Resistance]]+Table1[[#This Row],[Aerodynamic Resistance]])*Table1[[#This Row],[Velocity]]</f>
        <v>-9207.0451401645896</v>
      </c>
      <c r="P1533" s="28">
        <f>Table1[[#This Row],[Total]]*Table1[[#This Row],[Velocity]]</f>
        <v>-9207.0451401645896</v>
      </c>
      <c r="Q1533" s="28">
        <f>IF(Table1[[#This Row],[Energy]]&gt;0,Table1[[#This Row],[Energy]],0)</f>
        <v>0</v>
      </c>
      <c r="R1533" s="28">
        <f>(SUM($Q$6:Q1533))/1000000</f>
        <v>5.6367565758470697</v>
      </c>
      <c r="S1533" s="28">
        <f>IF(Table1[[#This Row],[Energy]]&lt;0,ABS(Table1[[#This Row],[Energy]]),0)</f>
        <v>9207.0451401645896</v>
      </c>
      <c r="T1533" s="28">
        <f>(SUM($S$6:S1533))/1000000</f>
        <v>1.9288295454151432</v>
      </c>
    </row>
    <row r="1534" spans="2:20" x14ac:dyDescent="0.3">
      <c r="B1534" s="11" t="s">
        <v>26</v>
      </c>
      <c r="C1534" s="25">
        <v>1528</v>
      </c>
      <c r="D1534" s="25">
        <v>51</v>
      </c>
      <c r="E1534" s="26">
        <v>66.2</v>
      </c>
      <c r="F1534" s="27">
        <f t="shared" si="141"/>
        <v>-0.63888888888888806</v>
      </c>
      <c r="G1534" s="27">
        <f t="shared" si="142"/>
        <v>-2.2999999999999972</v>
      </c>
      <c r="H1534" s="28">
        <f t="shared" si="138"/>
        <v>0</v>
      </c>
      <c r="I1534" s="28">
        <f t="shared" si="139"/>
        <v>66.2</v>
      </c>
      <c r="J1534" s="28">
        <f t="shared" si="140"/>
        <v>18.388888888888889</v>
      </c>
      <c r="K1534" s="28">
        <f>(1000*1.15)*Table1[[#This Row],[WLTC class 3, version 5, acceleration]]</f>
        <v>-734.72222222222126</v>
      </c>
      <c r="L1534" s="28">
        <f t="shared" si="143"/>
        <v>112.815</v>
      </c>
      <c r="M1534" s="28">
        <f>0.5*1.2*0.32*1.99*(Table1[[#This Row],[Velocity]]^2)</f>
        <v>129.20082370370372</v>
      </c>
      <c r="N1534" s="28">
        <f>Table1[[#This Row],[Acceleration Force]]+Table1[[#This Row],[Rolling Resistance]]+Table1[[#This Row],[Aerodynamic Resistance]]</f>
        <v>-492.70639851851752</v>
      </c>
      <c r="O1534" s="28">
        <f>(Table1[[#This Row],[Acceleration Force]]+Table1[[#This Row],[Rolling Resistance]]+Table1[[#This Row],[Aerodynamic Resistance]])*Table1[[#This Row],[Velocity]]</f>
        <v>-9060.3232172016287</v>
      </c>
      <c r="P1534" s="28">
        <f>Table1[[#This Row],[Total]]*Table1[[#This Row],[Velocity]]</f>
        <v>-9060.3232172016287</v>
      </c>
      <c r="Q1534" s="28">
        <f>IF(Table1[[#This Row],[Energy]]&gt;0,Table1[[#This Row],[Energy]],0)</f>
        <v>0</v>
      </c>
      <c r="R1534" s="28">
        <f>(SUM($Q$6:Q1534))/1000000</f>
        <v>5.6367565758470697</v>
      </c>
      <c r="S1534" s="28">
        <f>IF(Table1[[#This Row],[Energy]]&lt;0,ABS(Table1[[#This Row],[Energy]]),0)</f>
        <v>9060.3232172016287</v>
      </c>
      <c r="T1534" s="28">
        <f>(SUM($S$6:S1534))/1000000</f>
        <v>1.9378898686323449</v>
      </c>
    </row>
    <row r="1535" spans="2:20" x14ac:dyDescent="0.3">
      <c r="B1535" s="11" t="s">
        <v>26</v>
      </c>
      <c r="C1535" s="25">
        <v>1529</v>
      </c>
      <c r="D1535" s="25">
        <v>52</v>
      </c>
      <c r="E1535" s="26">
        <v>64</v>
      </c>
      <c r="F1535" s="27">
        <f t="shared" si="141"/>
        <v>-0.55555555555555558</v>
      </c>
      <c r="G1535" s="27">
        <f t="shared" si="142"/>
        <v>-2</v>
      </c>
      <c r="H1535" s="28">
        <f t="shared" si="138"/>
        <v>0</v>
      </c>
      <c r="I1535" s="28">
        <f t="shared" si="139"/>
        <v>64</v>
      </c>
      <c r="J1535" s="28">
        <f t="shared" si="140"/>
        <v>17.777777777777779</v>
      </c>
      <c r="K1535" s="28">
        <f>(1000*1.15)*Table1[[#This Row],[WLTC class 3, version 5, acceleration]]</f>
        <v>-638.88888888888891</v>
      </c>
      <c r="L1535" s="28">
        <f t="shared" si="143"/>
        <v>112.815</v>
      </c>
      <c r="M1535" s="28">
        <f>0.5*1.2*0.32*1.99*(Table1[[#This Row],[Velocity]]^2)</f>
        <v>120.75614814814817</v>
      </c>
      <c r="N1535" s="28">
        <f>Table1[[#This Row],[Acceleration Force]]+Table1[[#This Row],[Rolling Resistance]]+Table1[[#This Row],[Aerodynamic Resistance]]</f>
        <v>-405.3177407407407</v>
      </c>
      <c r="O1535" s="28">
        <f>(Table1[[#This Row],[Acceleration Force]]+Table1[[#This Row],[Rolling Resistance]]+Table1[[#This Row],[Aerodynamic Resistance]])*Table1[[#This Row],[Velocity]]</f>
        <v>-7205.6487242798348</v>
      </c>
      <c r="P1535" s="28">
        <f>Table1[[#This Row],[Total]]*Table1[[#This Row],[Velocity]]</f>
        <v>-7205.6487242798348</v>
      </c>
      <c r="Q1535" s="28">
        <f>IF(Table1[[#This Row],[Energy]]&gt;0,Table1[[#This Row],[Energy]],0)</f>
        <v>0</v>
      </c>
      <c r="R1535" s="28">
        <f>(SUM($Q$6:Q1535))/1000000</f>
        <v>5.6367565758470697</v>
      </c>
      <c r="S1535" s="28">
        <f>IF(Table1[[#This Row],[Energy]]&lt;0,ABS(Table1[[#This Row],[Energy]]),0)</f>
        <v>7205.6487242798348</v>
      </c>
      <c r="T1535" s="28">
        <f>(SUM($S$6:S1535))/1000000</f>
        <v>1.9450955173566249</v>
      </c>
    </row>
    <row r="1536" spans="2:20" x14ac:dyDescent="0.3">
      <c r="B1536" s="11" t="s">
        <v>26</v>
      </c>
      <c r="C1536" s="25">
        <v>1530</v>
      </c>
      <c r="D1536" s="25">
        <v>53</v>
      </c>
      <c r="E1536" s="26">
        <v>62.2</v>
      </c>
      <c r="F1536" s="27">
        <f t="shared" si="141"/>
        <v>-0.43055555555555575</v>
      </c>
      <c r="G1536" s="27">
        <f t="shared" si="142"/>
        <v>-1.5500000000000007</v>
      </c>
      <c r="H1536" s="28">
        <f t="shared" si="138"/>
        <v>0</v>
      </c>
      <c r="I1536" s="28">
        <f t="shared" si="139"/>
        <v>62.2</v>
      </c>
      <c r="J1536" s="28">
        <f t="shared" si="140"/>
        <v>17.277777777777779</v>
      </c>
      <c r="K1536" s="28">
        <f>(1000*1.15)*Table1[[#This Row],[WLTC class 3, version 5, acceleration]]</f>
        <v>-495.13888888888908</v>
      </c>
      <c r="L1536" s="28">
        <f t="shared" si="143"/>
        <v>112.815</v>
      </c>
      <c r="M1536" s="28">
        <f>0.5*1.2*0.32*1.99*(Table1[[#This Row],[Velocity]]^2)</f>
        <v>114.05913481481484</v>
      </c>
      <c r="N1536" s="28">
        <f>Table1[[#This Row],[Acceleration Force]]+Table1[[#This Row],[Rolling Resistance]]+Table1[[#This Row],[Aerodynamic Resistance]]</f>
        <v>-268.26475407407423</v>
      </c>
      <c r="O1536" s="28">
        <f>(Table1[[#This Row],[Acceleration Force]]+Table1[[#This Row],[Rolling Resistance]]+Table1[[#This Row],[Aerodynamic Resistance]])*Table1[[#This Row],[Velocity]]</f>
        <v>-4635.0188065020602</v>
      </c>
      <c r="P1536" s="28">
        <f>Table1[[#This Row],[Total]]*Table1[[#This Row],[Velocity]]</f>
        <v>-4635.0188065020602</v>
      </c>
      <c r="Q1536" s="28">
        <f>IF(Table1[[#This Row],[Energy]]&gt;0,Table1[[#This Row],[Energy]],0)</f>
        <v>0</v>
      </c>
      <c r="R1536" s="28">
        <f>(SUM($Q$6:Q1536))/1000000</f>
        <v>5.6367565758470697</v>
      </c>
      <c r="S1536" s="28">
        <f>IF(Table1[[#This Row],[Energy]]&lt;0,ABS(Table1[[#This Row],[Energy]]),0)</f>
        <v>4635.0188065020602</v>
      </c>
      <c r="T1536" s="28">
        <f>(SUM($S$6:S1536))/1000000</f>
        <v>1.9497305361631267</v>
      </c>
    </row>
    <row r="1537" spans="2:20" x14ac:dyDescent="0.3">
      <c r="B1537" s="11" t="s">
        <v>26</v>
      </c>
      <c r="C1537" s="25">
        <v>1531</v>
      </c>
      <c r="D1537" s="25">
        <v>54</v>
      </c>
      <c r="E1537" s="26">
        <v>60.9</v>
      </c>
      <c r="F1537" s="27">
        <f t="shared" si="141"/>
        <v>-0.27777777777777779</v>
      </c>
      <c r="G1537" s="27">
        <f t="shared" si="142"/>
        <v>-1</v>
      </c>
      <c r="H1537" s="28">
        <f t="shared" si="138"/>
        <v>0</v>
      </c>
      <c r="I1537" s="28">
        <f t="shared" si="139"/>
        <v>60.9</v>
      </c>
      <c r="J1537" s="28">
        <f t="shared" si="140"/>
        <v>16.916666666666664</v>
      </c>
      <c r="K1537" s="28">
        <f>(1000*1.15)*Table1[[#This Row],[WLTC class 3, version 5, acceleration]]</f>
        <v>-319.44444444444446</v>
      </c>
      <c r="L1537" s="28">
        <f t="shared" si="143"/>
        <v>112.815</v>
      </c>
      <c r="M1537" s="28">
        <f>0.5*1.2*0.32*1.99*(Table1[[#This Row],[Velocity]]^2)</f>
        <v>109.34121333333331</v>
      </c>
      <c r="N1537" s="28">
        <f>Table1[[#This Row],[Acceleration Force]]+Table1[[#This Row],[Rolling Resistance]]+Table1[[#This Row],[Aerodynamic Resistance]]</f>
        <v>-97.288231111111145</v>
      </c>
      <c r="O1537" s="28">
        <f>(Table1[[#This Row],[Acceleration Force]]+Table1[[#This Row],[Rolling Resistance]]+Table1[[#This Row],[Aerodynamic Resistance]])*Table1[[#This Row],[Velocity]]</f>
        <v>-1645.7925762962966</v>
      </c>
      <c r="P1537" s="28">
        <f>Table1[[#This Row],[Total]]*Table1[[#This Row],[Velocity]]</f>
        <v>-1645.7925762962966</v>
      </c>
      <c r="Q1537" s="28">
        <f>IF(Table1[[#This Row],[Energy]]&gt;0,Table1[[#This Row],[Energy]],0)</f>
        <v>0</v>
      </c>
      <c r="R1537" s="28">
        <f>(SUM($Q$6:Q1537))/1000000</f>
        <v>5.6367565758470697</v>
      </c>
      <c r="S1537" s="28">
        <f>IF(Table1[[#This Row],[Energy]]&lt;0,ABS(Table1[[#This Row],[Energy]]),0)</f>
        <v>1645.7925762962966</v>
      </c>
      <c r="T1537" s="28">
        <f>(SUM($S$6:S1537))/1000000</f>
        <v>1.951376328739423</v>
      </c>
    </row>
    <row r="1538" spans="2:20" x14ac:dyDescent="0.3">
      <c r="B1538" s="11" t="s">
        <v>26</v>
      </c>
      <c r="C1538" s="25">
        <v>1532</v>
      </c>
      <c r="D1538" s="25">
        <v>55</v>
      </c>
      <c r="E1538" s="26">
        <v>60.2</v>
      </c>
      <c r="F1538" s="27">
        <f t="shared" si="141"/>
        <v>-0.12499999999999981</v>
      </c>
      <c r="G1538" s="27">
        <f t="shared" si="142"/>
        <v>-0.44999999999999929</v>
      </c>
      <c r="H1538" s="28">
        <f t="shared" si="138"/>
        <v>0</v>
      </c>
      <c r="I1538" s="28">
        <f t="shared" si="139"/>
        <v>60.2</v>
      </c>
      <c r="J1538" s="28">
        <f t="shared" si="140"/>
        <v>16.722222222222221</v>
      </c>
      <c r="K1538" s="28">
        <f>(1000*1.15)*Table1[[#This Row],[WLTC class 3, version 5, acceleration]]</f>
        <v>-143.74999999999977</v>
      </c>
      <c r="L1538" s="28">
        <f t="shared" si="143"/>
        <v>112.815</v>
      </c>
      <c r="M1538" s="28">
        <f>0.5*1.2*0.32*1.99*(Table1[[#This Row],[Velocity]]^2)</f>
        <v>106.84206814814814</v>
      </c>
      <c r="N1538" s="28">
        <f>Table1[[#This Row],[Acceleration Force]]+Table1[[#This Row],[Rolling Resistance]]+Table1[[#This Row],[Aerodynamic Resistance]]</f>
        <v>75.907068148148369</v>
      </c>
      <c r="O1538" s="28">
        <f>(Table1[[#This Row],[Acceleration Force]]+Table1[[#This Row],[Rolling Resistance]]+Table1[[#This Row],[Aerodynamic Resistance]])*Table1[[#This Row],[Velocity]]</f>
        <v>1269.3348618107032</v>
      </c>
      <c r="P1538" s="28">
        <f>Table1[[#This Row],[Total]]*Table1[[#This Row],[Velocity]]</f>
        <v>1269.3348618107032</v>
      </c>
      <c r="Q1538" s="28">
        <f>IF(Table1[[#This Row],[Energy]]&gt;0,Table1[[#This Row],[Energy]],0)</f>
        <v>1269.3348618107032</v>
      </c>
      <c r="R1538" s="28">
        <f>(SUM($Q$6:Q1538))/1000000</f>
        <v>5.6380259107088797</v>
      </c>
      <c r="S1538" s="28">
        <f>IF(Table1[[#This Row],[Energy]]&lt;0,ABS(Table1[[#This Row],[Energy]]),0)</f>
        <v>0</v>
      </c>
      <c r="T1538" s="28">
        <f>(SUM($S$6:S1538))/1000000</f>
        <v>1.951376328739423</v>
      </c>
    </row>
    <row r="1539" spans="2:20" x14ac:dyDescent="0.3">
      <c r="B1539" s="11" t="s">
        <v>26</v>
      </c>
      <c r="C1539" s="25">
        <v>1533</v>
      </c>
      <c r="D1539" s="25">
        <v>56</v>
      </c>
      <c r="E1539" s="26">
        <v>60</v>
      </c>
      <c r="F1539" s="27">
        <f t="shared" si="141"/>
        <v>2.7777777777777186E-2</v>
      </c>
      <c r="G1539" s="27">
        <f t="shared" si="142"/>
        <v>9.9999999999997868E-2</v>
      </c>
      <c r="H1539" s="28">
        <f t="shared" si="138"/>
        <v>0</v>
      </c>
      <c r="I1539" s="28">
        <f t="shared" si="139"/>
        <v>60</v>
      </c>
      <c r="J1539" s="28">
        <f t="shared" si="140"/>
        <v>16.666666666666668</v>
      </c>
      <c r="K1539" s="28">
        <f>(1000*1.15)*Table1[[#This Row],[WLTC class 3, version 5, acceleration]]</f>
        <v>31.944444444443764</v>
      </c>
      <c r="L1539" s="28">
        <f t="shared" si="143"/>
        <v>112.815</v>
      </c>
      <c r="M1539" s="28">
        <f>0.5*1.2*0.32*1.99*(Table1[[#This Row],[Velocity]]^2)</f>
        <v>106.13333333333335</v>
      </c>
      <c r="N1539" s="28">
        <f>Table1[[#This Row],[Acceleration Force]]+Table1[[#This Row],[Rolling Resistance]]+Table1[[#This Row],[Aerodynamic Resistance]]</f>
        <v>250.89277777777713</v>
      </c>
      <c r="O1539" s="28">
        <f>(Table1[[#This Row],[Acceleration Force]]+Table1[[#This Row],[Rolling Resistance]]+Table1[[#This Row],[Aerodynamic Resistance]])*Table1[[#This Row],[Velocity]]</f>
        <v>4181.5462962962856</v>
      </c>
      <c r="P1539" s="28">
        <f>Table1[[#This Row],[Total]]*Table1[[#This Row],[Velocity]]</f>
        <v>4181.5462962962856</v>
      </c>
      <c r="Q1539" s="28">
        <f>IF(Table1[[#This Row],[Energy]]&gt;0,Table1[[#This Row],[Energy]],0)</f>
        <v>4181.5462962962856</v>
      </c>
      <c r="R1539" s="28">
        <f>(SUM($Q$6:Q1539))/1000000</f>
        <v>5.6422074570051768</v>
      </c>
      <c r="S1539" s="28">
        <f>IF(Table1[[#This Row],[Energy]]&lt;0,ABS(Table1[[#This Row],[Energy]]),0)</f>
        <v>0</v>
      </c>
      <c r="T1539" s="28">
        <f>(SUM($S$6:S1539))/1000000</f>
        <v>1.951376328739423</v>
      </c>
    </row>
    <row r="1540" spans="2:20" x14ac:dyDescent="0.3">
      <c r="B1540" s="11" t="s">
        <v>26</v>
      </c>
      <c r="C1540" s="25">
        <v>1534</v>
      </c>
      <c r="D1540" s="25">
        <v>57</v>
      </c>
      <c r="E1540" s="26">
        <v>60.4</v>
      </c>
      <c r="F1540" s="27">
        <f t="shared" si="141"/>
        <v>0.19444444444444425</v>
      </c>
      <c r="G1540" s="27">
        <f t="shared" si="142"/>
        <v>0.69999999999999929</v>
      </c>
      <c r="H1540" s="28">
        <f t="shared" si="138"/>
        <v>0</v>
      </c>
      <c r="I1540" s="28">
        <f t="shared" si="139"/>
        <v>60.4</v>
      </c>
      <c r="J1540" s="28">
        <f t="shared" si="140"/>
        <v>16.777777777777779</v>
      </c>
      <c r="K1540" s="28">
        <f>(1000*1.15)*Table1[[#This Row],[WLTC class 3, version 5, acceleration]]</f>
        <v>223.61111111111089</v>
      </c>
      <c r="L1540" s="28">
        <f t="shared" si="143"/>
        <v>112.815</v>
      </c>
      <c r="M1540" s="28">
        <f>0.5*1.2*0.32*1.99*(Table1[[#This Row],[Velocity]]^2)</f>
        <v>107.55316148148151</v>
      </c>
      <c r="N1540" s="28">
        <f>Table1[[#This Row],[Acceleration Force]]+Table1[[#This Row],[Rolling Resistance]]+Table1[[#This Row],[Aerodynamic Resistance]]</f>
        <v>443.97927259259245</v>
      </c>
      <c r="O1540" s="28">
        <f>(Table1[[#This Row],[Acceleration Force]]+Table1[[#This Row],[Rolling Resistance]]+Table1[[#This Row],[Aerodynamic Resistance]])*Table1[[#This Row],[Velocity]]</f>
        <v>7448.9855734979401</v>
      </c>
      <c r="P1540" s="28">
        <f>Table1[[#This Row],[Total]]*Table1[[#This Row],[Velocity]]</f>
        <v>7448.9855734979401</v>
      </c>
      <c r="Q1540" s="28">
        <f>IF(Table1[[#This Row],[Energy]]&gt;0,Table1[[#This Row],[Energy]],0)</f>
        <v>7448.9855734979401</v>
      </c>
      <c r="R1540" s="28">
        <f>(SUM($Q$6:Q1540))/1000000</f>
        <v>5.6496564425786744</v>
      </c>
      <c r="S1540" s="28">
        <f>IF(Table1[[#This Row],[Energy]]&lt;0,ABS(Table1[[#This Row],[Energy]]),0)</f>
        <v>0</v>
      </c>
      <c r="T1540" s="28">
        <f>(SUM($S$6:S1540))/1000000</f>
        <v>1.951376328739423</v>
      </c>
    </row>
    <row r="1541" spans="2:20" x14ac:dyDescent="0.3">
      <c r="B1541" s="11" t="s">
        <v>26</v>
      </c>
      <c r="C1541" s="25">
        <v>1535</v>
      </c>
      <c r="D1541" s="25">
        <v>58</v>
      </c>
      <c r="E1541" s="26">
        <v>61.4</v>
      </c>
      <c r="F1541" s="27">
        <f t="shared" si="141"/>
        <v>0.38888888888888945</v>
      </c>
      <c r="G1541" s="27">
        <f t="shared" si="142"/>
        <v>1.4000000000000021</v>
      </c>
      <c r="H1541" s="28">
        <f t="shared" si="138"/>
        <v>0</v>
      </c>
      <c r="I1541" s="28">
        <f t="shared" si="139"/>
        <v>61.4</v>
      </c>
      <c r="J1541" s="28">
        <f t="shared" si="140"/>
        <v>17.055555555555554</v>
      </c>
      <c r="K1541" s="28">
        <f>(1000*1.15)*Table1[[#This Row],[WLTC class 3, version 5, acceleration]]</f>
        <v>447.22222222222285</v>
      </c>
      <c r="L1541" s="28">
        <f t="shared" si="143"/>
        <v>112.815</v>
      </c>
      <c r="M1541" s="28">
        <f>0.5*1.2*0.32*1.99*(Table1[[#This Row],[Velocity]]^2)</f>
        <v>111.14400592592591</v>
      </c>
      <c r="N1541" s="28">
        <f>Table1[[#This Row],[Acceleration Force]]+Table1[[#This Row],[Rolling Resistance]]+Table1[[#This Row],[Aerodynamic Resistance]]</f>
        <v>671.18122814814888</v>
      </c>
      <c r="O1541" s="28">
        <f>(Table1[[#This Row],[Acceleration Force]]+Table1[[#This Row],[Rolling Resistance]]+Table1[[#This Row],[Aerodynamic Resistance]])*Table1[[#This Row],[Velocity]]</f>
        <v>11447.368724526759</v>
      </c>
      <c r="P1541" s="28">
        <f>Table1[[#This Row],[Total]]*Table1[[#This Row],[Velocity]]</f>
        <v>11447.368724526759</v>
      </c>
      <c r="Q1541" s="28">
        <f>IF(Table1[[#This Row],[Energy]]&gt;0,Table1[[#This Row],[Energy]],0)</f>
        <v>11447.368724526759</v>
      </c>
      <c r="R1541" s="28">
        <f>(SUM($Q$6:Q1541))/1000000</f>
        <v>5.6611038113032013</v>
      </c>
      <c r="S1541" s="28">
        <f>IF(Table1[[#This Row],[Energy]]&lt;0,ABS(Table1[[#This Row],[Energy]]),0)</f>
        <v>0</v>
      </c>
      <c r="T1541" s="28">
        <f>(SUM($S$6:S1541))/1000000</f>
        <v>1.951376328739423</v>
      </c>
    </row>
    <row r="1542" spans="2:20" x14ac:dyDescent="0.3">
      <c r="B1542" s="11" t="s">
        <v>26</v>
      </c>
      <c r="C1542" s="25">
        <v>1536</v>
      </c>
      <c r="D1542" s="25">
        <v>59</v>
      </c>
      <c r="E1542" s="26">
        <v>63.2</v>
      </c>
      <c r="F1542" s="27">
        <f t="shared" si="141"/>
        <v>0.5833333333333327</v>
      </c>
      <c r="G1542" s="27">
        <f t="shared" si="142"/>
        <v>2.0999999999999979</v>
      </c>
      <c r="H1542" s="28">
        <f t="shared" ref="H1542:H1605" si="144">IF(E1542&lt;1,1,0)</f>
        <v>0</v>
      </c>
      <c r="I1542" s="28">
        <f t="shared" ref="I1542:I1605" si="145">IF(H1542=1,"",E1542)</f>
        <v>63.2</v>
      </c>
      <c r="J1542" s="28">
        <f t="shared" ref="J1542:J1605" si="146">E1542/3.6</f>
        <v>17.555555555555557</v>
      </c>
      <c r="K1542" s="28">
        <f>(1000*1.15)*Table1[[#This Row],[WLTC class 3, version 5, acceleration]]</f>
        <v>670.83333333333258</v>
      </c>
      <c r="L1542" s="28">
        <f t="shared" si="143"/>
        <v>112.815</v>
      </c>
      <c r="M1542" s="28">
        <f>0.5*1.2*0.32*1.99*(Table1[[#This Row],[Velocity]]^2)</f>
        <v>117.75611259259261</v>
      </c>
      <c r="N1542" s="28">
        <f>Table1[[#This Row],[Acceleration Force]]+Table1[[#This Row],[Rolling Resistance]]+Table1[[#This Row],[Aerodynamic Resistance]]</f>
        <v>901.4044459259253</v>
      </c>
      <c r="O1542" s="28">
        <f>(Table1[[#This Row],[Acceleration Force]]+Table1[[#This Row],[Rolling Resistance]]+Table1[[#This Row],[Aerodynamic Resistance]])*Table1[[#This Row],[Velocity]]</f>
        <v>15824.655828477356</v>
      </c>
      <c r="P1542" s="28">
        <f>Table1[[#This Row],[Total]]*Table1[[#This Row],[Velocity]]</f>
        <v>15824.655828477356</v>
      </c>
      <c r="Q1542" s="28">
        <f>IF(Table1[[#This Row],[Energy]]&gt;0,Table1[[#This Row],[Energy]],0)</f>
        <v>15824.655828477356</v>
      </c>
      <c r="R1542" s="28">
        <f>(SUM($Q$6:Q1542))/1000000</f>
        <v>5.6769284671316793</v>
      </c>
      <c r="S1542" s="28">
        <f>IF(Table1[[#This Row],[Energy]]&lt;0,ABS(Table1[[#This Row],[Energy]]),0)</f>
        <v>0</v>
      </c>
      <c r="T1542" s="28">
        <f>(SUM($S$6:S1542))/1000000</f>
        <v>1.951376328739423</v>
      </c>
    </row>
    <row r="1543" spans="2:20" x14ac:dyDescent="0.3">
      <c r="B1543" s="11" t="s">
        <v>26</v>
      </c>
      <c r="C1543" s="25">
        <v>1537</v>
      </c>
      <c r="D1543" s="25">
        <v>60</v>
      </c>
      <c r="E1543" s="26">
        <v>65.599999999999994</v>
      </c>
      <c r="F1543" s="27">
        <f t="shared" ref="F1543:F1606" si="147">($E1544-$E1542)/2/3.6</f>
        <v>0.72222222222222265</v>
      </c>
      <c r="G1543" s="27">
        <f t="shared" ref="G1543:G1606" si="148">($E1544-$E1542)/2</f>
        <v>2.6000000000000014</v>
      </c>
      <c r="H1543" s="28">
        <f t="shared" si="144"/>
        <v>0</v>
      </c>
      <c r="I1543" s="28">
        <f t="shared" si="145"/>
        <v>65.599999999999994</v>
      </c>
      <c r="J1543" s="28">
        <f t="shared" si="146"/>
        <v>18.222222222222221</v>
      </c>
      <c r="K1543" s="28">
        <f>(1000*1.15)*Table1[[#This Row],[WLTC class 3, version 5, acceleration]]</f>
        <v>830.555555555556</v>
      </c>
      <c r="L1543" s="28">
        <f t="shared" ref="L1543:L1606" si="149">1150*9.81*0.01</f>
        <v>112.815</v>
      </c>
      <c r="M1543" s="28">
        <f>0.5*1.2*0.32*1.99*(Table1[[#This Row],[Velocity]]^2)</f>
        <v>126.86942814814815</v>
      </c>
      <c r="N1543" s="28">
        <f>Table1[[#This Row],[Acceleration Force]]+Table1[[#This Row],[Rolling Resistance]]+Table1[[#This Row],[Aerodynamic Resistance]]</f>
        <v>1070.2399837037042</v>
      </c>
      <c r="O1543" s="28">
        <f>(Table1[[#This Row],[Acceleration Force]]+Table1[[#This Row],[Rolling Resistance]]+Table1[[#This Row],[Aerodynamic Resistance]])*Table1[[#This Row],[Velocity]]</f>
        <v>19502.150814156386</v>
      </c>
      <c r="P1543" s="28">
        <f>Table1[[#This Row],[Total]]*Table1[[#This Row],[Velocity]]</f>
        <v>19502.150814156386</v>
      </c>
      <c r="Q1543" s="28">
        <f>IF(Table1[[#This Row],[Energy]]&gt;0,Table1[[#This Row],[Energy]],0)</f>
        <v>19502.150814156386</v>
      </c>
      <c r="R1543" s="28">
        <f>(SUM($Q$6:Q1543))/1000000</f>
        <v>5.6964306179458353</v>
      </c>
      <c r="S1543" s="28">
        <f>IF(Table1[[#This Row],[Energy]]&lt;0,ABS(Table1[[#This Row],[Energy]]),0)</f>
        <v>0</v>
      </c>
      <c r="T1543" s="28">
        <f>(SUM($S$6:S1543))/1000000</f>
        <v>1.951376328739423</v>
      </c>
    </row>
    <row r="1544" spans="2:20" x14ac:dyDescent="0.3">
      <c r="B1544" s="11" t="s">
        <v>26</v>
      </c>
      <c r="C1544" s="25">
        <v>1538</v>
      </c>
      <c r="D1544" s="25">
        <v>61</v>
      </c>
      <c r="E1544" s="26">
        <v>68.400000000000006</v>
      </c>
      <c r="F1544" s="27">
        <f t="shared" si="147"/>
        <v>0.83333333333333326</v>
      </c>
      <c r="G1544" s="27">
        <f t="shared" si="148"/>
        <v>3</v>
      </c>
      <c r="H1544" s="28">
        <f t="shared" si="144"/>
        <v>0</v>
      </c>
      <c r="I1544" s="28">
        <f t="shared" si="145"/>
        <v>68.400000000000006</v>
      </c>
      <c r="J1544" s="28">
        <f t="shared" si="146"/>
        <v>19</v>
      </c>
      <c r="K1544" s="28">
        <f>(1000*1.15)*Table1[[#This Row],[WLTC class 3, version 5, acceleration]]</f>
        <v>958.33333333333326</v>
      </c>
      <c r="L1544" s="28">
        <f t="shared" si="149"/>
        <v>112.815</v>
      </c>
      <c r="M1544" s="28">
        <f>0.5*1.2*0.32*1.99*(Table1[[#This Row],[Velocity]]^2)</f>
        <v>137.93088</v>
      </c>
      <c r="N1544" s="28">
        <f>Table1[[#This Row],[Acceleration Force]]+Table1[[#This Row],[Rolling Resistance]]+Table1[[#This Row],[Aerodynamic Resistance]]</f>
        <v>1209.0792133333334</v>
      </c>
      <c r="O1544" s="28">
        <f>(Table1[[#This Row],[Acceleration Force]]+Table1[[#This Row],[Rolling Resistance]]+Table1[[#This Row],[Aerodynamic Resistance]])*Table1[[#This Row],[Velocity]]</f>
        <v>22972.505053333334</v>
      </c>
      <c r="P1544" s="28">
        <f>Table1[[#This Row],[Total]]*Table1[[#This Row],[Velocity]]</f>
        <v>22972.505053333334</v>
      </c>
      <c r="Q1544" s="28">
        <f>IF(Table1[[#This Row],[Energy]]&gt;0,Table1[[#This Row],[Energy]],0)</f>
        <v>22972.505053333334</v>
      </c>
      <c r="R1544" s="28">
        <f>(SUM($Q$6:Q1544))/1000000</f>
        <v>5.719403122999168</v>
      </c>
      <c r="S1544" s="28">
        <f>IF(Table1[[#This Row],[Energy]]&lt;0,ABS(Table1[[#This Row],[Energy]]),0)</f>
        <v>0</v>
      </c>
      <c r="T1544" s="28">
        <f>(SUM($S$6:S1544))/1000000</f>
        <v>1.951376328739423</v>
      </c>
    </row>
    <row r="1545" spans="2:20" x14ac:dyDescent="0.3">
      <c r="B1545" s="11" t="s">
        <v>26</v>
      </c>
      <c r="C1545" s="25">
        <v>1539</v>
      </c>
      <c r="D1545" s="25">
        <v>62</v>
      </c>
      <c r="E1545" s="26">
        <v>71.599999999999994</v>
      </c>
      <c r="F1545" s="27">
        <f t="shared" si="147"/>
        <v>0.90277777777777779</v>
      </c>
      <c r="G1545" s="27">
        <f t="shared" si="148"/>
        <v>3.25</v>
      </c>
      <c r="H1545" s="28">
        <f t="shared" si="144"/>
        <v>0</v>
      </c>
      <c r="I1545" s="28">
        <f t="shared" si="145"/>
        <v>71.599999999999994</v>
      </c>
      <c r="J1545" s="28">
        <f t="shared" si="146"/>
        <v>19.888888888888886</v>
      </c>
      <c r="K1545" s="28">
        <f>(1000*1.15)*Table1[[#This Row],[WLTC class 3, version 5, acceleration]]</f>
        <v>1038.1944444444446</v>
      </c>
      <c r="L1545" s="28">
        <f t="shared" si="149"/>
        <v>112.815</v>
      </c>
      <c r="M1545" s="28">
        <f>0.5*1.2*0.32*1.99*(Table1[[#This Row],[Velocity]]^2)</f>
        <v>151.13858370370366</v>
      </c>
      <c r="N1545" s="28">
        <f>Table1[[#This Row],[Acceleration Force]]+Table1[[#This Row],[Rolling Resistance]]+Table1[[#This Row],[Aerodynamic Resistance]]</f>
        <v>1302.1480281481483</v>
      </c>
      <c r="O1545" s="28">
        <f>(Table1[[#This Row],[Acceleration Force]]+Table1[[#This Row],[Rolling Resistance]]+Table1[[#This Row],[Aerodynamic Resistance]])*Table1[[#This Row],[Velocity]]</f>
        <v>25898.277448724279</v>
      </c>
      <c r="P1545" s="28">
        <f>Table1[[#This Row],[Total]]*Table1[[#This Row],[Velocity]]</f>
        <v>25898.277448724279</v>
      </c>
      <c r="Q1545" s="28">
        <f>IF(Table1[[#This Row],[Energy]]&gt;0,Table1[[#This Row],[Energy]],0)</f>
        <v>25898.277448724279</v>
      </c>
      <c r="R1545" s="28">
        <f>(SUM($Q$6:Q1545))/1000000</f>
        <v>5.7453014004478922</v>
      </c>
      <c r="S1545" s="28">
        <f>IF(Table1[[#This Row],[Energy]]&lt;0,ABS(Table1[[#This Row],[Energy]]),0)</f>
        <v>0</v>
      </c>
      <c r="T1545" s="28">
        <f>(SUM($S$6:S1545))/1000000</f>
        <v>1.951376328739423</v>
      </c>
    </row>
    <row r="1546" spans="2:20" x14ac:dyDescent="0.3">
      <c r="B1546" s="11" t="s">
        <v>26</v>
      </c>
      <c r="C1546" s="25">
        <v>1540</v>
      </c>
      <c r="D1546" s="25">
        <v>63</v>
      </c>
      <c r="E1546" s="26">
        <v>74.900000000000006</v>
      </c>
      <c r="F1546" s="27">
        <f t="shared" si="147"/>
        <v>0.94444444444444597</v>
      </c>
      <c r="G1546" s="27">
        <f t="shared" si="148"/>
        <v>3.4000000000000057</v>
      </c>
      <c r="H1546" s="28">
        <f t="shared" si="144"/>
        <v>0</v>
      </c>
      <c r="I1546" s="28">
        <f t="shared" si="145"/>
        <v>74.900000000000006</v>
      </c>
      <c r="J1546" s="28">
        <f t="shared" si="146"/>
        <v>20.805555555555557</v>
      </c>
      <c r="K1546" s="28">
        <f>(1000*1.15)*Table1[[#This Row],[WLTC class 3, version 5, acceleration]]</f>
        <v>1086.1111111111129</v>
      </c>
      <c r="L1546" s="28">
        <f t="shared" si="149"/>
        <v>112.815</v>
      </c>
      <c r="M1546" s="28">
        <f>0.5*1.2*0.32*1.99*(Table1[[#This Row],[Velocity]]^2)</f>
        <v>165.39140592592597</v>
      </c>
      <c r="N1546" s="28">
        <f>Table1[[#This Row],[Acceleration Force]]+Table1[[#This Row],[Rolling Resistance]]+Table1[[#This Row],[Aerodynamic Resistance]]</f>
        <v>1364.3175170370389</v>
      </c>
      <c r="O1546" s="28">
        <f>(Table1[[#This Row],[Acceleration Force]]+Table1[[#This Row],[Rolling Resistance]]+Table1[[#This Row],[Aerodynamic Resistance]])*Table1[[#This Row],[Velocity]]</f>
        <v>28385.383896131727</v>
      </c>
      <c r="P1546" s="28">
        <f>Table1[[#This Row],[Total]]*Table1[[#This Row],[Velocity]]</f>
        <v>28385.383896131727</v>
      </c>
      <c r="Q1546" s="28">
        <f>IF(Table1[[#This Row],[Energy]]&gt;0,Table1[[#This Row],[Energy]],0)</f>
        <v>28385.383896131727</v>
      </c>
      <c r="R1546" s="28">
        <f>(SUM($Q$6:Q1546))/1000000</f>
        <v>5.773686784344024</v>
      </c>
      <c r="S1546" s="28">
        <f>IF(Table1[[#This Row],[Energy]]&lt;0,ABS(Table1[[#This Row],[Energy]]),0)</f>
        <v>0</v>
      </c>
      <c r="T1546" s="28">
        <f>(SUM($S$6:S1546))/1000000</f>
        <v>1.951376328739423</v>
      </c>
    </row>
    <row r="1547" spans="2:20" x14ac:dyDescent="0.3">
      <c r="B1547" s="11" t="s">
        <v>26</v>
      </c>
      <c r="C1547" s="25">
        <v>1541</v>
      </c>
      <c r="D1547" s="25">
        <v>64</v>
      </c>
      <c r="E1547" s="26">
        <v>78.400000000000006</v>
      </c>
      <c r="F1547" s="27">
        <f t="shared" si="147"/>
        <v>0.95833333333333215</v>
      </c>
      <c r="G1547" s="27">
        <f t="shared" si="148"/>
        <v>3.4499999999999957</v>
      </c>
      <c r="H1547" s="28">
        <f t="shared" si="144"/>
        <v>0</v>
      </c>
      <c r="I1547" s="28">
        <f t="shared" si="145"/>
        <v>78.400000000000006</v>
      </c>
      <c r="J1547" s="28">
        <f t="shared" si="146"/>
        <v>21.777777777777779</v>
      </c>
      <c r="K1547" s="28">
        <f>(1000*1.15)*Table1[[#This Row],[WLTC class 3, version 5, acceleration]]</f>
        <v>1102.0833333333319</v>
      </c>
      <c r="L1547" s="28">
        <f t="shared" si="149"/>
        <v>112.815</v>
      </c>
      <c r="M1547" s="28">
        <f>0.5*1.2*0.32*1.99*(Table1[[#This Row],[Velocity]]^2)</f>
        <v>181.20969481481484</v>
      </c>
      <c r="N1547" s="28">
        <f>Table1[[#This Row],[Acceleration Force]]+Table1[[#This Row],[Rolling Resistance]]+Table1[[#This Row],[Aerodynamic Resistance]]</f>
        <v>1396.1080281481468</v>
      </c>
      <c r="O1547" s="28">
        <f>(Table1[[#This Row],[Acceleration Force]]+Table1[[#This Row],[Rolling Resistance]]+Table1[[#This Row],[Aerodynamic Resistance]])*Table1[[#This Row],[Velocity]]</f>
        <v>30404.130390781866</v>
      </c>
      <c r="P1547" s="28">
        <f>Table1[[#This Row],[Total]]*Table1[[#This Row],[Velocity]]</f>
        <v>30404.130390781866</v>
      </c>
      <c r="Q1547" s="28">
        <f>IF(Table1[[#This Row],[Energy]]&gt;0,Table1[[#This Row],[Energy]],0)</f>
        <v>30404.130390781866</v>
      </c>
      <c r="R1547" s="28">
        <f>(SUM($Q$6:Q1547))/1000000</f>
        <v>5.8040909147348057</v>
      </c>
      <c r="S1547" s="28">
        <f>IF(Table1[[#This Row],[Energy]]&lt;0,ABS(Table1[[#This Row],[Energy]]),0)</f>
        <v>0</v>
      </c>
      <c r="T1547" s="28">
        <f>(SUM($S$6:S1547))/1000000</f>
        <v>1.951376328739423</v>
      </c>
    </row>
    <row r="1548" spans="2:20" x14ac:dyDescent="0.3">
      <c r="B1548" s="11" t="s">
        <v>26</v>
      </c>
      <c r="C1548" s="25">
        <v>1542</v>
      </c>
      <c r="D1548" s="25">
        <v>65</v>
      </c>
      <c r="E1548" s="26">
        <v>81.8</v>
      </c>
      <c r="F1548" s="27">
        <f t="shared" si="147"/>
        <v>0.90277777777777779</v>
      </c>
      <c r="G1548" s="27">
        <f t="shared" si="148"/>
        <v>3.25</v>
      </c>
      <c r="H1548" s="28">
        <f t="shared" si="144"/>
        <v>0</v>
      </c>
      <c r="I1548" s="28">
        <f t="shared" si="145"/>
        <v>81.8</v>
      </c>
      <c r="J1548" s="28">
        <f t="shared" si="146"/>
        <v>22.722222222222221</v>
      </c>
      <c r="K1548" s="28">
        <f>(1000*1.15)*Table1[[#This Row],[WLTC class 3, version 5, acceleration]]</f>
        <v>1038.1944444444446</v>
      </c>
      <c r="L1548" s="28">
        <f t="shared" si="149"/>
        <v>112.815</v>
      </c>
      <c r="M1548" s="28">
        <f>0.5*1.2*0.32*1.99*(Table1[[#This Row],[Velocity]]^2)</f>
        <v>197.26766814814815</v>
      </c>
      <c r="N1548" s="28">
        <f>Table1[[#This Row],[Acceleration Force]]+Table1[[#This Row],[Rolling Resistance]]+Table1[[#This Row],[Aerodynamic Resistance]]</f>
        <v>1348.2771125925929</v>
      </c>
      <c r="O1548" s="28">
        <f>(Table1[[#This Row],[Acceleration Force]]+Table1[[#This Row],[Rolling Resistance]]+Table1[[#This Row],[Aerodynamic Resistance]])*Table1[[#This Row],[Velocity]]</f>
        <v>30635.852169465026</v>
      </c>
      <c r="P1548" s="28">
        <f>Table1[[#This Row],[Total]]*Table1[[#This Row],[Velocity]]</f>
        <v>30635.852169465026</v>
      </c>
      <c r="Q1548" s="28">
        <f>IF(Table1[[#This Row],[Energy]]&gt;0,Table1[[#This Row],[Energy]],0)</f>
        <v>30635.852169465026</v>
      </c>
      <c r="R1548" s="28">
        <f>(SUM($Q$6:Q1548))/1000000</f>
        <v>5.8347267669042715</v>
      </c>
      <c r="S1548" s="28">
        <f>IF(Table1[[#This Row],[Energy]]&lt;0,ABS(Table1[[#This Row],[Energy]]),0)</f>
        <v>0</v>
      </c>
      <c r="T1548" s="28">
        <f>(SUM($S$6:S1548))/1000000</f>
        <v>1.951376328739423</v>
      </c>
    </row>
    <row r="1549" spans="2:20" x14ac:dyDescent="0.3">
      <c r="B1549" s="11" t="s">
        <v>26</v>
      </c>
      <c r="C1549" s="25">
        <v>1543</v>
      </c>
      <c r="D1549" s="25">
        <v>66</v>
      </c>
      <c r="E1549" s="26">
        <v>84.9</v>
      </c>
      <c r="F1549" s="27">
        <f t="shared" si="147"/>
        <v>0.7777777777777789</v>
      </c>
      <c r="G1549" s="27">
        <f t="shared" si="148"/>
        <v>2.8000000000000043</v>
      </c>
      <c r="H1549" s="28">
        <f t="shared" si="144"/>
        <v>0</v>
      </c>
      <c r="I1549" s="28">
        <f t="shared" si="145"/>
        <v>84.9</v>
      </c>
      <c r="J1549" s="28">
        <f t="shared" si="146"/>
        <v>23.583333333333336</v>
      </c>
      <c r="K1549" s="28">
        <f>(1000*1.15)*Table1[[#This Row],[WLTC class 3, version 5, acceleration]]</f>
        <v>894.44444444444571</v>
      </c>
      <c r="L1549" s="28">
        <f t="shared" si="149"/>
        <v>112.815</v>
      </c>
      <c r="M1549" s="28">
        <f>0.5*1.2*0.32*1.99*(Table1[[#This Row],[Velocity]]^2)</f>
        <v>212.50281333333339</v>
      </c>
      <c r="N1549" s="28">
        <f>Table1[[#This Row],[Acceleration Force]]+Table1[[#This Row],[Rolling Resistance]]+Table1[[#This Row],[Aerodynamic Resistance]]</f>
        <v>1219.7622577777793</v>
      </c>
      <c r="O1549" s="28">
        <f>(Table1[[#This Row],[Acceleration Force]]+Table1[[#This Row],[Rolling Resistance]]+Table1[[#This Row],[Aerodynamic Resistance]])*Table1[[#This Row],[Velocity]]</f>
        <v>28766.059912592631</v>
      </c>
      <c r="P1549" s="28">
        <f>Table1[[#This Row],[Total]]*Table1[[#This Row],[Velocity]]</f>
        <v>28766.059912592631</v>
      </c>
      <c r="Q1549" s="28">
        <f>IF(Table1[[#This Row],[Energy]]&gt;0,Table1[[#This Row],[Energy]],0)</f>
        <v>28766.059912592631</v>
      </c>
      <c r="R1549" s="28">
        <f>(SUM($Q$6:Q1549))/1000000</f>
        <v>5.8634928268168638</v>
      </c>
      <c r="S1549" s="28">
        <f>IF(Table1[[#This Row],[Energy]]&lt;0,ABS(Table1[[#This Row],[Energy]]),0)</f>
        <v>0</v>
      </c>
      <c r="T1549" s="28">
        <f>(SUM($S$6:S1549))/1000000</f>
        <v>1.951376328739423</v>
      </c>
    </row>
    <row r="1550" spans="2:20" x14ac:dyDescent="0.3">
      <c r="B1550" s="11" t="s">
        <v>26</v>
      </c>
      <c r="C1550" s="25">
        <v>1544</v>
      </c>
      <c r="D1550" s="25">
        <v>67</v>
      </c>
      <c r="E1550" s="26">
        <v>87.4</v>
      </c>
      <c r="F1550" s="27">
        <f t="shared" si="147"/>
        <v>0.56944444444444364</v>
      </c>
      <c r="G1550" s="27">
        <f t="shared" si="148"/>
        <v>2.0499999999999972</v>
      </c>
      <c r="H1550" s="28">
        <f t="shared" si="144"/>
        <v>0</v>
      </c>
      <c r="I1550" s="28">
        <f t="shared" si="145"/>
        <v>87.4</v>
      </c>
      <c r="J1550" s="28">
        <f t="shared" si="146"/>
        <v>24.277777777777779</v>
      </c>
      <c r="K1550" s="28">
        <f>(1000*1.15)*Table1[[#This Row],[WLTC class 3, version 5, acceleration]]</f>
        <v>654.86111111111018</v>
      </c>
      <c r="L1550" s="28">
        <f t="shared" si="149"/>
        <v>112.815</v>
      </c>
      <c r="M1550" s="28">
        <f>0.5*1.2*0.32*1.99*(Table1[[#This Row],[Velocity]]^2)</f>
        <v>225.2019614814815</v>
      </c>
      <c r="N1550" s="28">
        <f>Table1[[#This Row],[Acceleration Force]]+Table1[[#This Row],[Rolling Resistance]]+Table1[[#This Row],[Aerodynamic Resistance]]</f>
        <v>992.87807259259171</v>
      </c>
      <c r="O1550" s="28">
        <f>(Table1[[#This Row],[Acceleration Force]]+Table1[[#This Row],[Rolling Resistance]]+Table1[[#This Row],[Aerodynamic Resistance]])*Table1[[#This Row],[Velocity]]</f>
        <v>24104.873206831257</v>
      </c>
      <c r="P1550" s="28">
        <f>Table1[[#This Row],[Total]]*Table1[[#This Row],[Velocity]]</f>
        <v>24104.873206831257</v>
      </c>
      <c r="Q1550" s="28">
        <f>IF(Table1[[#This Row],[Energy]]&gt;0,Table1[[#This Row],[Energy]],0)</f>
        <v>24104.873206831257</v>
      </c>
      <c r="R1550" s="28">
        <f>(SUM($Q$6:Q1550))/1000000</f>
        <v>5.8875977000236945</v>
      </c>
      <c r="S1550" s="28">
        <f>IF(Table1[[#This Row],[Energy]]&lt;0,ABS(Table1[[#This Row],[Energy]]),0)</f>
        <v>0</v>
      </c>
      <c r="T1550" s="28">
        <f>(SUM($S$6:S1550))/1000000</f>
        <v>1.951376328739423</v>
      </c>
    </row>
    <row r="1551" spans="2:20" x14ac:dyDescent="0.3">
      <c r="B1551" s="11" t="s">
        <v>26</v>
      </c>
      <c r="C1551" s="25">
        <v>1545</v>
      </c>
      <c r="D1551" s="25">
        <v>68</v>
      </c>
      <c r="E1551" s="26">
        <v>89</v>
      </c>
      <c r="F1551" s="27">
        <f t="shared" si="147"/>
        <v>0.36111111111111033</v>
      </c>
      <c r="G1551" s="27">
        <f t="shared" si="148"/>
        <v>1.2999999999999972</v>
      </c>
      <c r="H1551" s="28">
        <f t="shared" si="144"/>
        <v>0</v>
      </c>
      <c r="I1551" s="28">
        <f t="shared" si="145"/>
        <v>89</v>
      </c>
      <c r="J1551" s="28">
        <f t="shared" si="146"/>
        <v>24.722222222222221</v>
      </c>
      <c r="K1551" s="28">
        <f>(1000*1.15)*Table1[[#This Row],[WLTC class 3, version 5, acceleration]]</f>
        <v>415.27777777777686</v>
      </c>
      <c r="L1551" s="28">
        <f t="shared" si="149"/>
        <v>112.815</v>
      </c>
      <c r="M1551" s="28">
        <f>0.5*1.2*0.32*1.99*(Table1[[#This Row],[Velocity]]^2)</f>
        <v>233.52281481481481</v>
      </c>
      <c r="N1551" s="28">
        <f>Table1[[#This Row],[Acceleration Force]]+Table1[[#This Row],[Rolling Resistance]]+Table1[[#This Row],[Aerodynamic Resistance]]</f>
        <v>761.61559259259161</v>
      </c>
      <c r="O1551" s="28">
        <f>(Table1[[#This Row],[Acceleration Force]]+Table1[[#This Row],[Rolling Resistance]]+Table1[[#This Row],[Aerodynamic Resistance]])*Table1[[#This Row],[Velocity]]</f>
        <v>18828.829927983516</v>
      </c>
      <c r="P1551" s="28">
        <f>Table1[[#This Row],[Total]]*Table1[[#This Row],[Velocity]]</f>
        <v>18828.829927983516</v>
      </c>
      <c r="Q1551" s="28">
        <f>IF(Table1[[#This Row],[Energy]]&gt;0,Table1[[#This Row],[Energy]],0)</f>
        <v>18828.829927983516</v>
      </c>
      <c r="R1551" s="28">
        <f>(SUM($Q$6:Q1551))/1000000</f>
        <v>5.9064265299516787</v>
      </c>
      <c r="S1551" s="28">
        <f>IF(Table1[[#This Row],[Energy]]&lt;0,ABS(Table1[[#This Row],[Energy]]),0)</f>
        <v>0</v>
      </c>
      <c r="T1551" s="28">
        <f>(SUM($S$6:S1551))/1000000</f>
        <v>1.951376328739423</v>
      </c>
    </row>
    <row r="1552" spans="2:20" x14ac:dyDescent="0.3">
      <c r="B1552" s="11" t="s">
        <v>26</v>
      </c>
      <c r="C1552" s="25">
        <v>1546</v>
      </c>
      <c r="D1552" s="25">
        <v>69</v>
      </c>
      <c r="E1552" s="26">
        <v>90</v>
      </c>
      <c r="F1552" s="27">
        <f t="shared" si="147"/>
        <v>0.22222222222222143</v>
      </c>
      <c r="G1552" s="27">
        <f t="shared" si="148"/>
        <v>0.79999999999999716</v>
      </c>
      <c r="H1552" s="28">
        <f t="shared" si="144"/>
        <v>0</v>
      </c>
      <c r="I1552" s="28">
        <f t="shared" si="145"/>
        <v>90</v>
      </c>
      <c r="J1552" s="28">
        <f t="shared" si="146"/>
        <v>25</v>
      </c>
      <c r="K1552" s="28">
        <f>(1000*1.15)*Table1[[#This Row],[WLTC class 3, version 5, acceleration]]</f>
        <v>255.55555555555463</v>
      </c>
      <c r="L1552" s="28">
        <f t="shared" si="149"/>
        <v>112.815</v>
      </c>
      <c r="M1552" s="28">
        <f>0.5*1.2*0.32*1.99*(Table1[[#This Row],[Velocity]]^2)</f>
        <v>238.8</v>
      </c>
      <c r="N1552" s="28">
        <f>Table1[[#This Row],[Acceleration Force]]+Table1[[#This Row],[Rolling Resistance]]+Table1[[#This Row],[Aerodynamic Resistance]]</f>
        <v>607.17055555555464</v>
      </c>
      <c r="O1552" s="28">
        <f>(Table1[[#This Row],[Acceleration Force]]+Table1[[#This Row],[Rolling Resistance]]+Table1[[#This Row],[Aerodynamic Resistance]])*Table1[[#This Row],[Velocity]]</f>
        <v>15179.263888888867</v>
      </c>
      <c r="P1552" s="28">
        <f>Table1[[#This Row],[Total]]*Table1[[#This Row],[Velocity]]</f>
        <v>15179.263888888867</v>
      </c>
      <c r="Q1552" s="28">
        <f>IF(Table1[[#This Row],[Energy]]&gt;0,Table1[[#This Row],[Energy]],0)</f>
        <v>15179.263888888867</v>
      </c>
      <c r="R1552" s="28">
        <f>(SUM($Q$6:Q1552))/1000000</f>
        <v>5.921605793840568</v>
      </c>
      <c r="S1552" s="28">
        <f>IF(Table1[[#This Row],[Energy]]&lt;0,ABS(Table1[[#This Row],[Energy]]),0)</f>
        <v>0</v>
      </c>
      <c r="T1552" s="28">
        <f>(SUM($S$6:S1552))/1000000</f>
        <v>1.951376328739423</v>
      </c>
    </row>
    <row r="1553" spans="2:20" x14ac:dyDescent="0.3">
      <c r="B1553" s="11" t="s">
        <v>26</v>
      </c>
      <c r="C1553" s="25">
        <v>1547</v>
      </c>
      <c r="D1553" s="25">
        <v>70</v>
      </c>
      <c r="E1553" s="26">
        <v>90.6</v>
      </c>
      <c r="F1553" s="27">
        <f t="shared" si="147"/>
        <v>0.1388888888888889</v>
      </c>
      <c r="G1553" s="27">
        <f t="shared" si="148"/>
        <v>0.5</v>
      </c>
      <c r="H1553" s="28">
        <f t="shared" si="144"/>
        <v>0</v>
      </c>
      <c r="I1553" s="28">
        <f t="shared" si="145"/>
        <v>90.6</v>
      </c>
      <c r="J1553" s="28">
        <f t="shared" si="146"/>
        <v>25.166666666666664</v>
      </c>
      <c r="K1553" s="28">
        <f>(1000*1.15)*Table1[[#This Row],[WLTC class 3, version 5, acceleration]]</f>
        <v>159.72222222222223</v>
      </c>
      <c r="L1553" s="28">
        <f t="shared" si="149"/>
        <v>112.815</v>
      </c>
      <c r="M1553" s="28">
        <f>0.5*1.2*0.32*1.99*(Table1[[#This Row],[Velocity]]^2)</f>
        <v>241.99461333333329</v>
      </c>
      <c r="N1553" s="28">
        <f>Table1[[#This Row],[Acceleration Force]]+Table1[[#This Row],[Rolling Resistance]]+Table1[[#This Row],[Aerodynamic Resistance]]</f>
        <v>514.53183555555552</v>
      </c>
      <c r="O1553" s="28">
        <f>(Table1[[#This Row],[Acceleration Force]]+Table1[[#This Row],[Rolling Resistance]]+Table1[[#This Row],[Aerodynamic Resistance]])*Table1[[#This Row],[Velocity]]</f>
        <v>12949.051194814812</v>
      </c>
      <c r="P1553" s="28">
        <f>Table1[[#This Row],[Total]]*Table1[[#This Row],[Velocity]]</f>
        <v>12949.051194814812</v>
      </c>
      <c r="Q1553" s="28">
        <f>IF(Table1[[#This Row],[Energy]]&gt;0,Table1[[#This Row],[Energy]],0)</f>
        <v>12949.051194814812</v>
      </c>
      <c r="R1553" s="28">
        <f>(SUM($Q$6:Q1553))/1000000</f>
        <v>5.9345548450353824</v>
      </c>
      <c r="S1553" s="28">
        <f>IF(Table1[[#This Row],[Energy]]&lt;0,ABS(Table1[[#This Row],[Energy]]),0)</f>
        <v>0</v>
      </c>
      <c r="T1553" s="28">
        <f>(SUM($S$6:S1553))/1000000</f>
        <v>1.951376328739423</v>
      </c>
    </row>
    <row r="1554" spans="2:20" x14ac:dyDescent="0.3">
      <c r="B1554" s="11" t="s">
        <v>26</v>
      </c>
      <c r="C1554" s="25">
        <v>1548</v>
      </c>
      <c r="D1554" s="25">
        <v>71</v>
      </c>
      <c r="E1554" s="26">
        <v>91</v>
      </c>
      <c r="F1554" s="27">
        <f t="shared" si="147"/>
        <v>0.12500000000000078</v>
      </c>
      <c r="G1554" s="27">
        <f t="shared" si="148"/>
        <v>0.45000000000000284</v>
      </c>
      <c r="H1554" s="28">
        <f t="shared" si="144"/>
        <v>0</v>
      </c>
      <c r="I1554" s="28">
        <f t="shared" si="145"/>
        <v>91</v>
      </c>
      <c r="J1554" s="28">
        <f t="shared" si="146"/>
        <v>25.277777777777779</v>
      </c>
      <c r="K1554" s="28">
        <f>(1000*1.15)*Table1[[#This Row],[WLTC class 3, version 5, acceleration]]</f>
        <v>143.75000000000088</v>
      </c>
      <c r="L1554" s="28">
        <f t="shared" si="149"/>
        <v>112.815</v>
      </c>
      <c r="M1554" s="28">
        <f>0.5*1.2*0.32*1.99*(Table1[[#This Row],[Velocity]]^2)</f>
        <v>244.13614814814818</v>
      </c>
      <c r="N1554" s="28">
        <f>Table1[[#This Row],[Acceleration Force]]+Table1[[#This Row],[Rolling Resistance]]+Table1[[#This Row],[Aerodynamic Resistance]]</f>
        <v>500.70114814814906</v>
      </c>
      <c r="O1554" s="28">
        <f>(Table1[[#This Row],[Acceleration Force]]+Table1[[#This Row],[Rolling Resistance]]+Table1[[#This Row],[Aerodynamic Resistance]])*Table1[[#This Row],[Velocity]]</f>
        <v>12656.612355967101</v>
      </c>
      <c r="P1554" s="28">
        <f>Table1[[#This Row],[Total]]*Table1[[#This Row],[Velocity]]</f>
        <v>12656.612355967101</v>
      </c>
      <c r="Q1554" s="28">
        <f>IF(Table1[[#This Row],[Energy]]&gt;0,Table1[[#This Row],[Energy]],0)</f>
        <v>12656.612355967101</v>
      </c>
      <c r="R1554" s="28">
        <f>(SUM($Q$6:Q1554))/1000000</f>
        <v>5.9472114573913499</v>
      </c>
      <c r="S1554" s="28">
        <f>IF(Table1[[#This Row],[Energy]]&lt;0,ABS(Table1[[#This Row],[Energy]]),0)</f>
        <v>0</v>
      </c>
      <c r="T1554" s="28">
        <f>(SUM($S$6:S1554))/1000000</f>
        <v>1.951376328739423</v>
      </c>
    </row>
    <row r="1555" spans="2:20" x14ac:dyDescent="0.3">
      <c r="B1555" s="11" t="s">
        <v>26</v>
      </c>
      <c r="C1555" s="25">
        <v>1549</v>
      </c>
      <c r="D1555" s="25">
        <v>72</v>
      </c>
      <c r="E1555" s="26">
        <v>91.5</v>
      </c>
      <c r="F1555" s="27">
        <f t="shared" si="147"/>
        <v>0.1388888888888889</v>
      </c>
      <c r="G1555" s="27">
        <f t="shared" si="148"/>
        <v>0.5</v>
      </c>
      <c r="H1555" s="28">
        <f t="shared" si="144"/>
        <v>0</v>
      </c>
      <c r="I1555" s="28">
        <f t="shared" si="145"/>
        <v>91.5</v>
      </c>
      <c r="J1555" s="28">
        <f t="shared" si="146"/>
        <v>25.416666666666664</v>
      </c>
      <c r="K1555" s="28">
        <f>(1000*1.15)*Table1[[#This Row],[WLTC class 3, version 5, acceleration]]</f>
        <v>159.72222222222223</v>
      </c>
      <c r="L1555" s="28">
        <f t="shared" si="149"/>
        <v>112.815</v>
      </c>
      <c r="M1555" s="28">
        <f>0.5*1.2*0.32*1.99*(Table1[[#This Row],[Velocity]]^2)</f>
        <v>246.82633333333331</v>
      </c>
      <c r="N1555" s="28">
        <f>Table1[[#This Row],[Acceleration Force]]+Table1[[#This Row],[Rolling Resistance]]+Table1[[#This Row],[Aerodynamic Resistance]]</f>
        <v>519.36355555555554</v>
      </c>
      <c r="O1555" s="28">
        <f>(Table1[[#This Row],[Acceleration Force]]+Table1[[#This Row],[Rolling Resistance]]+Table1[[#This Row],[Aerodynamic Resistance]])*Table1[[#This Row],[Velocity]]</f>
        <v>13200.490370370369</v>
      </c>
      <c r="P1555" s="28">
        <f>Table1[[#This Row],[Total]]*Table1[[#This Row],[Velocity]]</f>
        <v>13200.490370370369</v>
      </c>
      <c r="Q1555" s="28">
        <f>IF(Table1[[#This Row],[Energy]]&gt;0,Table1[[#This Row],[Energy]],0)</f>
        <v>13200.490370370369</v>
      </c>
      <c r="R1555" s="28">
        <f>(SUM($Q$6:Q1555))/1000000</f>
        <v>5.9604119477617203</v>
      </c>
      <c r="S1555" s="28">
        <f>IF(Table1[[#This Row],[Energy]]&lt;0,ABS(Table1[[#This Row],[Energy]]),0)</f>
        <v>0</v>
      </c>
      <c r="T1555" s="28">
        <f>(SUM($S$6:S1555))/1000000</f>
        <v>1.951376328739423</v>
      </c>
    </row>
    <row r="1556" spans="2:20" x14ac:dyDescent="0.3">
      <c r="B1556" s="11" t="s">
        <v>26</v>
      </c>
      <c r="C1556" s="25">
        <v>1550</v>
      </c>
      <c r="D1556" s="25">
        <v>73</v>
      </c>
      <c r="E1556" s="26">
        <v>92</v>
      </c>
      <c r="F1556" s="27">
        <f t="shared" si="147"/>
        <v>0.16666666666666705</v>
      </c>
      <c r="G1556" s="27">
        <f t="shared" si="148"/>
        <v>0.60000000000000142</v>
      </c>
      <c r="H1556" s="28">
        <f t="shared" si="144"/>
        <v>0</v>
      </c>
      <c r="I1556" s="28">
        <f t="shared" si="145"/>
        <v>92</v>
      </c>
      <c r="J1556" s="28">
        <f t="shared" si="146"/>
        <v>25.555555555555554</v>
      </c>
      <c r="K1556" s="28">
        <f>(1000*1.15)*Table1[[#This Row],[WLTC class 3, version 5, acceleration]]</f>
        <v>191.66666666666711</v>
      </c>
      <c r="L1556" s="28">
        <f t="shared" si="149"/>
        <v>112.815</v>
      </c>
      <c r="M1556" s="28">
        <f>0.5*1.2*0.32*1.99*(Table1[[#This Row],[Velocity]]^2)</f>
        <v>249.53125925925926</v>
      </c>
      <c r="N1556" s="28">
        <f>Table1[[#This Row],[Acceleration Force]]+Table1[[#This Row],[Rolling Resistance]]+Table1[[#This Row],[Aerodynamic Resistance]]</f>
        <v>554.01292592592642</v>
      </c>
      <c r="O1556" s="28">
        <f>(Table1[[#This Row],[Acceleration Force]]+Table1[[#This Row],[Rolling Resistance]]+Table1[[#This Row],[Aerodynamic Resistance]])*Table1[[#This Row],[Velocity]]</f>
        <v>14158.108106995896</v>
      </c>
      <c r="P1556" s="28">
        <f>Table1[[#This Row],[Total]]*Table1[[#This Row],[Velocity]]</f>
        <v>14158.108106995896</v>
      </c>
      <c r="Q1556" s="28">
        <f>IF(Table1[[#This Row],[Energy]]&gt;0,Table1[[#This Row],[Energy]],0)</f>
        <v>14158.108106995896</v>
      </c>
      <c r="R1556" s="28">
        <f>(SUM($Q$6:Q1556))/1000000</f>
        <v>5.9745700558687158</v>
      </c>
      <c r="S1556" s="28">
        <f>IF(Table1[[#This Row],[Energy]]&lt;0,ABS(Table1[[#This Row],[Energy]]),0)</f>
        <v>0</v>
      </c>
      <c r="T1556" s="28">
        <f>(SUM($S$6:S1556))/1000000</f>
        <v>1.951376328739423</v>
      </c>
    </row>
    <row r="1557" spans="2:20" x14ac:dyDescent="0.3">
      <c r="B1557" s="11" t="s">
        <v>26</v>
      </c>
      <c r="C1557" s="25">
        <v>1551</v>
      </c>
      <c r="D1557" s="25">
        <v>74</v>
      </c>
      <c r="E1557" s="26">
        <v>92.7</v>
      </c>
      <c r="F1557" s="27">
        <f t="shared" si="147"/>
        <v>0.19444444444444522</v>
      </c>
      <c r="G1557" s="27">
        <f t="shared" si="148"/>
        <v>0.70000000000000284</v>
      </c>
      <c r="H1557" s="28">
        <f t="shared" si="144"/>
        <v>0</v>
      </c>
      <c r="I1557" s="28">
        <f t="shared" si="145"/>
        <v>92.7</v>
      </c>
      <c r="J1557" s="28">
        <f t="shared" si="146"/>
        <v>25.75</v>
      </c>
      <c r="K1557" s="28">
        <f>(1000*1.15)*Table1[[#This Row],[WLTC class 3, version 5, acceleration]]</f>
        <v>223.611111111112</v>
      </c>
      <c r="L1557" s="28">
        <f t="shared" si="149"/>
        <v>112.815</v>
      </c>
      <c r="M1557" s="28">
        <f>0.5*1.2*0.32*1.99*(Table1[[#This Row],[Velocity]]^2)</f>
        <v>253.34292000000002</v>
      </c>
      <c r="N1557" s="28">
        <f>Table1[[#This Row],[Acceleration Force]]+Table1[[#This Row],[Rolling Resistance]]+Table1[[#This Row],[Aerodynamic Resistance]]</f>
        <v>589.76903111111199</v>
      </c>
      <c r="O1557" s="28">
        <f>(Table1[[#This Row],[Acceleration Force]]+Table1[[#This Row],[Rolling Resistance]]+Table1[[#This Row],[Aerodynamic Resistance]])*Table1[[#This Row],[Velocity]]</f>
        <v>15186.552551111134</v>
      </c>
      <c r="P1557" s="28">
        <f>Table1[[#This Row],[Total]]*Table1[[#This Row],[Velocity]]</f>
        <v>15186.552551111134</v>
      </c>
      <c r="Q1557" s="28">
        <f>IF(Table1[[#This Row],[Energy]]&gt;0,Table1[[#This Row],[Energy]],0)</f>
        <v>15186.552551111134</v>
      </c>
      <c r="R1557" s="28">
        <f>(SUM($Q$6:Q1557))/1000000</f>
        <v>5.9897566084198273</v>
      </c>
      <c r="S1557" s="28">
        <f>IF(Table1[[#This Row],[Energy]]&lt;0,ABS(Table1[[#This Row],[Energy]]),0)</f>
        <v>0</v>
      </c>
      <c r="T1557" s="28">
        <f>(SUM($S$6:S1557))/1000000</f>
        <v>1.951376328739423</v>
      </c>
    </row>
    <row r="1558" spans="2:20" x14ac:dyDescent="0.3">
      <c r="B1558" s="11" t="s">
        <v>26</v>
      </c>
      <c r="C1558" s="25">
        <v>1552</v>
      </c>
      <c r="D1558" s="25">
        <v>75</v>
      </c>
      <c r="E1558" s="26">
        <v>93.4</v>
      </c>
      <c r="F1558" s="27">
        <f t="shared" si="147"/>
        <v>0.20833333333333331</v>
      </c>
      <c r="G1558" s="27">
        <f t="shared" si="148"/>
        <v>0.75</v>
      </c>
      <c r="H1558" s="28">
        <f t="shared" si="144"/>
        <v>0</v>
      </c>
      <c r="I1558" s="28">
        <f t="shared" si="145"/>
        <v>93.4</v>
      </c>
      <c r="J1558" s="28">
        <f t="shared" si="146"/>
        <v>25.944444444444446</v>
      </c>
      <c r="K1558" s="28">
        <f>(1000*1.15)*Table1[[#This Row],[WLTC class 3, version 5, acceleration]]</f>
        <v>239.58333333333331</v>
      </c>
      <c r="L1558" s="28">
        <f t="shared" si="149"/>
        <v>112.815</v>
      </c>
      <c r="M1558" s="28">
        <f>0.5*1.2*0.32*1.99*(Table1[[#This Row],[Velocity]]^2)</f>
        <v>257.18347259259264</v>
      </c>
      <c r="N1558" s="28">
        <f>Table1[[#This Row],[Acceleration Force]]+Table1[[#This Row],[Rolling Resistance]]+Table1[[#This Row],[Aerodynamic Resistance]]</f>
        <v>609.58180592592589</v>
      </c>
      <c r="O1558" s="28">
        <f>(Table1[[#This Row],[Acceleration Force]]+Table1[[#This Row],[Rolling Resistance]]+Table1[[#This Row],[Aerodynamic Resistance]])*Table1[[#This Row],[Velocity]]</f>
        <v>15815.2612981893</v>
      </c>
      <c r="P1558" s="28">
        <f>Table1[[#This Row],[Total]]*Table1[[#This Row],[Velocity]]</f>
        <v>15815.2612981893</v>
      </c>
      <c r="Q1558" s="28">
        <f>IF(Table1[[#This Row],[Energy]]&gt;0,Table1[[#This Row],[Energy]],0)</f>
        <v>15815.2612981893</v>
      </c>
      <c r="R1558" s="28">
        <f>(SUM($Q$6:Q1558))/1000000</f>
        <v>6.0055718697180165</v>
      </c>
      <c r="S1558" s="28">
        <f>IF(Table1[[#This Row],[Energy]]&lt;0,ABS(Table1[[#This Row],[Energy]]),0)</f>
        <v>0</v>
      </c>
      <c r="T1558" s="28">
        <f>(SUM($S$6:S1558))/1000000</f>
        <v>1.951376328739423</v>
      </c>
    </row>
    <row r="1559" spans="2:20" x14ac:dyDescent="0.3">
      <c r="B1559" s="11" t="s">
        <v>26</v>
      </c>
      <c r="C1559" s="25">
        <v>1553</v>
      </c>
      <c r="D1559" s="25">
        <v>76</v>
      </c>
      <c r="E1559" s="26">
        <v>94.2</v>
      </c>
      <c r="F1559" s="27">
        <f t="shared" si="147"/>
        <v>0.20833333333333331</v>
      </c>
      <c r="G1559" s="27">
        <f t="shared" si="148"/>
        <v>0.75</v>
      </c>
      <c r="H1559" s="28">
        <f t="shared" si="144"/>
        <v>0</v>
      </c>
      <c r="I1559" s="28">
        <f t="shared" si="145"/>
        <v>94.2</v>
      </c>
      <c r="J1559" s="28">
        <f t="shared" si="146"/>
        <v>26.166666666666668</v>
      </c>
      <c r="K1559" s="28">
        <f>(1000*1.15)*Table1[[#This Row],[WLTC class 3, version 5, acceleration]]</f>
        <v>239.58333333333331</v>
      </c>
      <c r="L1559" s="28">
        <f t="shared" si="149"/>
        <v>112.815</v>
      </c>
      <c r="M1559" s="28">
        <f>0.5*1.2*0.32*1.99*(Table1[[#This Row],[Velocity]]^2)</f>
        <v>261.60805333333337</v>
      </c>
      <c r="N1559" s="28">
        <f>Table1[[#This Row],[Acceleration Force]]+Table1[[#This Row],[Rolling Resistance]]+Table1[[#This Row],[Aerodynamic Resistance]]</f>
        <v>614.00638666666669</v>
      </c>
      <c r="O1559" s="28">
        <f>(Table1[[#This Row],[Acceleration Force]]+Table1[[#This Row],[Rolling Resistance]]+Table1[[#This Row],[Aerodynamic Resistance]])*Table1[[#This Row],[Velocity]]</f>
        <v>16066.500451111113</v>
      </c>
      <c r="P1559" s="28">
        <f>Table1[[#This Row],[Total]]*Table1[[#This Row],[Velocity]]</f>
        <v>16066.500451111113</v>
      </c>
      <c r="Q1559" s="28">
        <f>IF(Table1[[#This Row],[Energy]]&gt;0,Table1[[#This Row],[Energy]],0)</f>
        <v>16066.500451111113</v>
      </c>
      <c r="R1559" s="28">
        <f>(SUM($Q$6:Q1559))/1000000</f>
        <v>6.0216383701691276</v>
      </c>
      <c r="S1559" s="28">
        <f>IF(Table1[[#This Row],[Energy]]&lt;0,ABS(Table1[[#This Row],[Energy]]),0)</f>
        <v>0</v>
      </c>
      <c r="T1559" s="28">
        <f>(SUM($S$6:S1559))/1000000</f>
        <v>1.951376328739423</v>
      </c>
    </row>
    <row r="1560" spans="2:20" x14ac:dyDescent="0.3">
      <c r="B1560" s="11" t="s">
        <v>26</v>
      </c>
      <c r="C1560" s="25">
        <v>1554</v>
      </c>
      <c r="D1560" s="25">
        <v>77</v>
      </c>
      <c r="E1560" s="26">
        <v>94.9</v>
      </c>
      <c r="F1560" s="27">
        <f t="shared" si="147"/>
        <v>0.20833333333333331</v>
      </c>
      <c r="G1560" s="27">
        <f t="shared" si="148"/>
        <v>0.75</v>
      </c>
      <c r="H1560" s="28">
        <f t="shared" si="144"/>
        <v>0</v>
      </c>
      <c r="I1560" s="28">
        <f t="shared" si="145"/>
        <v>94.9</v>
      </c>
      <c r="J1560" s="28">
        <f t="shared" si="146"/>
        <v>26.361111111111111</v>
      </c>
      <c r="K1560" s="28">
        <f>(1000*1.15)*Table1[[#This Row],[WLTC class 3, version 5, acceleration]]</f>
        <v>239.58333333333331</v>
      </c>
      <c r="L1560" s="28">
        <f t="shared" si="149"/>
        <v>112.815</v>
      </c>
      <c r="M1560" s="28">
        <f>0.5*1.2*0.32*1.99*(Table1[[#This Row],[Velocity]]^2)</f>
        <v>265.51051703703706</v>
      </c>
      <c r="N1560" s="28">
        <f>Table1[[#This Row],[Acceleration Force]]+Table1[[#This Row],[Rolling Resistance]]+Table1[[#This Row],[Aerodynamic Resistance]]</f>
        <v>617.90885037037037</v>
      </c>
      <c r="O1560" s="28">
        <f>(Table1[[#This Row],[Acceleration Force]]+Table1[[#This Row],[Rolling Resistance]]+Table1[[#This Row],[Aerodynamic Resistance]])*Table1[[#This Row],[Velocity]]</f>
        <v>16288.763861152263</v>
      </c>
      <c r="P1560" s="28">
        <f>Table1[[#This Row],[Total]]*Table1[[#This Row],[Velocity]]</f>
        <v>16288.763861152263</v>
      </c>
      <c r="Q1560" s="28">
        <f>IF(Table1[[#This Row],[Energy]]&gt;0,Table1[[#This Row],[Energy]],0)</f>
        <v>16288.763861152263</v>
      </c>
      <c r="R1560" s="28">
        <f>(SUM($Q$6:Q1560))/1000000</f>
        <v>6.03792713403028</v>
      </c>
      <c r="S1560" s="28">
        <f>IF(Table1[[#This Row],[Energy]]&lt;0,ABS(Table1[[#This Row],[Energy]]),0)</f>
        <v>0</v>
      </c>
      <c r="T1560" s="28">
        <f>(SUM($S$6:S1560))/1000000</f>
        <v>1.951376328739423</v>
      </c>
    </row>
    <row r="1561" spans="2:20" x14ac:dyDescent="0.3">
      <c r="B1561" s="11" t="s">
        <v>26</v>
      </c>
      <c r="C1561" s="25">
        <v>1555</v>
      </c>
      <c r="D1561" s="25">
        <v>78</v>
      </c>
      <c r="E1561" s="26">
        <v>95.7</v>
      </c>
      <c r="F1561" s="27">
        <f t="shared" si="147"/>
        <v>0.23611111111110952</v>
      </c>
      <c r="G1561" s="27">
        <f t="shared" si="148"/>
        <v>0.84999999999999432</v>
      </c>
      <c r="H1561" s="28">
        <f t="shared" si="144"/>
        <v>0</v>
      </c>
      <c r="I1561" s="28">
        <f t="shared" si="145"/>
        <v>95.7</v>
      </c>
      <c r="J1561" s="28">
        <f t="shared" si="146"/>
        <v>26.583333333333332</v>
      </c>
      <c r="K1561" s="28">
        <f>(1000*1.15)*Table1[[#This Row],[WLTC class 3, version 5, acceleration]]</f>
        <v>271.52777777777595</v>
      </c>
      <c r="L1561" s="28">
        <f t="shared" si="149"/>
        <v>112.815</v>
      </c>
      <c r="M1561" s="28">
        <f>0.5*1.2*0.32*1.99*(Table1[[#This Row],[Velocity]]^2)</f>
        <v>270.00585333333333</v>
      </c>
      <c r="N1561" s="28">
        <f>Table1[[#This Row],[Acceleration Force]]+Table1[[#This Row],[Rolling Resistance]]+Table1[[#This Row],[Aerodynamic Resistance]]</f>
        <v>654.34863111110928</v>
      </c>
      <c r="O1561" s="28">
        <f>(Table1[[#This Row],[Acceleration Force]]+Table1[[#This Row],[Rolling Resistance]]+Table1[[#This Row],[Aerodynamic Resistance]])*Table1[[#This Row],[Velocity]]</f>
        <v>17394.767777036988</v>
      </c>
      <c r="P1561" s="28">
        <f>Table1[[#This Row],[Total]]*Table1[[#This Row],[Velocity]]</f>
        <v>17394.767777036988</v>
      </c>
      <c r="Q1561" s="28">
        <f>IF(Table1[[#This Row],[Energy]]&gt;0,Table1[[#This Row],[Energy]],0)</f>
        <v>17394.767777036988</v>
      </c>
      <c r="R1561" s="28">
        <f>(SUM($Q$6:Q1561))/1000000</f>
        <v>6.055321901807317</v>
      </c>
      <c r="S1561" s="28">
        <f>IF(Table1[[#This Row],[Energy]]&lt;0,ABS(Table1[[#This Row],[Energy]]),0)</f>
        <v>0</v>
      </c>
      <c r="T1561" s="28">
        <f>(SUM($S$6:S1561))/1000000</f>
        <v>1.951376328739423</v>
      </c>
    </row>
    <row r="1562" spans="2:20" x14ac:dyDescent="0.3">
      <c r="B1562" s="11" t="s">
        <v>26</v>
      </c>
      <c r="C1562" s="25">
        <v>1556</v>
      </c>
      <c r="D1562" s="25">
        <v>79</v>
      </c>
      <c r="E1562" s="26">
        <v>96.6</v>
      </c>
      <c r="F1562" s="27">
        <f t="shared" si="147"/>
        <v>0.27777777777777779</v>
      </c>
      <c r="G1562" s="27">
        <f t="shared" si="148"/>
        <v>1</v>
      </c>
      <c r="H1562" s="28">
        <f t="shared" si="144"/>
        <v>0</v>
      </c>
      <c r="I1562" s="28">
        <f t="shared" si="145"/>
        <v>96.6</v>
      </c>
      <c r="J1562" s="28">
        <f t="shared" si="146"/>
        <v>26.833333333333332</v>
      </c>
      <c r="K1562" s="28">
        <f>(1000*1.15)*Table1[[#This Row],[WLTC class 3, version 5, acceleration]]</f>
        <v>319.44444444444446</v>
      </c>
      <c r="L1562" s="28">
        <f t="shared" si="149"/>
        <v>112.815</v>
      </c>
      <c r="M1562" s="28">
        <f>0.5*1.2*0.32*1.99*(Table1[[#This Row],[Velocity]]^2)</f>
        <v>275.10821333333331</v>
      </c>
      <c r="N1562" s="28">
        <f>Table1[[#This Row],[Acceleration Force]]+Table1[[#This Row],[Rolling Resistance]]+Table1[[#This Row],[Aerodynamic Resistance]]</f>
        <v>707.36765777777782</v>
      </c>
      <c r="O1562" s="28">
        <f>(Table1[[#This Row],[Acceleration Force]]+Table1[[#This Row],[Rolling Resistance]]+Table1[[#This Row],[Aerodynamic Resistance]])*Table1[[#This Row],[Velocity]]</f>
        <v>18981.032150370371</v>
      </c>
      <c r="P1562" s="28">
        <f>Table1[[#This Row],[Total]]*Table1[[#This Row],[Velocity]]</f>
        <v>18981.032150370371</v>
      </c>
      <c r="Q1562" s="28">
        <f>IF(Table1[[#This Row],[Energy]]&gt;0,Table1[[#This Row],[Energy]],0)</f>
        <v>18981.032150370371</v>
      </c>
      <c r="R1562" s="28">
        <f>(SUM($Q$6:Q1562))/1000000</f>
        <v>6.0743029339576866</v>
      </c>
      <c r="S1562" s="28">
        <f>IF(Table1[[#This Row],[Energy]]&lt;0,ABS(Table1[[#This Row],[Energy]]),0)</f>
        <v>0</v>
      </c>
      <c r="T1562" s="28">
        <f>(SUM($S$6:S1562))/1000000</f>
        <v>1.951376328739423</v>
      </c>
    </row>
    <row r="1563" spans="2:20" x14ac:dyDescent="0.3">
      <c r="B1563" s="11" t="s">
        <v>26</v>
      </c>
      <c r="C1563" s="25">
        <v>1557</v>
      </c>
      <c r="D1563" s="25">
        <v>80</v>
      </c>
      <c r="E1563" s="26">
        <v>97.7</v>
      </c>
      <c r="F1563" s="27">
        <f t="shared" si="147"/>
        <v>0.31944444444444603</v>
      </c>
      <c r="G1563" s="27">
        <f t="shared" si="148"/>
        <v>1.1500000000000057</v>
      </c>
      <c r="H1563" s="28">
        <f t="shared" si="144"/>
        <v>0</v>
      </c>
      <c r="I1563" s="28">
        <f t="shared" si="145"/>
        <v>97.7</v>
      </c>
      <c r="J1563" s="28">
        <f t="shared" si="146"/>
        <v>27.138888888888889</v>
      </c>
      <c r="K1563" s="28">
        <f>(1000*1.15)*Table1[[#This Row],[WLTC class 3, version 5, acceleration]]</f>
        <v>367.36111111111296</v>
      </c>
      <c r="L1563" s="28">
        <f t="shared" si="149"/>
        <v>112.815</v>
      </c>
      <c r="M1563" s="28">
        <f>0.5*1.2*0.32*1.99*(Table1[[#This Row],[Velocity]]^2)</f>
        <v>281.4092903703704</v>
      </c>
      <c r="N1563" s="28">
        <f>Table1[[#This Row],[Acceleration Force]]+Table1[[#This Row],[Rolling Resistance]]+Table1[[#This Row],[Aerodynamic Resistance]]</f>
        <v>761.58540148148336</v>
      </c>
      <c r="O1563" s="28">
        <f>(Table1[[#This Row],[Acceleration Force]]+Table1[[#This Row],[Rolling Resistance]]+Table1[[#This Row],[Aerodynamic Resistance]])*Table1[[#This Row],[Velocity]]</f>
        <v>20668.581590205813</v>
      </c>
      <c r="P1563" s="28">
        <f>Table1[[#This Row],[Total]]*Table1[[#This Row],[Velocity]]</f>
        <v>20668.581590205813</v>
      </c>
      <c r="Q1563" s="28">
        <f>IF(Table1[[#This Row],[Energy]]&gt;0,Table1[[#This Row],[Energy]],0)</f>
        <v>20668.581590205813</v>
      </c>
      <c r="R1563" s="28">
        <f>(SUM($Q$6:Q1563))/1000000</f>
        <v>6.0949715155478925</v>
      </c>
      <c r="S1563" s="28">
        <f>IF(Table1[[#This Row],[Energy]]&lt;0,ABS(Table1[[#This Row],[Energy]]),0)</f>
        <v>0</v>
      </c>
      <c r="T1563" s="28">
        <f>(SUM($S$6:S1563))/1000000</f>
        <v>1.951376328739423</v>
      </c>
    </row>
    <row r="1564" spans="2:20" x14ac:dyDescent="0.3">
      <c r="B1564" s="11" t="s">
        <v>26</v>
      </c>
      <c r="C1564" s="25">
        <v>1558</v>
      </c>
      <c r="D1564" s="25">
        <v>81</v>
      </c>
      <c r="E1564" s="26">
        <v>98.9</v>
      </c>
      <c r="F1564" s="27">
        <f t="shared" si="147"/>
        <v>0.37500000000000039</v>
      </c>
      <c r="G1564" s="27">
        <f t="shared" si="148"/>
        <v>1.3500000000000014</v>
      </c>
      <c r="H1564" s="28">
        <f t="shared" si="144"/>
        <v>0</v>
      </c>
      <c r="I1564" s="28">
        <f t="shared" si="145"/>
        <v>98.9</v>
      </c>
      <c r="J1564" s="28">
        <f t="shared" si="146"/>
        <v>27.472222222222221</v>
      </c>
      <c r="K1564" s="28">
        <f>(1000*1.15)*Table1[[#This Row],[WLTC class 3, version 5, acceleration]]</f>
        <v>431.25000000000045</v>
      </c>
      <c r="L1564" s="28">
        <f t="shared" si="149"/>
        <v>112.815</v>
      </c>
      <c r="M1564" s="28">
        <f>0.5*1.2*0.32*1.99*(Table1[[#This Row],[Velocity]]^2)</f>
        <v>288.36456148148147</v>
      </c>
      <c r="N1564" s="28">
        <f>Table1[[#This Row],[Acceleration Force]]+Table1[[#This Row],[Rolling Resistance]]+Table1[[#This Row],[Aerodynamic Resistance]]</f>
        <v>832.42956148148198</v>
      </c>
      <c r="O1564" s="28">
        <f>(Table1[[#This Row],[Acceleration Force]]+Table1[[#This Row],[Rolling Resistance]]+Table1[[#This Row],[Aerodynamic Resistance]])*Table1[[#This Row],[Velocity]]</f>
        <v>22868.689897366268</v>
      </c>
      <c r="P1564" s="28">
        <f>Table1[[#This Row],[Total]]*Table1[[#This Row],[Velocity]]</f>
        <v>22868.689897366268</v>
      </c>
      <c r="Q1564" s="28">
        <f>IF(Table1[[#This Row],[Energy]]&gt;0,Table1[[#This Row],[Energy]],0)</f>
        <v>22868.689897366268</v>
      </c>
      <c r="R1564" s="28">
        <f>(SUM($Q$6:Q1564))/1000000</f>
        <v>6.1178402054452583</v>
      </c>
      <c r="S1564" s="28">
        <f>IF(Table1[[#This Row],[Energy]]&lt;0,ABS(Table1[[#This Row],[Energy]]),0)</f>
        <v>0</v>
      </c>
      <c r="T1564" s="28">
        <f>(SUM($S$6:S1564))/1000000</f>
        <v>1.951376328739423</v>
      </c>
    </row>
    <row r="1565" spans="2:20" x14ac:dyDescent="0.3">
      <c r="B1565" s="11" t="s">
        <v>26</v>
      </c>
      <c r="C1565" s="25">
        <v>1559</v>
      </c>
      <c r="D1565" s="25">
        <v>82</v>
      </c>
      <c r="E1565" s="26">
        <v>100.4</v>
      </c>
      <c r="F1565" s="27">
        <f t="shared" si="147"/>
        <v>0.43055555555555475</v>
      </c>
      <c r="G1565" s="27">
        <f t="shared" si="148"/>
        <v>1.5499999999999972</v>
      </c>
      <c r="H1565" s="28">
        <f t="shared" si="144"/>
        <v>0</v>
      </c>
      <c r="I1565" s="28">
        <f t="shared" si="145"/>
        <v>100.4</v>
      </c>
      <c r="J1565" s="28">
        <f t="shared" si="146"/>
        <v>27.888888888888889</v>
      </c>
      <c r="K1565" s="28">
        <f>(1000*1.15)*Table1[[#This Row],[WLTC class 3, version 5, acceleration]]</f>
        <v>495.13888888888795</v>
      </c>
      <c r="L1565" s="28">
        <f t="shared" si="149"/>
        <v>112.815</v>
      </c>
      <c r="M1565" s="28">
        <f>0.5*1.2*0.32*1.99*(Table1[[#This Row],[Velocity]]^2)</f>
        <v>297.17805037037044</v>
      </c>
      <c r="N1565" s="28">
        <f>Table1[[#This Row],[Acceleration Force]]+Table1[[#This Row],[Rolling Resistance]]+Table1[[#This Row],[Aerodynamic Resistance]]</f>
        <v>905.13193925925839</v>
      </c>
      <c r="O1565" s="28">
        <f>(Table1[[#This Row],[Acceleration Force]]+Table1[[#This Row],[Rolling Resistance]]+Table1[[#This Row],[Aerodynamic Resistance]])*Table1[[#This Row],[Velocity]]</f>
        <v>25243.124083785984</v>
      </c>
      <c r="P1565" s="28">
        <f>Table1[[#This Row],[Total]]*Table1[[#This Row],[Velocity]]</f>
        <v>25243.124083785984</v>
      </c>
      <c r="Q1565" s="28">
        <f>IF(Table1[[#This Row],[Energy]]&gt;0,Table1[[#This Row],[Energy]],0)</f>
        <v>25243.124083785984</v>
      </c>
      <c r="R1565" s="28">
        <f>(SUM($Q$6:Q1565))/1000000</f>
        <v>6.1430833295290439</v>
      </c>
      <c r="S1565" s="28">
        <f>IF(Table1[[#This Row],[Energy]]&lt;0,ABS(Table1[[#This Row],[Energy]]),0)</f>
        <v>0</v>
      </c>
      <c r="T1565" s="28">
        <f>(SUM($S$6:S1565))/1000000</f>
        <v>1.951376328739423</v>
      </c>
    </row>
    <row r="1566" spans="2:20" x14ac:dyDescent="0.3">
      <c r="B1566" s="11" t="s">
        <v>26</v>
      </c>
      <c r="C1566" s="25">
        <v>1560</v>
      </c>
      <c r="D1566" s="25">
        <v>83</v>
      </c>
      <c r="E1566" s="26">
        <v>102</v>
      </c>
      <c r="F1566" s="27">
        <f t="shared" si="147"/>
        <v>0.44444444444444287</v>
      </c>
      <c r="G1566" s="27">
        <f t="shared" si="148"/>
        <v>1.5999999999999943</v>
      </c>
      <c r="H1566" s="28">
        <f t="shared" si="144"/>
        <v>0</v>
      </c>
      <c r="I1566" s="28">
        <f t="shared" si="145"/>
        <v>102</v>
      </c>
      <c r="J1566" s="28">
        <f t="shared" si="146"/>
        <v>28.333333333333332</v>
      </c>
      <c r="K1566" s="28">
        <f>(1000*1.15)*Table1[[#This Row],[WLTC class 3, version 5, acceleration]]</f>
        <v>511.11111111110927</v>
      </c>
      <c r="L1566" s="28">
        <f t="shared" si="149"/>
        <v>112.815</v>
      </c>
      <c r="M1566" s="28">
        <f>0.5*1.2*0.32*1.99*(Table1[[#This Row],[Velocity]]^2)</f>
        <v>306.72533333333331</v>
      </c>
      <c r="N1566" s="28">
        <f>Table1[[#This Row],[Acceleration Force]]+Table1[[#This Row],[Rolling Resistance]]+Table1[[#This Row],[Aerodynamic Resistance]]</f>
        <v>930.65144444444263</v>
      </c>
      <c r="O1566" s="28">
        <f>(Table1[[#This Row],[Acceleration Force]]+Table1[[#This Row],[Rolling Resistance]]+Table1[[#This Row],[Aerodynamic Resistance]])*Table1[[#This Row],[Velocity]]</f>
        <v>26368.457592592542</v>
      </c>
      <c r="P1566" s="28">
        <f>Table1[[#This Row],[Total]]*Table1[[#This Row],[Velocity]]</f>
        <v>26368.457592592542</v>
      </c>
      <c r="Q1566" s="28">
        <f>IF(Table1[[#This Row],[Energy]]&gt;0,Table1[[#This Row],[Energy]],0)</f>
        <v>26368.457592592542</v>
      </c>
      <c r="R1566" s="28">
        <f>(SUM($Q$6:Q1566))/1000000</f>
        <v>6.1694517871216368</v>
      </c>
      <c r="S1566" s="28">
        <f>IF(Table1[[#This Row],[Energy]]&lt;0,ABS(Table1[[#This Row],[Energy]]),0)</f>
        <v>0</v>
      </c>
      <c r="T1566" s="28">
        <f>(SUM($S$6:S1566))/1000000</f>
        <v>1.951376328739423</v>
      </c>
    </row>
    <row r="1567" spans="2:20" x14ac:dyDescent="0.3">
      <c r="B1567" s="11" t="s">
        <v>26</v>
      </c>
      <c r="C1567" s="25">
        <v>1561</v>
      </c>
      <c r="D1567" s="25">
        <v>84</v>
      </c>
      <c r="E1567" s="26">
        <v>103.6</v>
      </c>
      <c r="F1567" s="27">
        <f t="shared" si="147"/>
        <v>0.44444444444444481</v>
      </c>
      <c r="G1567" s="27">
        <f t="shared" si="148"/>
        <v>1.6000000000000014</v>
      </c>
      <c r="H1567" s="28">
        <f t="shared" si="144"/>
        <v>0</v>
      </c>
      <c r="I1567" s="28">
        <f t="shared" si="145"/>
        <v>103.6</v>
      </c>
      <c r="J1567" s="28">
        <f t="shared" si="146"/>
        <v>28.777777777777775</v>
      </c>
      <c r="K1567" s="28">
        <f>(1000*1.15)*Table1[[#This Row],[WLTC class 3, version 5, acceleration]]</f>
        <v>511.11111111111154</v>
      </c>
      <c r="L1567" s="28">
        <f t="shared" si="149"/>
        <v>112.815</v>
      </c>
      <c r="M1567" s="28">
        <f>0.5*1.2*0.32*1.99*(Table1[[#This Row],[Velocity]]^2)</f>
        <v>316.42356148148144</v>
      </c>
      <c r="N1567" s="28">
        <f>Table1[[#This Row],[Acceleration Force]]+Table1[[#This Row],[Rolling Resistance]]+Table1[[#This Row],[Aerodynamic Resistance]]</f>
        <v>940.34967259259304</v>
      </c>
      <c r="O1567" s="28">
        <f>(Table1[[#This Row],[Acceleration Force]]+Table1[[#This Row],[Rolling Resistance]]+Table1[[#This Row],[Aerodynamic Resistance]])*Table1[[#This Row],[Velocity]]</f>
        <v>27061.173911275731</v>
      </c>
      <c r="P1567" s="28">
        <f>Table1[[#This Row],[Total]]*Table1[[#This Row],[Velocity]]</f>
        <v>27061.173911275731</v>
      </c>
      <c r="Q1567" s="28">
        <f>IF(Table1[[#This Row],[Energy]]&gt;0,Table1[[#This Row],[Energy]],0)</f>
        <v>27061.173911275731</v>
      </c>
      <c r="R1567" s="28">
        <f>(SUM($Q$6:Q1567))/1000000</f>
        <v>6.1965129610329122</v>
      </c>
      <c r="S1567" s="28">
        <f>IF(Table1[[#This Row],[Energy]]&lt;0,ABS(Table1[[#This Row],[Energy]]),0)</f>
        <v>0</v>
      </c>
      <c r="T1567" s="28">
        <f>(SUM($S$6:S1567))/1000000</f>
        <v>1.951376328739423</v>
      </c>
    </row>
    <row r="1568" spans="2:20" x14ac:dyDescent="0.3">
      <c r="B1568" s="11" t="s">
        <v>26</v>
      </c>
      <c r="C1568" s="25">
        <v>1562</v>
      </c>
      <c r="D1568" s="25">
        <v>85</v>
      </c>
      <c r="E1568" s="26">
        <v>105.2</v>
      </c>
      <c r="F1568" s="27">
        <f t="shared" si="147"/>
        <v>0.44444444444444481</v>
      </c>
      <c r="G1568" s="27">
        <f t="shared" si="148"/>
        <v>1.6000000000000014</v>
      </c>
      <c r="H1568" s="28">
        <f t="shared" si="144"/>
        <v>0</v>
      </c>
      <c r="I1568" s="28">
        <f t="shared" si="145"/>
        <v>105.2</v>
      </c>
      <c r="J1568" s="28">
        <f t="shared" si="146"/>
        <v>29.222222222222221</v>
      </c>
      <c r="K1568" s="28">
        <f>(1000*1.15)*Table1[[#This Row],[WLTC class 3, version 5, acceleration]]</f>
        <v>511.11111111111154</v>
      </c>
      <c r="L1568" s="28">
        <f t="shared" si="149"/>
        <v>112.815</v>
      </c>
      <c r="M1568" s="28">
        <f>0.5*1.2*0.32*1.99*(Table1[[#This Row],[Velocity]]^2)</f>
        <v>326.27273481481484</v>
      </c>
      <c r="N1568" s="28">
        <f>Table1[[#This Row],[Acceleration Force]]+Table1[[#This Row],[Rolling Resistance]]+Table1[[#This Row],[Aerodynamic Resistance]]</f>
        <v>950.19884592592643</v>
      </c>
      <c r="O1568" s="28">
        <f>(Table1[[#This Row],[Acceleration Force]]+Table1[[#This Row],[Rolling Resistance]]+Table1[[#This Row],[Aerodynamic Resistance]])*Table1[[#This Row],[Velocity]]</f>
        <v>27766.921830946518</v>
      </c>
      <c r="P1568" s="28">
        <f>Table1[[#This Row],[Total]]*Table1[[#This Row],[Velocity]]</f>
        <v>27766.921830946518</v>
      </c>
      <c r="Q1568" s="28">
        <f>IF(Table1[[#This Row],[Energy]]&gt;0,Table1[[#This Row],[Energy]],0)</f>
        <v>27766.921830946518</v>
      </c>
      <c r="R1568" s="28">
        <f>(SUM($Q$6:Q1568))/1000000</f>
        <v>6.2242798828638586</v>
      </c>
      <c r="S1568" s="28">
        <f>IF(Table1[[#This Row],[Energy]]&lt;0,ABS(Table1[[#This Row],[Energy]]),0)</f>
        <v>0</v>
      </c>
      <c r="T1568" s="28">
        <f>(SUM($S$6:S1568))/1000000</f>
        <v>1.951376328739423</v>
      </c>
    </row>
    <row r="1569" spans="2:20" x14ac:dyDescent="0.3">
      <c r="B1569" s="11" t="s">
        <v>26</v>
      </c>
      <c r="C1569" s="25">
        <v>1563</v>
      </c>
      <c r="D1569" s="25">
        <v>86</v>
      </c>
      <c r="E1569" s="26">
        <v>106.8</v>
      </c>
      <c r="F1569" s="27">
        <f t="shared" si="147"/>
        <v>0.45833333333333293</v>
      </c>
      <c r="G1569" s="27">
        <f t="shared" si="148"/>
        <v>1.6499999999999986</v>
      </c>
      <c r="H1569" s="28">
        <f t="shared" si="144"/>
        <v>0</v>
      </c>
      <c r="I1569" s="28">
        <f t="shared" si="145"/>
        <v>106.8</v>
      </c>
      <c r="J1569" s="28">
        <f t="shared" si="146"/>
        <v>29.666666666666664</v>
      </c>
      <c r="K1569" s="28">
        <f>(1000*1.15)*Table1[[#This Row],[WLTC class 3, version 5, acceleration]]</f>
        <v>527.08333333333292</v>
      </c>
      <c r="L1569" s="28">
        <f t="shared" si="149"/>
        <v>112.815</v>
      </c>
      <c r="M1569" s="28">
        <f>0.5*1.2*0.32*1.99*(Table1[[#This Row],[Velocity]]^2)</f>
        <v>336.27285333333333</v>
      </c>
      <c r="N1569" s="28">
        <f>Table1[[#This Row],[Acceleration Force]]+Table1[[#This Row],[Rolling Resistance]]+Table1[[#This Row],[Aerodynamic Resistance]]</f>
        <v>976.17118666666624</v>
      </c>
      <c r="O1569" s="28">
        <f>(Table1[[#This Row],[Acceleration Force]]+Table1[[#This Row],[Rolling Resistance]]+Table1[[#This Row],[Aerodynamic Resistance]])*Table1[[#This Row],[Velocity]]</f>
        <v>28959.745204444429</v>
      </c>
      <c r="P1569" s="28">
        <f>Table1[[#This Row],[Total]]*Table1[[#This Row],[Velocity]]</f>
        <v>28959.745204444429</v>
      </c>
      <c r="Q1569" s="28">
        <f>IF(Table1[[#This Row],[Energy]]&gt;0,Table1[[#This Row],[Energy]],0)</f>
        <v>28959.745204444429</v>
      </c>
      <c r="R1569" s="28">
        <f>(SUM($Q$6:Q1569))/1000000</f>
        <v>6.2532396280683029</v>
      </c>
      <c r="S1569" s="28">
        <f>IF(Table1[[#This Row],[Energy]]&lt;0,ABS(Table1[[#This Row],[Energy]]),0)</f>
        <v>0</v>
      </c>
      <c r="T1569" s="28">
        <f>(SUM($S$6:S1569))/1000000</f>
        <v>1.951376328739423</v>
      </c>
    </row>
    <row r="1570" spans="2:20" x14ac:dyDescent="0.3">
      <c r="B1570" s="11" t="s">
        <v>26</v>
      </c>
      <c r="C1570" s="25">
        <v>1564</v>
      </c>
      <c r="D1570" s="25">
        <v>87</v>
      </c>
      <c r="E1570" s="26">
        <v>108.5</v>
      </c>
      <c r="F1570" s="27">
        <f t="shared" si="147"/>
        <v>0.47222222222222299</v>
      </c>
      <c r="G1570" s="27">
        <f t="shared" si="148"/>
        <v>1.7000000000000028</v>
      </c>
      <c r="H1570" s="28">
        <f t="shared" si="144"/>
        <v>0</v>
      </c>
      <c r="I1570" s="28">
        <f t="shared" si="145"/>
        <v>108.5</v>
      </c>
      <c r="J1570" s="28">
        <f t="shared" si="146"/>
        <v>30.138888888888889</v>
      </c>
      <c r="K1570" s="28">
        <f>(1000*1.15)*Table1[[#This Row],[WLTC class 3, version 5, acceleration]]</f>
        <v>543.05555555555645</v>
      </c>
      <c r="L1570" s="28">
        <f t="shared" si="149"/>
        <v>112.815</v>
      </c>
      <c r="M1570" s="28">
        <f>0.5*1.2*0.32*1.99*(Table1[[#This Row],[Velocity]]^2)</f>
        <v>347.06337037037042</v>
      </c>
      <c r="N1570" s="28">
        <f>Table1[[#This Row],[Acceleration Force]]+Table1[[#This Row],[Rolling Resistance]]+Table1[[#This Row],[Aerodynamic Resistance]]</f>
        <v>1002.9339259259268</v>
      </c>
      <c r="O1570" s="28">
        <f>(Table1[[#This Row],[Acceleration Force]]+Table1[[#This Row],[Rolling Resistance]]+Table1[[#This Row],[Aerodynamic Resistance]])*Table1[[#This Row],[Velocity]]</f>
        <v>30227.314156378627</v>
      </c>
      <c r="P1570" s="28">
        <f>Table1[[#This Row],[Total]]*Table1[[#This Row],[Velocity]]</f>
        <v>30227.314156378627</v>
      </c>
      <c r="Q1570" s="28">
        <f>IF(Table1[[#This Row],[Energy]]&gt;0,Table1[[#This Row],[Energy]],0)</f>
        <v>30227.314156378627</v>
      </c>
      <c r="R1570" s="28">
        <f>(SUM($Q$6:Q1570))/1000000</f>
        <v>6.2834669422246812</v>
      </c>
      <c r="S1570" s="28">
        <f>IF(Table1[[#This Row],[Energy]]&lt;0,ABS(Table1[[#This Row],[Energy]]),0)</f>
        <v>0</v>
      </c>
      <c r="T1570" s="28">
        <f>(SUM($S$6:S1570))/1000000</f>
        <v>1.951376328739423</v>
      </c>
    </row>
    <row r="1571" spans="2:20" x14ac:dyDescent="0.3">
      <c r="B1571" s="11" t="s">
        <v>26</v>
      </c>
      <c r="C1571" s="25">
        <v>1565</v>
      </c>
      <c r="D1571" s="25">
        <v>88</v>
      </c>
      <c r="E1571" s="26">
        <v>110.2</v>
      </c>
      <c r="F1571" s="27">
        <f t="shared" si="147"/>
        <v>0.47222222222222299</v>
      </c>
      <c r="G1571" s="27">
        <f t="shared" si="148"/>
        <v>1.7000000000000028</v>
      </c>
      <c r="H1571" s="28">
        <f t="shared" si="144"/>
        <v>0</v>
      </c>
      <c r="I1571" s="28">
        <f t="shared" si="145"/>
        <v>110.2</v>
      </c>
      <c r="J1571" s="28">
        <f t="shared" si="146"/>
        <v>30.611111111111111</v>
      </c>
      <c r="K1571" s="28">
        <f>(1000*1.15)*Table1[[#This Row],[WLTC class 3, version 5, acceleration]]</f>
        <v>543.05555555555645</v>
      </c>
      <c r="L1571" s="28">
        <f t="shared" si="149"/>
        <v>112.815</v>
      </c>
      <c r="M1571" s="28">
        <f>0.5*1.2*0.32*1.99*(Table1[[#This Row],[Velocity]]^2)</f>
        <v>358.02429037037035</v>
      </c>
      <c r="N1571" s="28">
        <f>Table1[[#This Row],[Acceleration Force]]+Table1[[#This Row],[Rolling Resistance]]+Table1[[#This Row],[Aerodynamic Resistance]]</f>
        <v>1013.8948459259268</v>
      </c>
      <c r="O1571" s="28">
        <f>(Table1[[#This Row],[Acceleration Force]]+Table1[[#This Row],[Rolling Resistance]]+Table1[[#This Row],[Aerodynamic Resistance]])*Table1[[#This Row],[Velocity]]</f>
        <v>31036.447783621425</v>
      </c>
      <c r="P1571" s="28">
        <f>Table1[[#This Row],[Total]]*Table1[[#This Row],[Velocity]]</f>
        <v>31036.447783621425</v>
      </c>
      <c r="Q1571" s="28">
        <f>IF(Table1[[#This Row],[Energy]]&gt;0,Table1[[#This Row],[Energy]],0)</f>
        <v>31036.447783621425</v>
      </c>
      <c r="R1571" s="28">
        <f>(SUM($Q$6:Q1571))/1000000</f>
        <v>6.3145033900083023</v>
      </c>
      <c r="S1571" s="28">
        <f>IF(Table1[[#This Row],[Energy]]&lt;0,ABS(Table1[[#This Row],[Energy]]),0)</f>
        <v>0</v>
      </c>
      <c r="T1571" s="28">
        <f>(SUM($S$6:S1571))/1000000</f>
        <v>1.951376328739423</v>
      </c>
    </row>
    <row r="1572" spans="2:20" x14ac:dyDescent="0.3">
      <c r="B1572" s="11" t="s">
        <v>26</v>
      </c>
      <c r="C1572" s="25">
        <v>1566</v>
      </c>
      <c r="D1572" s="25">
        <v>89</v>
      </c>
      <c r="E1572" s="26">
        <v>111.9</v>
      </c>
      <c r="F1572" s="27">
        <f t="shared" si="147"/>
        <v>0.4861111111111111</v>
      </c>
      <c r="G1572" s="27">
        <f t="shared" si="148"/>
        <v>1.75</v>
      </c>
      <c r="H1572" s="28">
        <f t="shared" si="144"/>
        <v>0</v>
      </c>
      <c r="I1572" s="28">
        <f t="shared" si="145"/>
        <v>111.9</v>
      </c>
      <c r="J1572" s="28">
        <f t="shared" si="146"/>
        <v>31.083333333333336</v>
      </c>
      <c r="K1572" s="28">
        <f>(1000*1.15)*Table1[[#This Row],[WLTC class 3, version 5, acceleration]]</f>
        <v>559.02777777777771</v>
      </c>
      <c r="L1572" s="28">
        <f t="shared" si="149"/>
        <v>112.815</v>
      </c>
      <c r="M1572" s="28">
        <f>0.5*1.2*0.32*1.99*(Table1[[#This Row],[Velocity]]^2)</f>
        <v>369.15561333333346</v>
      </c>
      <c r="N1572" s="28">
        <f>Table1[[#This Row],[Acceleration Force]]+Table1[[#This Row],[Rolling Resistance]]+Table1[[#This Row],[Aerodynamic Resistance]]</f>
        <v>1040.9983911111112</v>
      </c>
      <c r="O1572" s="28">
        <f>(Table1[[#This Row],[Acceleration Force]]+Table1[[#This Row],[Rolling Resistance]]+Table1[[#This Row],[Aerodynamic Resistance]])*Table1[[#This Row],[Velocity]]</f>
        <v>32357.699990370376</v>
      </c>
      <c r="P1572" s="28">
        <f>Table1[[#This Row],[Total]]*Table1[[#This Row],[Velocity]]</f>
        <v>32357.699990370376</v>
      </c>
      <c r="Q1572" s="28">
        <f>IF(Table1[[#This Row],[Energy]]&gt;0,Table1[[#This Row],[Energy]],0)</f>
        <v>32357.699990370376</v>
      </c>
      <c r="R1572" s="28">
        <f>(SUM($Q$6:Q1572))/1000000</f>
        <v>6.346861089998673</v>
      </c>
      <c r="S1572" s="28">
        <f>IF(Table1[[#This Row],[Energy]]&lt;0,ABS(Table1[[#This Row],[Energy]]),0)</f>
        <v>0</v>
      </c>
      <c r="T1572" s="28">
        <f>(SUM($S$6:S1572))/1000000</f>
        <v>1.951376328739423</v>
      </c>
    </row>
    <row r="1573" spans="2:20" x14ac:dyDescent="0.3">
      <c r="B1573" s="11" t="s">
        <v>26</v>
      </c>
      <c r="C1573" s="25">
        <v>1567</v>
      </c>
      <c r="D1573" s="25">
        <v>90</v>
      </c>
      <c r="E1573" s="26">
        <v>113.7</v>
      </c>
      <c r="F1573" s="27">
        <f t="shared" si="147"/>
        <v>0.47222222222222104</v>
      </c>
      <c r="G1573" s="27">
        <f t="shared" si="148"/>
        <v>1.6999999999999957</v>
      </c>
      <c r="H1573" s="28">
        <f t="shared" si="144"/>
        <v>0</v>
      </c>
      <c r="I1573" s="28">
        <f t="shared" si="145"/>
        <v>113.7</v>
      </c>
      <c r="J1573" s="28">
        <f t="shared" si="146"/>
        <v>31.583333333333332</v>
      </c>
      <c r="K1573" s="28">
        <f>(1000*1.15)*Table1[[#This Row],[WLTC class 3, version 5, acceleration]]</f>
        <v>543.05555555555418</v>
      </c>
      <c r="L1573" s="28">
        <f t="shared" si="149"/>
        <v>112.815</v>
      </c>
      <c r="M1573" s="28">
        <f>0.5*1.2*0.32*1.99*(Table1[[#This Row],[Velocity]]^2)</f>
        <v>381.12745333333334</v>
      </c>
      <c r="N1573" s="28">
        <f>Table1[[#This Row],[Acceleration Force]]+Table1[[#This Row],[Rolling Resistance]]+Table1[[#This Row],[Aerodynamic Resistance]]</f>
        <v>1036.9980088888874</v>
      </c>
      <c r="O1573" s="28">
        <f>(Table1[[#This Row],[Acceleration Force]]+Table1[[#This Row],[Rolling Resistance]]+Table1[[#This Row],[Aerodynamic Resistance]])*Table1[[#This Row],[Velocity]]</f>
        <v>32751.853780740694</v>
      </c>
      <c r="P1573" s="28">
        <f>Table1[[#This Row],[Total]]*Table1[[#This Row],[Velocity]]</f>
        <v>32751.853780740694</v>
      </c>
      <c r="Q1573" s="28">
        <f>IF(Table1[[#This Row],[Energy]]&gt;0,Table1[[#This Row],[Energy]],0)</f>
        <v>32751.853780740694</v>
      </c>
      <c r="R1573" s="28">
        <f>(SUM($Q$6:Q1573))/1000000</f>
        <v>6.3796129437794136</v>
      </c>
      <c r="S1573" s="28">
        <f>IF(Table1[[#This Row],[Energy]]&lt;0,ABS(Table1[[#This Row],[Energy]]),0)</f>
        <v>0</v>
      </c>
      <c r="T1573" s="28">
        <f>(SUM($S$6:S1573))/1000000</f>
        <v>1.951376328739423</v>
      </c>
    </row>
    <row r="1574" spans="2:20" x14ac:dyDescent="0.3">
      <c r="B1574" s="11" t="s">
        <v>26</v>
      </c>
      <c r="C1574" s="25">
        <v>1568</v>
      </c>
      <c r="D1574" s="25">
        <v>91</v>
      </c>
      <c r="E1574" s="26">
        <v>115.3</v>
      </c>
      <c r="F1574" s="27">
        <f t="shared" si="147"/>
        <v>0.43055555555555475</v>
      </c>
      <c r="G1574" s="27">
        <f t="shared" si="148"/>
        <v>1.5499999999999972</v>
      </c>
      <c r="H1574" s="28">
        <f t="shared" si="144"/>
        <v>0</v>
      </c>
      <c r="I1574" s="28">
        <f t="shared" si="145"/>
        <v>115.3</v>
      </c>
      <c r="J1574" s="28">
        <f t="shared" si="146"/>
        <v>32.027777777777779</v>
      </c>
      <c r="K1574" s="28">
        <f>(1000*1.15)*Table1[[#This Row],[WLTC class 3, version 5, acceleration]]</f>
        <v>495.13888888888795</v>
      </c>
      <c r="L1574" s="28">
        <f t="shared" si="149"/>
        <v>112.815</v>
      </c>
      <c r="M1574" s="28">
        <f>0.5*1.2*0.32*1.99*(Table1[[#This Row],[Velocity]]^2)</f>
        <v>391.9294681481482</v>
      </c>
      <c r="N1574" s="28">
        <f>Table1[[#This Row],[Acceleration Force]]+Table1[[#This Row],[Rolling Resistance]]+Table1[[#This Row],[Aerodynamic Resistance]]</f>
        <v>999.88335703703615</v>
      </c>
      <c r="O1574" s="28">
        <f>(Table1[[#This Row],[Acceleration Force]]+Table1[[#This Row],[Rolling Resistance]]+Table1[[#This Row],[Aerodynamic Resistance]])*Table1[[#This Row],[Velocity]]</f>
        <v>32024.04196288063</v>
      </c>
      <c r="P1574" s="28">
        <f>Table1[[#This Row],[Total]]*Table1[[#This Row],[Velocity]]</f>
        <v>32024.04196288063</v>
      </c>
      <c r="Q1574" s="28">
        <f>IF(Table1[[#This Row],[Energy]]&gt;0,Table1[[#This Row],[Energy]],0)</f>
        <v>32024.04196288063</v>
      </c>
      <c r="R1574" s="28">
        <f>(SUM($Q$6:Q1574))/1000000</f>
        <v>6.4116369857422946</v>
      </c>
      <c r="S1574" s="28">
        <f>IF(Table1[[#This Row],[Energy]]&lt;0,ABS(Table1[[#This Row],[Energy]]),0)</f>
        <v>0</v>
      </c>
      <c r="T1574" s="28">
        <f>(SUM($S$6:S1574))/1000000</f>
        <v>1.951376328739423</v>
      </c>
    </row>
    <row r="1575" spans="2:20" x14ac:dyDescent="0.3">
      <c r="B1575" s="11" t="s">
        <v>26</v>
      </c>
      <c r="C1575" s="25">
        <v>1569</v>
      </c>
      <c r="D1575" s="25">
        <v>92</v>
      </c>
      <c r="E1575" s="26">
        <v>116.8</v>
      </c>
      <c r="F1575" s="27">
        <f t="shared" si="147"/>
        <v>0.40277777777777857</v>
      </c>
      <c r="G1575" s="27">
        <f t="shared" si="148"/>
        <v>1.4500000000000028</v>
      </c>
      <c r="H1575" s="28">
        <f t="shared" si="144"/>
        <v>0</v>
      </c>
      <c r="I1575" s="28">
        <f t="shared" si="145"/>
        <v>116.8</v>
      </c>
      <c r="J1575" s="28">
        <f t="shared" si="146"/>
        <v>32.444444444444443</v>
      </c>
      <c r="K1575" s="28">
        <f>(1000*1.15)*Table1[[#This Row],[WLTC class 3, version 5, acceleration]]</f>
        <v>463.19444444444537</v>
      </c>
      <c r="L1575" s="28">
        <f t="shared" si="149"/>
        <v>112.815</v>
      </c>
      <c r="M1575" s="28">
        <f>0.5*1.2*0.32*1.99*(Table1[[#This Row],[Velocity]]^2)</f>
        <v>402.19344592592591</v>
      </c>
      <c r="N1575" s="28">
        <f>Table1[[#This Row],[Acceleration Force]]+Table1[[#This Row],[Rolling Resistance]]+Table1[[#This Row],[Aerodynamic Resistance]]</f>
        <v>978.20289037037128</v>
      </c>
      <c r="O1575" s="28">
        <f>(Table1[[#This Row],[Acceleration Force]]+Table1[[#This Row],[Rolling Resistance]]+Table1[[#This Row],[Aerodynamic Resistance]])*Table1[[#This Row],[Velocity]]</f>
        <v>31737.24933201649</v>
      </c>
      <c r="P1575" s="28">
        <f>Table1[[#This Row],[Total]]*Table1[[#This Row],[Velocity]]</f>
        <v>31737.24933201649</v>
      </c>
      <c r="Q1575" s="28">
        <f>IF(Table1[[#This Row],[Energy]]&gt;0,Table1[[#This Row],[Energy]],0)</f>
        <v>31737.24933201649</v>
      </c>
      <c r="R1575" s="28">
        <f>(SUM($Q$6:Q1575))/1000000</f>
        <v>6.4433742350743106</v>
      </c>
      <c r="S1575" s="28">
        <f>IF(Table1[[#This Row],[Energy]]&lt;0,ABS(Table1[[#This Row],[Energy]]),0)</f>
        <v>0</v>
      </c>
      <c r="T1575" s="28">
        <f>(SUM($S$6:S1575))/1000000</f>
        <v>1.951376328739423</v>
      </c>
    </row>
    <row r="1576" spans="2:20" x14ac:dyDescent="0.3">
      <c r="B1576" s="11" t="s">
        <v>26</v>
      </c>
      <c r="C1576" s="25">
        <v>1570</v>
      </c>
      <c r="D1576" s="25">
        <v>93</v>
      </c>
      <c r="E1576" s="26">
        <v>118.2</v>
      </c>
      <c r="F1576" s="27">
        <f t="shared" si="147"/>
        <v>0.37500000000000039</v>
      </c>
      <c r="G1576" s="27">
        <f t="shared" si="148"/>
        <v>1.3500000000000014</v>
      </c>
      <c r="H1576" s="28">
        <f t="shared" si="144"/>
        <v>0</v>
      </c>
      <c r="I1576" s="28">
        <f t="shared" si="145"/>
        <v>118.2</v>
      </c>
      <c r="J1576" s="28">
        <f t="shared" si="146"/>
        <v>32.833333333333336</v>
      </c>
      <c r="K1576" s="28">
        <f>(1000*1.15)*Table1[[#This Row],[WLTC class 3, version 5, acceleration]]</f>
        <v>431.25000000000045</v>
      </c>
      <c r="L1576" s="28">
        <f t="shared" si="149"/>
        <v>112.815</v>
      </c>
      <c r="M1576" s="28">
        <f>0.5*1.2*0.32*1.99*(Table1[[#This Row],[Velocity]]^2)</f>
        <v>411.89285333333339</v>
      </c>
      <c r="N1576" s="28">
        <f>Table1[[#This Row],[Acceleration Force]]+Table1[[#This Row],[Rolling Resistance]]+Table1[[#This Row],[Aerodynamic Resistance]]</f>
        <v>955.9578533333339</v>
      </c>
      <c r="O1576" s="28">
        <f>(Table1[[#This Row],[Acceleration Force]]+Table1[[#This Row],[Rolling Resistance]]+Table1[[#This Row],[Aerodynamic Resistance]])*Table1[[#This Row],[Velocity]]</f>
        <v>31387.282851111133</v>
      </c>
      <c r="P1576" s="28">
        <f>Table1[[#This Row],[Total]]*Table1[[#This Row],[Velocity]]</f>
        <v>31387.282851111133</v>
      </c>
      <c r="Q1576" s="28">
        <f>IF(Table1[[#This Row],[Energy]]&gt;0,Table1[[#This Row],[Energy]],0)</f>
        <v>31387.282851111133</v>
      </c>
      <c r="R1576" s="28">
        <f>(SUM($Q$6:Q1576))/1000000</f>
        <v>6.4747615179254216</v>
      </c>
      <c r="S1576" s="28">
        <f>IF(Table1[[#This Row],[Energy]]&lt;0,ABS(Table1[[#This Row],[Energy]]),0)</f>
        <v>0</v>
      </c>
      <c r="T1576" s="28">
        <f>(SUM($S$6:S1576))/1000000</f>
        <v>1.951376328739423</v>
      </c>
    </row>
    <row r="1577" spans="2:20" x14ac:dyDescent="0.3">
      <c r="B1577" s="11" t="s">
        <v>26</v>
      </c>
      <c r="C1577" s="25">
        <v>1571</v>
      </c>
      <c r="D1577" s="25">
        <v>94</v>
      </c>
      <c r="E1577" s="26">
        <v>119.5</v>
      </c>
      <c r="F1577" s="27">
        <f t="shared" si="147"/>
        <v>0.34722222222222221</v>
      </c>
      <c r="G1577" s="27">
        <f t="shared" si="148"/>
        <v>1.25</v>
      </c>
      <c r="H1577" s="28">
        <f t="shared" si="144"/>
        <v>0</v>
      </c>
      <c r="I1577" s="28">
        <f t="shared" si="145"/>
        <v>119.5</v>
      </c>
      <c r="J1577" s="28">
        <f t="shared" si="146"/>
        <v>33.194444444444443</v>
      </c>
      <c r="K1577" s="28">
        <f>(1000*1.15)*Table1[[#This Row],[WLTC class 3, version 5, acceleration]]</f>
        <v>399.30555555555554</v>
      </c>
      <c r="L1577" s="28">
        <f t="shared" si="149"/>
        <v>112.815</v>
      </c>
      <c r="M1577" s="28">
        <f>0.5*1.2*0.32*1.99*(Table1[[#This Row],[Velocity]]^2)</f>
        <v>421.00292592592592</v>
      </c>
      <c r="N1577" s="28">
        <f>Table1[[#This Row],[Acceleration Force]]+Table1[[#This Row],[Rolling Resistance]]+Table1[[#This Row],[Aerodynamic Resistance]]</f>
        <v>933.12348148148135</v>
      </c>
      <c r="O1577" s="28">
        <f>(Table1[[#This Row],[Acceleration Force]]+Table1[[#This Row],[Rolling Resistance]]+Table1[[#This Row],[Aerodynamic Resistance]])*Table1[[#This Row],[Velocity]]</f>
        <v>30974.515565843616</v>
      </c>
      <c r="P1577" s="28">
        <f>Table1[[#This Row],[Total]]*Table1[[#This Row],[Velocity]]</f>
        <v>30974.515565843616</v>
      </c>
      <c r="Q1577" s="28">
        <f>IF(Table1[[#This Row],[Energy]]&gt;0,Table1[[#This Row],[Energy]],0)</f>
        <v>30974.515565843616</v>
      </c>
      <c r="R1577" s="28">
        <f>(SUM($Q$6:Q1577))/1000000</f>
        <v>6.5057360334912646</v>
      </c>
      <c r="S1577" s="28">
        <f>IF(Table1[[#This Row],[Energy]]&lt;0,ABS(Table1[[#This Row],[Energy]]),0)</f>
        <v>0</v>
      </c>
      <c r="T1577" s="28">
        <f>(SUM($S$6:S1577))/1000000</f>
        <v>1.951376328739423</v>
      </c>
    </row>
    <row r="1578" spans="2:20" x14ac:dyDescent="0.3">
      <c r="B1578" s="11" t="s">
        <v>26</v>
      </c>
      <c r="C1578" s="25">
        <v>1572</v>
      </c>
      <c r="D1578" s="25">
        <v>95</v>
      </c>
      <c r="E1578" s="26">
        <v>120.7</v>
      </c>
      <c r="F1578" s="27">
        <f t="shared" si="147"/>
        <v>0.31944444444444403</v>
      </c>
      <c r="G1578" s="27">
        <f t="shared" si="148"/>
        <v>1.1499999999999986</v>
      </c>
      <c r="H1578" s="28">
        <f t="shared" si="144"/>
        <v>0</v>
      </c>
      <c r="I1578" s="28">
        <f t="shared" si="145"/>
        <v>120.7</v>
      </c>
      <c r="J1578" s="28">
        <f t="shared" si="146"/>
        <v>33.527777777777779</v>
      </c>
      <c r="K1578" s="28">
        <f>(1000*1.15)*Table1[[#This Row],[WLTC class 3, version 5, acceleration]]</f>
        <v>367.36111111111063</v>
      </c>
      <c r="L1578" s="28">
        <f t="shared" si="149"/>
        <v>112.815</v>
      </c>
      <c r="M1578" s="28">
        <f>0.5*1.2*0.32*1.99*(Table1[[#This Row],[Velocity]]^2)</f>
        <v>429.50066814814818</v>
      </c>
      <c r="N1578" s="28">
        <f>Table1[[#This Row],[Acceleration Force]]+Table1[[#This Row],[Rolling Resistance]]+Table1[[#This Row],[Aerodynamic Resistance]]</f>
        <v>909.67677925925886</v>
      </c>
      <c r="O1578" s="28">
        <f>(Table1[[#This Row],[Acceleration Force]]+Table1[[#This Row],[Rolling Resistance]]+Table1[[#This Row],[Aerodynamic Resistance]])*Table1[[#This Row],[Velocity]]</f>
        <v>30499.44090460904</v>
      </c>
      <c r="P1578" s="28">
        <f>Table1[[#This Row],[Total]]*Table1[[#This Row],[Velocity]]</f>
        <v>30499.44090460904</v>
      </c>
      <c r="Q1578" s="28">
        <f>IF(Table1[[#This Row],[Energy]]&gt;0,Table1[[#This Row],[Energy]],0)</f>
        <v>30499.44090460904</v>
      </c>
      <c r="R1578" s="28">
        <f>(SUM($Q$6:Q1578))/1000000</f>
        <v>6.5362354743958742</v>
      </c>
      <c r="S1578" s="28">
        <f>IF(Table1[[#This Row],[Energy]]&lt;0,ABS(Table1[[#This Row],[Energy]]),0)</f>
        <v>0</v>
      </c>
      <c r="T1578" s="28">
        <f>(SUM($S$6:S1578))/1000000</f>
        <v>1.951376328739423</v>
      </c>
    </row>
    <row r="1579" spans="2:20" x14ac:dyDescent="0.3">
      <c r="B1579" s="11" t="s">
        <v>26</v>
      </c>
      <c r="C1579" s="25">
        <v>1573</v>
      </c>
      <c r="D1579" s="25">
        <v>96</v>
      </c>
      <c r="E1579" s="26">
        <v>121.8</v>
      </c>
      <c r="F1579" s="27">
        <f t="shared" si="147"/>
        <v>0.26388888888888767</v>
      </c>
      <c r="G1579" s="27">
        <f t="shared" si="148"/>
        <v>0.94999999999999574</v>
      </c>
      <c r="H1579" s="28">
        <f t="shared" si="144"/>
        <v>0</v>
      </c>
      <c r="I1579" s="28">
        <f t="shared" si="145"/>
        <v>121.8</v>
      </c>
      <c r="J1579" s="28">
        <f t="shared" si="146"/>
        <v>33.833333333333329</v>
      </c>
      <c r="K1579" s="28">
        <f>(1000*1.15)*Table1[[#This Row],[WLTC class 3, version 5, acceleration]]</f>
        <v>303.47222222222081</v>
      </c>
      <c r="L1579" s="28">
        <f t="shared" si="149"/>
        <v>112.815</v>
      </c>
      <c r="M1579" s="28">
        <f>0.5*1.2*0.32*1.99*(Table1[[#This Row],[Velocity]]^2)</f>
        <v>437.36485333333326</v>
      </c>
      <c r="N1579" s="28">
        <f>Table1[[#This Row],[Acceleration Force]]+Table1[[#This Row],[Rolling Resistance]]+Table1[[#This Row],[Aerodynamic Resistance]]</f>
        <v>853.65207555555412</v>
      </c>
      <c r="O1579" s="28">
        <f>(Table1[[#This Row],[Acceleration Force]]+Table1[[#This Row],[Rolling Resistance]]+Table1[[#This Row],[Aerodynamic Resistance]])*Table1[[#This Row],[Velocity]]</f>
        <v>28881.89522296291</v>
      </c>
      <c r="P1579" s="28">
        <f>Table1[[#This Row],[Total]]*Table1[[#This Row],[Velocity]]</f>
        <v>28881.89522296291</v>
      </c>
      <c r="Q1579" s="28">
        <f>IF(Table1[[#This Row],[Energy]]&gt;0,Table1[[#This Row],[Energy]],0)</f>
        <v>28881.89522296291</v>
      </c>
      <c r="R1579" s="28">
        <f>(SUM($Q$6:Q1579))/1000000</f>
        <v>6.5651173696188367</v>
      </c>
      <c r="S1579" s="28">
        <f>IF(Table1[[#This Row],[Energy]]&lt;0,ABS(Table1[[#This Row],[Energy]]),0)</f>
        <v>0</v>
      </c>
      <c r="T1579" s="28">
        <f>(SUM($S$6:S1579))/1000000</f>
        <v>1.951376328739423</v>
      </c>
    </row>
    <row r="1580" spans="2:20" x14ac:dyDescent="0.3">
      <c r="B1580" s="11" t="s">
        <v>26</v>
      </c>
      <c r="C1580" s="25">
        <v>1574</v>
      </c>
      <c r="D1580" s="25">
        <v>97</v>
      </c>
      <c r="E1580" s="26">
        <v>122.6</v>
      </c>
      <c r="F1580" s="27">
        <f t="shared" si="147"/>
        <v>0.19444444444444522</v>
      </c>
      <c r="G1580" s="27">
        <f t="shared" si="148"/>
        <v>0.70000000000000284</v>
      </c>
      <c r="H1580" s="28">
        <f t="shared" si="144"/>
        <v>0</v>
      </c>
      <c r="I1580" s="28">
        <f t="shared" si="145"/>
        <v>122.6</v>
      </c>
      <c r="J1580" s="28">
        <f t="shared" si="146"/>
        <v>34.05555555555555</v>
      </c>
      <c r="K1580" s="28">
        <f>(1000*1.15)*Table1[[#This Row],[WLTC class 3, version 5, acceleration]]</f>
        <v>223.611111111112</v>
      </c>
      <c r="L1580" s="28">
        <f t="shared" si="149"/>
        <v>112.815</v>
      </c>
      <c r="M1580" s="28">
        <f>0.5*1.2*0.32*1.99*(Table1[[#This Row],[Velocity]]^2)</f>
        <v>443.12907259259248</v>
      </c>
      <c r="N1580" s="28">
        <f>Table1[[#This Row],[Acceleration Force]]+Table1[[#This Row],[Rolling Resistance]]+Table1[[#This Row],[Aerodynamic Resistance]]</f>
        <v>779.55518370370442</v>
      </c>
      <c r="O1580" s="28">
        <f>(Table1[[#This Row],[Acceleration Force]]+Table1[[#This Row],[Rolling Resistance]]+Table1[[#This Row],[Aerodynamic Resistance]])*Table1[[#This Row],[Velocity]]</f>
        <v>26548.184867242817</v>
      </c>
      <c r="P1580" s="28">
        <f>Table1[[#This Row],[Total]]*Table1[[#This Row],[Velocity]]</f>
        <v>26548.184867242817</v>
      </c>
      <c r="Q1580" s="28">
        <f>IF(Table1[[#This Row],[Energy]]&gt;0,Table1[[#This Row],[Energy]],0)</f>
        <v>26548.184867242817</v>
      </c>
      <c r="R1580" s="28">
        <f>(SUM($Q$6:Q1580))/1000000</f>
        <v>6.5916655544860792</v>
      </c>
      <c r="S1580" s="28">
        <f>IF(Table1[[#This Row],[Energy]]&lt;0,ABS(Table1[[#This Row],[Energy]]),0)</f>
        <v>0</v>
      </c>
      <c r="T1580" s="28">
        <f>(SUM($S$6:S1580))/1000000</f>
        <v>1.951376328739423</v>
      </c>
    </row>
    <row r="1581" spans="2:20" x14ac:dyDescent="0.3">
      <c r="B1581" s="11" t="s">
        <v>26</v>
      </c>
      <c r="C1581" s="25">
        <v>1575</v>
      </c>
      <c r="D1581" s="25">
        <v>98</v>
      </c>
      <c r="E1581" s="26">
        <v>123.2</v>
      </c>
      <c r="F1581" s="27">
        <f t="shared" si="147"/>
        <v>0.1388888888888889</v>
      </c>
      <c r="G1581" s="27">
        <f t="shared" si="148"/>
        <v>0.5</v>
      </c>
      <c r="H1581" s="28">
        <f t="shared" si="144"/>
        <v>0</v>
      </c>
      <c r="I1581" s="28">
        <f t="shared" si="145"/>
        <v>123.2</v>
      </c>
      <c r="J1581" s="28">
        <f t="shared" si="146"/>
        <v>34.222222222222221</v>
      </c>
      <c r="K1581" s="28">
        <f>(1000*1.15)*Table1[[#This Row],[WLTC class 3, version 5, acceleration]]</f>
        <v>159.72222222222223</v>
      </c>
      <c r="L1581" s="28">
        <f t="shared" si="149"/>
        <v>112.815</v>
      </c>
      <c r="M1581" s="28">
        <f>0.5*1.2*0.32*1.99*(Table1[[#This Row],[Velocity]]^2)</f>
        <v>447.47700148148152</v>
      </c>
      <c r="N1581" s="28">
        <f>Table1[[#This Row],[Acceleration Force]]+Table1[[#This Row],[Rolling Resistance]]+Table1[[#This Row],[Aerodynamic Resistance]]</f>
        <v>720.01422370370369</v>
      </c>
      <c r="O1581" s="28">
        <f>(Table1[[#This Row],[Acceleration Force]]+Table1[[#This Row],[Rolling Resistance]]+Table1[[#This Row],[Aerodynamic Resistance]])*Table1[[#This Row],[Velocity]]</f>
        <v>24640.486766748971</v>
      </c>
      <c r="P1581" s="28">
        <f>Table1[[#This Row],[Total]]*Table1[[#This Row],[Velocity]]</f>
        <v>24640.486766748971</v>
      </c>
      <c r="Q1581" s="28">
        <f>IF(Table1[[#This Row],[Energy]]&gt;0,Table1[[#This Row],[Energy]],0)</f>
        <v>24640.486766748971</v>
      </c>
      <c r="R1581" s="28">
        <f>(SUM($Q$6:Q1581))/1000000</f>
        <v>6.6163060412528285</v>
      </c>
      <c r="S1581" s="28">
        <f>IF(Table1[[#This Row],[Energy]]&lt;0,ABS(Table1[[#This Row],[Energy]]),0)</f>
        <v>0</v>
      </c>
      <c r="T1581" s="28">
        <f>(SUM($S$6:S1581))/1000000</f>
        <v>1.951376328739423</v>
      </c>
    </row>
    <row r="1582" spans="2:20" x14ac:dyDescent="0.3">
      <c r="B1582" s="11" t="s">
        <v>26</v>
      </c>
      <c r="C1582" s="25">
        <v>1576</v>
      </c>
      <c r="D1582" s="25">
        <v>99</v>
      </c>
      <c r="E1582" s="26">
        <v>123.6</v>
      </c>
      <c r="F1582" s="27">
        <f t="shared" si="147"/>
        <v>6.9444444444444448E-2</v>
      </c>
      <c r="G1582" s="27">
        <f t="shared" si="148"/>
        <v>0.25</v>
      </c>
      <c r="H1582" s="28">
        <f t="shared" si="144"/>
        <v>0</v>
      </c>
      <c r="I1582" s="28">
        <f t="shared" si="145"/>
        <v>123.6</v>
      </c>
      <c r="J1582" s="28">
        <f t="shared" si="146"/>
        <v>34.333333333333329</v>
      </c>
      <c r="K1582" s="28">
        <f>(1000*1.15)*Table1[[#This Row],[WLTC class 3, version 5, acceleration]]</f>
        <v>79.861111111111114</v>
      </c>
      <c r="L1582" s="28">
        <f t="shared" si="149"/>
        <v>112.815</v>
      </c>
      <c r="M1582" s="28">
        <f>0.5*1.2*0.32*1.99*(Table1[[#This Row],[Velocity]]^2)</f>
        <v>450.3874133333332</v>
      </c>
      <c r="N1582" s="28">
        <f>Table1[[#This Row],[Acceleration Force]]+Table1[[#This Row],[Rolling Resistance]]+Table1[[#This Row],[Aerodynamic Resistance]]</f>
        <v>643.06352444444428</v>
      </c>
      <c r="O1582" s="28">
        <f>(Table1[[#This Row],[Acceleration Force]]+Table1[[#This Row],[Rolling Resistance]]+Table1[[#This Row],[Aerodynamic Resistance]])*Table1[[#This Row],[Velocity]]</f>
        <v>22078.514339259251</v>
      </c>
      <c r="P1582" s="28">
        <f>Table1[[#This Row],[Total]]*Table1[[#This Row],[Velocity]]</f>
        <v>22078.514339259251</v>
      </c>
      <c r="Q1582" s="28">
        <f>IF(Table1[[#This Row],[Energy]]&gt;0,Table1[[#This Row],[Energy]],0)</f>
        <v>22078.514339259251</v>
      </c>
      <c r="R1582" s="28">
        <f>(SUM($Q$6:Q1582))/1000000</f>
        <v>6.6383845555920873</v>
      </c>
      <c r="S1582" s="28">
        <f>IF(Table1[[#This Row],[Energy]]&lt;0,ABS(Table1[[#This Row],[Energy]]),0)</f>
        <v>0</v>
      </c>
      <c r="T1582" s="28">
        <f>(SUM($S$6:S1582))/1000000</f>
        <v>1.951376328739423</v>
      </c>
    </row>
    <row r="1583" spans="2:20" x14ac:dyDescent="0.3">
      <c r="B1583" s="11" t="s">
        <v>26</v>
      </c>
      <c r="C1583" s="25">
        <v>1577</v>
      </c>
      <c r="D1583" s="25">
        <v>100</v>
      </c>
      <c r="E1583" s="26">
        <v>123.7</v>
      </c>
      <c r="F1583" s="27">
        <f t="shared" si="147"/>
        <v>0</v>
      </c>
      <c r="G1583" s="27">
        <f t="shared" si="148"/>
        <v>0</v>
      </c>
      <c r="H1583" s="28">
        <f t="shared" si="144"/>
        <v>0</v>
      </c>
      <c r="I1583" s="28">
        <f t="shared" si="145"/>
        <v>123.7</v>
      </c>
      <c r="J1583" s="28">
        <f t="shared" si="146"/>
        <v>34.361111111111114</v>
      </c>
      <c r="K1583" s="28">
        <f>(1000*1.15)*Table1[[#This Row],[WLTC class 3, version 5, acceleration]]</f>
        <v>0</v>
      </c>
      <c r="L1583" s="28">
        <f t="shared" si="149"/>
        <v>112.815</v>
      </c>
      <c r="M1583" s="28">
        <f>0.5*1.2*0.32*1.99*(Table1[[#This Row],[Velocity]]^2)</f>
        <v>451.11649037037051</v>
      </c>
      <c r="N1583" s="28">
        <f>Table1[[#This Row],[Acceleration Force]]+Table1[[#This Row],[Rolling Resistance]]+Table1[[#This Row],[Aerodynamic Resistance]]</f>
        <v>563.93149037037051</v>
      </c>
      <c r="O1583" s="28">
        <f>(Table1[[#This Row],[Acceleration Force]]+Table1[[#This Row],[Rolling Resistance]]+Table1[[#This Row],[Aerodynamic Resistance]])*Table1[[#This Row],[Velocity]]</f>
        <v>19377.312599670789</v>
      </c>
      <c r="P1583" s="28">
        <f>Table1[[#This Row],[Total]]*Table1[[#This Row],[Velocity]]</f>
        <v>19377.312599670789</v>
      </c>
      <c r="Q1583" s="28">
        <f>IF(Table1[[#This Row],[Energy]]&gt;0,Table1[[#This Row],[Energy]],0)</f>
        <v>19377.312599670789</v>
      </c>
      <c r="R1583" s="28">
        <f>(SUM($Q$6:Q1583))/1000000</f>
        <v>6.6577618681917583</v>
      </c>
      <c r="S1583" s="28">
        <f>IF(Table1[[#This Row],[Energy]]&lt;0,ABS(Table1[[#This Row],[Energy]]),0)</f>
        <v>0</v>
      </c>
      <c r="T1583" s="28">
        <f>(SUM($S$6:S1583))/1000000</f>
        <v>1.951376328739423</v>
      </c>
    </row>
    <row r="1584" spans="2:20" x14ac:dyDescent="0.3">
      <c r="B1584" s="11" t="s">
        <v>26</v>
      </c>
      <c r="C1584" s="25">
        <v>1578</v>
      </c>
      <c r="D1584" s="25">
        <v>101</v>
      </c>
      <c r="E1584" s="26">
        <v>123.6</v>
      </c>
      <c r="F1584" s="27">
        <f t="shared" si="147"/>
        <v>-5.5555555555556344E-2</v>
      </c>
      <c r="G1584" s="27">
        <f t="shared" si="148"/>
        <v>-0.20000000000000284</v>
      </c>
      <c r="H1584" s="28">
        <f t="shared" si="144"/>
        <v>0</v>
      </c>
      <c r="I1584" s="28">
        <f t="shared" si="145"/>
        <v>123.6</v>
      </c>
      <c r="J1584" s="28">
        <f t="shared" si="146"/>
        <v>34.333333333333329</v>
      </c>
      <c r="K1584" s="28">
        <f>(1000*1.15)*Table1[[#This Row],[WLTC class 3, version 5, acceleration]]</f>
        <v>-63.888888888889795</v>
      </c>
      <c r="L1584" s="28">
        <f t="shared" si="149"/>
        <v>112.815</v>
      </c>
      <c r="M1584" s="28">
        <f>0.5*1.2*0.32*1.99*(Table1[[#This Row],[Velocity]]^2)</f>
        <v>450.3874133333332</v>
      </c>
      <c r="N1584" s="28">
        <f>Table1[[#This Row],[Acceleration Force]]+Table1[[#This Row],[Rolling Resistance]]+Table1[[#This Row],[Aerodynamic Resistance]]</f>
        <v>499.31352444444337</v>
      </c>
      <c r="O1584" s="28">
        <f>(Table1[[#This Row],[Acceleration Force]]+Table1[[#This Row],[Rolling Resistance]]+Table1[[#This Row],[Aerodynamic Resistance]])*Table1[[#This Row],[Velocity]]</f>
        <v>17143.097672592554</v>
      </c>
      <c r="P1584" s="28">
        <f>Table1[[#This Row],[Total]]*Table1[[#This Row],[Velocity]]</f>
        <v>17143.097672592554</v>
      </c>
      <c r="Q1584" s="28">
        <f>IF(Table1[[#This Row],[Energy]]&gt;0,Table1[[#This Row],[Energy]],0)</f>
        <v>17143.097672592554</v>
      </c>
      <c r="R1584" s="28">
        <f>(SUM($Q$6:Q1584))/1000000</f>
        <v>6.6749049658643509</v>
      </c>
      <c r="S1584" s="28">
        <f>IF(Table1[[#This Row],[Energy]]&lt;0,ABS(Table1[[#This Row],[Energy]]),0)</f>
        <v>0</v>
      </c>
      <c r="T1584" s="28">
        <f>(SUM($S$6:S1584))/1000000</f>
        <v>1.951376328739423</v>
      </c>
    </row>
    <row r="1585" spans="2:20" x14ac:dyDescent="0.3">
      <c r="B1585" s="11" t="s">
        <v>26</v>
      </c>
      <c r="C1585" s="25">
        <v>1579</v>
      </c>
      <c r="D1585" s="25">
        <v>102</v>
      </c>
      <c r="E1585" s="26">
        <v>123.3</v>
      </c>
      <c r="F1585" s="27">
        <f t="shared" si="147"/>
        <v>-8.3333333333332538E-2</v>
      </c>
      <c r="G1585" s="27">
        <f t="shared" si="148"/>
        <v>-0.29999999999999716</v>
      </c>
      <c r="H1585" s="28">
        <f t="shared" si="144"/>
        <v>0</v>
      </c>
      <c r="I1585" s="28">
        <f t="shared" si="145"/>
        <v>123.3</v>
      </c>
      <c r="J1585" s="28">
        <f t="shared" si="146"/>
        <v>34.25</v>
      </c>
      <c r="K1585" s="28">
        <f>(1000*1.15)*Table1[[#This Row],[WLTC class 3, version 5, acceleration]]</f>
        <v>-95.833333333332419</v>
      </c>
      <c r="L1585" s="28">
        <f t="shared" si="149"/>
        <v>112.815</v>
      </c>
      <c r="M1585" s="28">
        <f>0.5*1.2*0.32*1.99*(Table1[[#This Row],[Velocity]]^2)</f>
        <v>448.20372000000003</v>
      </c>
      <c r="N1585" s="28">
        <f>Table1[[#This Row],[Acceleration Force]]+Table1[[#This Row],[Rolling Resistance]]+Table1[[#This Row],[Aerodynamic Resistance]]</f>
        <v>465.18538666666763</v>
      </c>
      <c r="O1585" s="28">
        <f>(Table1[[#This Row],[Acceleration Force]]+Table1[[#This Row],[Rolling Resistance]]+Table1[[#This Row],[Aerodynamic Resistance]])*Table1[[#This Row],[Velocity]]</f>
        <v>15932.599493333366</v>
      </c>
      <c r="P1585" s="28">
        <f>Table1[[#This Row],[Total]]*Table1[[#This Row],[Velocity]]</f>
        <v>15932.599493333366</v>
      </c>
      <c r="Q1585" s="28">
        <f>IF(Table1[[#This Row],[Energy]]&gt;0,Table1[[#This Row],[Energy]],0)</f>
        <v>15932.599493333366</v>
      </c>
      <c r="R1585" s="28">
        <f>(SUM($Q$6:Q1585))/1000000</f>
        <v>6.6908375653576844</v>
      </c>
      <c r="S1585" s="28">
        <f>IF(Table1[[#This Row],[Energy]]&lt;0,ABS(Table1[[#This Row],[Energy]]),0)</f>
        <v>0</v>
      </c>
      <c r="T1585" s="28">
        <f>(SUM($S$6:S1585))/1000000</f>
        <v>1.951376328739423</v>
      </c>
    </row>
    <row r="1586" spans="2:20" x14ac:dyDescent="0.3">
      <c r="B1586" s="11" t="s">
        <v>26</v>
      </c>
      <c r="C1586" s="25">
        <v>1580</v>
      </c>
      <c r="D1586" s="25">
        <v>103</v>
      </c>
      <c r="E1586" s="26">
        <v>123</v>
      </c>
      <c r="F1586" s="27">
        <f t="shared" si="147"/>
        <v>-0.11111111111111072</v>
      </c>
      <c r="G1586" s="27">
        <f t="shared" si="148"/>
        <v>-0.39999999999999858</v>
      </c>
      <c r="H1586" s="28">
        <f t="shared" si="144"/>
        <v>0</v>
      </c>
      <c r="I1586" s="28">
        <f t="shared" si="145"/>
        <v>123</v>
      </c>
      <c r="J1586" s="28">
        <f t="shared" si="146"/>
        <v>34.166666666666664</v>
      </c>
      <c r="K1586" s="28">
        <f>(1000*1.15)*Table1[[#This Row],[WLTC class 3, version 5, acceleration]]</f>
        <v>-127.77777777777732</v>
      </c>
      <c r="L1586" s="28">
        <f t="shared" si="149"/>
        <v>112.815</v>
      </c>
      <c r="M1586" s="28">
        <f>0.5*1.2*0.32*1.99*(Table1[[#This Row],[Velocity]]^2)</f>
        <v>446.02533333333326</v>
      </c>
      <c r="N1586" s="28">
        <f>Table1[[#This Row],[Acceleration Force]]+Table1[[#This Row],[Rolling Resistance]]+Table1[[#This Row],[Aerodynamic Resistance]]</f>
        <v>431.06255555555595</v>
      </c>
      <c r="O1586" s="28">
        <f>(Table1[[#This Row],[Acceleration Force]]+Table1[[#This Row],[Rolling Resistance]]+Table1[[#This Row],[Aerodynamic Resistance]])*Table1[[#This Row],[Velocity]]</f>
        <v>14727.970648148161</v>
      </c>
      <c r="P1586" s="28">
        <f>Table1[[#This Row],[Total]]*Table1[[#This Row],[Velocity]]</f>
        <v>14727.970648148161</v>
      </c>
      <c r="Q1586" s="28">
        <f>IF(Table1[[#This Row],[Energy]]&gt;0,Table1[[#This Row],[Energy]],0)</f>
        <v>14727.970648148161</v>
      </c>
      <c r="R1586" s="28">
        <f>(SUM($Q$6:Q1586))/1000000</f>
        <v>6.7055655360058326</v>
      </c>
      <c r="S1586" s="28">
        <f>IF(Table1[[#This Row],[Energy]]&lt;0,ABS(Table1[[#This Row],[Energy]]),0)</f>
        <v>0</v>
      </c>
      <c r="T1586" s="28">
        <f>(SUM($S$6:S1586))/1000000</f>
        <v>1.951376328739423</v>
      </c>
    </row>
    <row r="1587" spans="2:20" x14ac:dyDescent="0.3">
      <c r="B1587" s="11" t="s">
        <v>26</v>
      </c>
      <c r="C1587" s="25">
        <v>1581</v>
      </c>
      <c r="D1587" s="25">
        <v>104</v>
      </c>
      <c r="E1587" s="26">
        <v>122.5</v>
      </c>
      <c r="F1587" s="27">
        <f t="shared" si="147"/>
        <v>-0.12500000000000078</v>
      </c>
      <c r="G1587" s="27">
        <f t="shared" si="148"/>
        <v>-0.45000000000000284</v>
      </c>
      <c r="H1587" s="28">
        <f t="shared" si="144"/>
        <v>0</v>
      </c>
      <c r="I1587" s="28">
        <f t="shared" si="145"/>
        <v>122.5</v>
      </c>
      <c r="J1587" s="28">
        <f t="shared" si="146"/>
        <v>34.027777777777779</v>
      </c>
      <c r="K1587" s="28">
        <f>(1000*1.15)*Table1[[#This Row],[WLTC class 3, version 5, acceleration]]</f>
        <v>-143.75000000000088</v>
      </c>
      <c r="L1587" s="28">
        <f t="shared" si="149"/>
        <v>112.815</v>
      </c>
      <c r="M1587" s="28">
        <f>0.5*1.2*0.32*1.99*(Table1[[#This Row],[Velocity]]^2)</f>
        <v>442.40648148148153</v>
      </c>
      <c r="N1587" s="28">
        <f>Table1[[#This Row],[Acceleration Force]]+Table1[[#This Row],[Rolling Resistance]]+Table1[[#This Row],[Aerodynamic Resistance]]</f>
        <v>411.47148148148062</v>
      </c>
      <c r="O1587" s="28">
        <f>(Table1[[#This Row],[Acceleration Force]]+Table1[[#This Row],[Rolling Resistance]]+Table1[[#This Row],[Aerodynamic Resistance]])*Table1[[#This Row],[Velocity]]</f>
        <v>14001.460133744828</v>
      </c>
      <c r="P1587" s="28">
        <f>Table1[[#This Row],[Total]]*Table1[[#This Row],[Velocity]]</f>
        <v>14001.460133744828</v>
      </c>
      <c r="Q1587" s="28">
        <f>IF(Table1[[#This Row],[Energy]]&gt;0,Table1[[#This Row],[Energy]],0)</f>
        <v>14001.460133744828</v>
      </c>
      <c r="R1587" s="28">
        <f>(SUM($Q$6:Q1587))/1000000</f>
        <v>6.7195669961395765</v>
      </c>
      <c r="S1587" s="28">
        <f>IF(Table1[[#This Row],[Energy]]&lt;0,ABS(Table1[[#This Row],[Energy]]),0)</f>
        <v>0</v>
      </c>
      <c r="T1587" s="28">
        <f>(SUM($S$6:S1587))/1000000</f>
        <v>1.951376328739423</v>
      </c>
    </row>
    <row r="1588" spans="2:20" x14ac:dyDescent="0.3">
      <c r="B1588" s="11" t="s">
        <v>26</v>
      </c>
      <c r="C1588" s="25">
        <v>1582</v>
      </c>
      <c r="D1588" s="25">
        <v>105</v>
      </c>
      <c r="E1588" s="26">
        <v>122.1</v>
      </c>
      <c r="F1588" s="27">
        <f t="shared" si="147"/>
        <v>-0.1388888888888889</v>
      </c>
      <c r="G1588" s="27">
        <f t="shared" si="148"/>
        <v>-0.5</v>
      </c>
      <c r="H1588" s="28">
        <f t="shared" si="144"/>
        <v>0</v>
      </c>
      <c r="I1588" s="28">
        <f t="shared" si="145"/>
        <v>122.1</v>
      </c>
      <c r="J1588" s="28">
        <f t="shared" si="146"/>
        <v>33.916666666666664</v>
      </c>
      <c r="K1588" s="28">
        <f>(1000*1.15)*Table1[[#This Row],[WLTC class 3, version 5, acceleration]]</f>
        <v>-159.72222222222223</v>
      </c>
      <c r="L1588" s="28">
        <f t="shared" si="149"/>
        <v>112.815</v>
      </c>
      <c r="M1588" s="28">
        <f>0.5*1.2*0.32*1.99*(Table1[[#This Row],[Velocity]]^2)</f>
        <v>439.52201333333329</v>
      </c>
      <c r="N1588" s="28">
        <f>Table1[[#This Row],[Acceleration Force]]+Table1[[#This Row],[Rolling Resistance]]+Table1[[#This Row],[Aerodynamic Resistance]]</f>
        <v>392.61479111111106</v>
      </c>
      <c r="O1588" s="28">
        <f>(Table1[[#This Row],[Acceleration Force]]+Table1[[#This Row],[Rolling Resistance]]+Table1[[#This Row],[Aerodynamic Resistance]])*Table1[[#This Row],[Velocity]]</f>
        <v>13316.184998518516</v>
      </c>
      <c r="P1588" s="28">
        <f>Table1[[#This Row],[Total]]*Table1[[#This Row],[Velocity]]</f>
        <v>13316.184998518516</v>
      </c>
      <c r="Q1588" s="28">
        <f>IF(Table1[[#This Row],[Energy]]&gt;0,Table1[[#This Row],[Energy]],0)</f>
        <v>13316.184998518516</v>
      </c>
      <c r="R1588" s="28">
        <f>(SUM($Q$6:Q1588))/1000000</f>
        <v>6.7328831811380958</v>
      </c>
      <c r="S1588" s="28">
        <f>IF(Table1[[#This Row],[Energy]]&lt;0,ABS(Table1[[#This Row],[Energy]]),0)</f>
        <v>0</v>
      </c>
      <c r="T1588" s="28">
        <f>(SUM($S$6:S1588))/1000000</f>
        <v>1.951376328739423</v>
      </c>
    </row>
    <row r="1589" spans="2:20" x14ac:dyDescent="0.3">
      <c r="B1589" s="11" t="s">
        <v>26</v>
      </c>
      <c r="C1589" s="25">
        <v>1583</v>
      </c>
      <c r="D1589" s="25">
        <v>106</v>
      </c>
      <c r="E1589" s="26">
        <v>121.5</v>
      </c>
      <c r="F1589" s="27">
        <f t="shared" si="147"/>
        <v>-0.18055555555555516</v>
      </c>
      <c r="G1589" s="27">
        <f t="shared" si="148"/>
        <v>-0.64999999999999858</v>
      </c>
      <c r="H1589" s="28">
        <f t="shared" si="144"/>
        <v>0</v>
      </c>
      <c r="I1589" s="28">
        <f t="shared" si="145"/>
        <v>121.5</v>
      </c>
      <c r="J1589" s="28">
        <f t="shared" si="146"/>
        <v>33.75</v>
      </c>
      <c r="K1589" s="28">
        <f>(1000*1.15)*Table1[[#This Row],[WLTC class 3, version 5, acceleration]]</f>
        <v>-207.63888888888843</v>
      </c>
      <c r="L1589" s="28">
        <f t="shared" si="149"/>
        <v>112.815</v>
      </c>
      <c r="M1589" s="28">
        <f>0.5*1.2*0.32*1.99*(Table1[[#This Row],[Velocity]]^2)</f>
        <v>435.21300000000002</v>
      </c>
      <c r="N1589" s="28">
        <f>Table1[[#This Row],[Acceleration Force]]+Table1[[#This Row],[Rolling Resistance]]+Table1[[#This Row],[Aerodynamic Resistance]]</f>
        <v>340.38911111111156</v>
      </c>
      <c r="O1589" s="28">
        <f>(Table1[[#This Row],[Acceleration Force]]+Table1[[#This Row],[Rolling Resistance]]+Table1[[#This Row],[Aerodynamic Resistance]])*Table1[[#This Row],[Velocity]]</f>
        <v>11488.132500000014</v>
      </c>
      <c r="P1589" s="28">
        <f>Table1[[#This Row],[Total]]*Table1[[#This Row],[Velocity]]</f>
        <v>11488.132500000014</v>
      </c>
      <c r="Q1589" s="28">
        <f>IF(Table1[[#This Row],[Energy]]&gt;0,Table1[[#This Row],[Energy]],0)</f>
        <v>11488.132500000014</v>
      </c>
      <c r="R1589" s="28">
        <f>(SUM($Q$6:Q1589))/1000000</f>
        <v>6.7443713136380961</v>
      </c>
      <c r="S1589" s="28">
        <f>IF(Table1[[#This Row],[Energy]]&lt;0,ABS(Table1[[#This Row],[Energy]]),0)</f>
        <v>0</v>
      </c>
      <c r="T1589" s="28">
        <f>(SUM($S$6:S1589))/1000000</f>
        <v>1.951376328739423</v>
      </c>
    </row>
    <row r="1590" spans="2:20" x14ac:dyDescent="0.3">
      <c r="B1590" s="11" t="s">
        <v>26</v>
      </c>
      <c r="C1590" s="25">
        <v>1584</v>
      </c>
      <c r="D1590" s="25">
        <v>107</v>
      </c>
      <c r="E1590" s="26">
        <v>120.8</v>
      </c>
      <c r="F1590" s="27">
        <f t="shared" si="147"/>
        <v>-0.20833333333333331</v>
      </c>
      <c r="G1590" s="27">
        <f t="shared" si="148"/>
        <v>-0.75</v>
      </c>
      <c r="H1590" s="28">
        <f t="shared" si="144"/>
        <v>0</v>
      </c>
      <c r="I1590" s="28">
        <f t="shared" si="145"/>
        <v>120.8</v>
      </c>
      <c r="J1590" s="28">
        <f t="shared" si="146"/>
        <v>33.555555555555557</v>
      </c>
      <c r="K1590" s="28">
        <f>(1000*1.15)*Table1[[#This Row],[WLTC class 3, version 5, acceleration]]</f>
        <v>-239.58333333333331</v>
      </c>
      <c r="L1590" s="28">
        <f t="shared" si="149"/>
        <v>112.815</v>
      </c>
      <c r="M1590" s="28">
        <f>0.5*1.2*0.32*1.99*(Table1[[#This Row],[Velocity]]^2)</f>
        <v>430.21264592592604</v>
      </c>
      <c r="N1590" s="28">
        <f>Table1[[#This Row],[Acceleration Force]]+Table1[[#This Row],[Rolling Resistance]]+Table1[[#This Row],[Aerodynamic Resistance]]</f>
        <v>303.44431259259272</v>
      </c>
      <c r="O1590" s="28">
        <f>(Table1[[#This Row],[Acceleration Force]]+Table1[[#This Row],[Rolling Resistance]]+Table1[[#This Row],[Aerodynamic Resistance]])*Table1[[#This Row],[Velocity]]</f>
        <v>10182.242489218112</v>
      </c>
      <c r="P1590" s="28">
        <f>Table1[[#This Row],[Total]]*Table1[[#This Row],[Velocity]]</f>
        <v>10182.242489218112</v>
      </c>
      <c r="Q1590" s="28">
        <f>IF(Table1[[#This Row],[Energy]]&gt;0,Table1[[#This Row],[Energy]],0)</f>
        <v>10182.242489218112</v>
      </c>
      <c r="R1590" s="28">
        <f>(SUM($Q$6:Q1590))/1000000</f>
        <v>6.7545535561273136</v>
      </c>
      <c r="S1590" s="28">
        <f>IF(Table1[[#This Row],[Energy]]&lt;0,ABS(Table1[[#This Row],[Energy]]),0)</f>
        <v>0</v>
      </c>
      <c r="T1590" s="28">
        <f>(SUM($S$6:S1590))/1000000</f>
        <v>1.951376328739423</v>
      </c>
    </row>
    <row r="1591" spans="2:20" x14ac:dyDescent="0.3">
      <c r="B1591" s="11" t="s">
        <v>26</v>
      </c>
      <c r="C1591" s="25">
        <v>1585</v>
      </c>
      <c r="D1591" s="25">
        <v>108</v>
      </c>
      <c r="E1591" s="26">
        <v>120</v>
      </c>
      <c r="F1591" s="27">
        <f t="shared" si="147"/>
        <v>-0.23611111111111149</v>
      </c>
      <c r="G1591" s="27">
        <f t="shared" si="148"/>
        <v>-0.85000000000000142</v>
      </c>
      <c r="H1591" s="28">
        <f t="shared" si="144"/>
        <v>0</v>
      </c>
      <c r="I1591" s="28">
        <f t="shared" si="145"/>
        <v>120</v>
      </c>
      <c r="J1591" s="28">
        <f t="shared" si="146"/>
        <v>33.333333333333336</v>
      </c>
      <c r="K1591" s="28">
        <f>(1000*1.15)*Table1[[#This Row],[WLTC class 3, version 5, acceleration]]</f>
        <v>-271.52777777777823</v>
      </c>
      <c r="L1591" s="28">
        <f t="shared" si="149"/>
        <v>112.815</v>
      </c>
      <c r="M1591" s="28">
        <f>0.5*1.2*0.32*1.99*(Table1[[#This Row],[Velocity]]^2)</f>
        <v>424.53333333333342</v>
      </c>
      <c r="N1591" s="28">
        <f>Table1[[#This Row],[Acceleration Force]]+Table1[[#This Row],[Rolling Resistance]]+Table1[[#This Row],[Aerodynamic Resistance]]</f>
        <v>265.82055555555519</v>
      </c>
      <c r="O1591" s="28">
        <f>(Table1[[#This Row],[Acceleration Force]]+Table1[[#This Row],[Rolling Resistance]]+Table1[[#This Row],[Aerodynamic Resistance]])*Table1[[#This Row],[Velocity]]</f>
        <v>8860.6851851851734</v>
      </c>
      <c r="P1591" s="28">
        <f>Table1[[#This Row],[Total]]*Table1[[#This Row],[Velocity]]</f>
        <v>8860.6851851851734</v>
      </c>
      <c r="Q1591" s="28">
        <f>IF(Table1[[#This Row],[Energy]]&gt;0,Table1[[#This Row],[Energy]],0)</f>
        <v>8860.6851851851734</v>
      </c>
      <c r="R1591" s="28">
        <f>(SUM($Q$6:Q1591))/1000000</f>
        <v>6.7634142413124989</v>
      </c>
      <c r="S1591" s="28">
        <f>IF(Table1[[#This Row],[Energy]]&lt;0,ABS(Table1[[#This Row],[Energy]]),0)</f>
        <v>0</v>
      </c>
      <c r="T1591" s="28">
        <f>(SUM($S$6:S1591))/1000000</f>
        <v>1.951376328739423</v>
      </c>
    </row>
    <row r="1592" spans="2:20" x14ac:dyDescent="0.3">
      <c r="B1592" s="11" t="s">
        <v>26</v>
      </c>
      <c r="C1592" s="25">
        <v>1586</v>
      </c>
      <c r="D1592" s="25">
        <v>109</v>
      </c>
      <c r="E1592" s="26">
        <v>119.1</v>
      </c>
      <c r="F1592" s="27">
        <f t="shared" si="147"/>
        <v>-0.26388888888888967</v>
      </c>
      <c r="G1592" s="27">
        <f t="shared" si="148"/>
        <v>-0.95000000000000284</v>
      </c>
      <c r="H1592" s="28">
        <f t="shared" si="144"/>
        <v>0</v>
      </c>
      <c r="I1592" s="28">
        <f t="shared" si="145"/>
        <v>119.1</v>
      </c>
      <c r="J1592" s="28">
        <f t="shared" si="146"/>
        <v>33.083333333333329</v>
      </c>
      <c r="K1592" s="28">
        <f>(1000*1.15)*Table1[[#This Row],[WLTC class 3, version 5, acceleration]]</f>
        <v>-303.47222222222314</v>
      </c>
      <c r="L1592" s="28">
        <f t="shared" si="149"/>
        <v>112.815</v>
      </c>
      <c r="M1592" s="28">
        <f>0.5*1.2*0.32*1.99*(Table1[[#This Row],[Velocity]]^2)</f>
        <v>418.18921333333321</v>
      </c>
      <c r="N1592" s="28">
        <f>Table1[[#This Row],[Acceleration Force]]+Table1[[#This Row],[Rolling Resistance]]+Table1[[#This Row],[Aerodynamic Resistance]]</f>
        <v>227.53199111111007</v>
      </c>
      <c r="O1592" s="28">
        <f>(Table1[[#This Row],[Acceleration Force]]+Table1[[#This Row],[Rolling Resistance]]+Table1[[#This Row],[Aerodynamic Resistance]])*Table1[[#This Row],[Velocity]]</f>
        <v>7527.5167059258902</v>
      </c>
      <c r="P1592" s="28">
        <f>Table1[[#This Row],[Total]]*Table1[[#This Row],[Velocity]]</f>
        <v>7527.5167059258902</v>
      </c>
      <c r="Q1592" s="28">
        <f>IF(Table1[[#This Row],[Energy]]&gt;0,Table1[[#This Row],[Energy]],0)</f>
        <v>7527.5167059258902</v>
      </c>
      <c r="R1592" s="28">
        <f>(SUM($Q$6:Q1592))/1000000</f>
        <v>6.7709417580184246</v>
      </c>
      <c r="S1592" s="28">
        <f>IF(Table1[[#This Row],[Energy]]&lt;0,ABS(Table1[[#This Row],[Energy]]),0)</f>
        <v>0</v>
      </c>
      <c r="T1592" s="28">
        <f>(SUM($S$6:S1592))/1000000</f>
        <v>1.951376328739423</v>
      </c>
    </row>
    <row r="1593" spans="2:20" x14ac:dyDescent="0.3">
      <c r="B1593" s="11" t="s">
        <v>26</v>
      </c>
      <c r="C1593" s="25">
        <v>1587</v>
      </c>
      <c r="D1593" s="25">
        <v>110</v>
      </c>
      <c r="E1593" s="26">
        <v>118.1</v>
      </c>
      <c r="F1593" s="27">
        <f t="shared" si="147"/>
        <v>-0.27777777777777779</v>
      </c>
      <c r="G1593" s="27">
        <f t="shared" si="148"/>
        <v>-1</v>
      </c>
      <c r="H1593" s="28">
        <f t="shared" si="144"/>
        <v>0</v>
      </c>
      <c r="I1593" s="28">
        <f t="shared" si="145"/>
        <v>118.1</v>
      </c>
      <c r="J1593" s="28">
        <f t="shared" si="146"/>
        <v>32.80555555555555</v>
      </c>
      <c r="K1593" s="28">
        <f>(1000*1.15)*Table1[[#This Row],[WLTC class 3, version 5, acceleration]]</f>
        <v>-319.44444444444446</v>
      </c>
      <c r="L1593" s="28">
        <f t="shared" si="149"/>
        <v>112.815</v>
      </c>
      <c r="M1593" s="28">
        <f>0.5*1.2*0.32*1.99*(Table1[[#This Row],[Velocity]]^2)</f>
        <v>411.19620592592582</v>
      </c>
      <c r="N1593" s="28">
        <f>Table1[[#This Row],[Acceleration Force]]+Table1[[#This Row],[Rolling Resistance]]+Table1[[#This Row],[Aerodynamic Resistance]]</f>
        <v>204.56676148148136</v>
      </c>
      <c r="O1593" s="28">
        <f>(Table1[[#This Row],[Acceleration Force]]+Table1[[#This Row],[Rolling Resistance]]+Table1[[#This Row],[Aerodynamic Resistance]])*Table1[[#This Row],[Velocity]]</f>
        <v>6710.9262586008181</v>
      </c>
      <c r="P1593" s="28">
        <f>Table1[[#This Row],[Total]]*Table1[[#This Row],[Velocity]]</f>
        <v>6710.9262586008181</v>
      </c>
      <c r="Q1593" s="28">
        <f>IF(Table1[[#This Row],[Energy]]&gt;0,Table1[[#This Row],[Energy]],0)</f>
        <v>6710.9262586008181</v>
      </c>
      <c r="R1593" s="28">
        <f>(SUM($Q$6:Q1593))/1000000</f>
        <v>6.7776526842770259</v>
      </c>
      <c r="S1593" s="28">
        <f>IF(Table1[[#This Row],[Energy]]&lt;0,ABS(Table1[[#This Row],[Energy]]),0)</f>
        <v>0</v>
      </c>
      <c r="T1593" s="28">
        <f>(SUM($S$6:S1593))/1000000</f>
        <v>1.951376328739423</v>
      </c>
    </row>
    <row r="1594" spans="2:20" x14ac:dyDescent="0.3">
      <c r="B1594" s="11" t="s">
        <v>26</v>
      </c>
      <c r="C1594" s="25">
        <v>1588</v>
      </c>
      <c r="D1594" s="25">
        <v>111</v>
      </c>
      <c r="E1594" s="26">
        <v>117.1</v>
      </c>
      <c r="F1594" s="27">
        <f t="shared" si="147"/>
        <v>-0.26388888888888767</v>
      </c>
      <c r="G1594" s="27">
        <f t="shared" si="148"/>
        <v>-0.94999999999999574</v>
      </c>
      <c r="H1594" s="28">
        <f t="shared" si="144"/>
        <v>0</v>
      </c>
      <c r="I1594" s="28">
        <f t="shared" si="145"/>
        <v>117.1</v>
      </c>
      <c r="J1594" s="28">
        <f t="shared" si="146"/>
        <v>32.527777777777779</v>
      </c>
      <c r="K1594" s="28">
        <f>(1000*1.15)*Table1[[#This Row],[WLTC class 3, version 5, acceleration]]</f>
        <v>-303.47222222222081</v>
      </c>
      <c r="L1594" s="28">
        <f t="shared" si="149"/>
        <v>112.815</v>
      </c>
      <c r="M1594" s="28">
        <f>0.5*1.2*0.32*1.99*(Table1[[#This Row],[Velocity]]^2)</f>
        <v>404.26216148148148</v>
      </c>
      <c r="N1594" s="28">
        <f>Table1[[#This Row],[Acceleration Force]]+Table1[[#This Row],[Rolling Resistance]]+Table1[[#This Row],[Aerodynamic Resistance]]</f>
        <v>213.60493925926068</v>
      </c>
      <c r="O1594" s="28">
        <f>(Table1[[#This Row],[Acceleration Force]]+Table1[[#This Row],[Rolling Resistance]]+Table1[[#This Row],[Aerodynamic Resistance]])*Table1[[#This Row],[Velocity]]</f>
        <v>6948.0939964609515</v>
      </c>
      <c r="P1594" s="28">
        <f>Table1[[#This Row],[Total]]*Table1[[#This Row],[Velocity]]</f>
        <v>6948.0939964609515</v>
      </c>
      <c r="Q1594" s="28">
        <f>IF(Table1[[#This Row],[Energy]]&gt;0,Table1[[#This Row],[Energy]],0)</f>
        <v>6948.0939964609515</v>
      </c>
      <c r="R1594" s="28">
        <f>(SUM($Q$6:Q1594))/1000000</f>
        <v>6.7846007782734867</v>
      </c>
      <c r="S1594" s="28">
        <f>IF(Table1[[#This Row],[Energy]]&lt;0,ABS(Table1[[#This Row],[Energy]]),0)</f>
        <v>0</v>
      </c>
      <c r="T1594" s="28">
        <f>(SUM($S$6:S1594))/1000000</f>
        <v>1.951376328739423</v>
      </c>
    </row>
    <row r="1595" spans="2:20" x14ac:dyDescent="0.3">
      <c r="B1595" s="11" t="s">
        <v>26</v>
      </c>
      <c r="C1595" s="25">
        <v>1589</v>
      </c>
      <c r="D1595" s="25">
        <v>112</v>
      </c>
      <c r="E1595" s="26">
        <v>116.2</v>
      </c>
      <c r="F1595" s="27">
        <f t="shared" si="147"/>
        <v>-0.22222222222222143</v>
      </c>
      <c r="G1595" s="27">
        <f t="shared" si="148"/>
        <v>-0.79999999999999716</v>
      </c>
      <c r="H1595" s="28">
        <f t="shared" si="144"/>
        <v>0</v>
      </c>
      <c r="I1595" s="28">
        <f t="shared" si="145"/>
        <v>116.2</v>
      </c>
      <c r="J1595" s="28">
        <f t="shared" si="146"/>
        <v>32.277777777777779</v>
      </c>
      <c r="K1595" s="28">
        <f>(1000*1.15)*Table1[[#This Row],[WLTC class 3, version 5, acceleration]]</f>
        <v>-255.55555555555463</v>
      </c>
      <c r="L1595" s="28">
        <f t="shared" si="149"/>
        <v>112.815</v>
      </c>
      <c r="M1595" s="28">
        <f>0.5*1.2*0.32*1.99*(Table1[[#This Row],[Velocity]]^2)</f>
        <v>398.07193481481488</v>
      </c>
      <c r="N1595" s="28">
        <f>Table1[[#This Row],[Acceleration Force]]+Table1[[#This Row],[Rolling Resistance]]+Table1[[#This Row],[Aerodynamic Resistance]]</f>
        <v>255.33137925926025</v>
      </c>
      <c r="O1595" s="28">
        <f>(Table1[[#This Row],[Acceleration Force]]+Table1[[#This Row],[Rolling Resistance]]+Table1[[#This Row],[Aerodynamic Resistance]])*Table1[[#This Row],[Velocity]]</f>
        <v>8241.5295194239006</v>
      </c>
      <c r="P1595" s="28">
        <f>Table1[[#This Row],[Total]]*Table1[[#This Row],[Velocity]]</f>
        <v>8241.5295194239006</v>
      </c>
      <c r="Q1595" s="28">
        <f>IF(Table1[[#This Row],[Energy]]&gt;0,Table1[[#This Row],[Energy]],0)</f>
        <v>8241.5295194239006</v>
      </c>
      <c r="R1595" s="28">
        <f>(SUM($Q$6:Q1595))/1000000</f>
        <v>6.7928423077929105</v>
      </c>
      <c r="S1595" s="28">
        <f>IF(Table1[[#This Row],[Energy]]&lt;0,ABS(Table1[[#This Row],[Energy]]),0)</f>
        <v>0</v>
      </c>
      <c r="T1595" s="28">
        <f>(SUM($S$6:S1595))/1000000</f>
        <v>1.951376328739423</v>
      </c>
    </row>
    <row r="1596" spans="2:20" x14ac:dyDescent="0.3">
      <c r="B1596" s="11" t="s">
        <v>26</v>
      </c>
      <c r="C1596" s="25">
        <v>1590</v>
      </c>
      <c r="D1596" s="25">
        <v>113</v>
      </c>
      <c r="E1596" s="26">
        <v>115.5</v>
      </c>
      <c r="F1596" s="27">
        <f t="shared" si="147"/>
        <v>-0.18055555555555516</v>
      </c>
      <c r="G1596" s="27">
        <f t="shared" si="148"/>
        <v>-0.64999999999999858</v>
      </c>
      <c r="H1596" s="28">
        <f t="shared" si="144"/>
        <v>0</v>
      </c>
      <c r="I1596" s="28">
        <f t="shared" si="145"/>
        <v>115.5</v>
      </c>
      <c r="J1596" s="28">
        <f t="shared" si="146"/>
        <v>32.083333333333336</v>
      </c>
      <c r="K1596" s="28">
        <f>(1000*1.15)*Table1[[#This Row],[WLTC class 3, version 5, acceleration]]</f>
        <v>-207.63888888888843</v>
      </c>
      <c r="L1596" s="28">
        <f t="shared" si="149"/>
        <v>112.815</v>
      </c>
      <c r="M1596" s="28">
        <f>0.5*1.2*0.32*1.99*(Table1[[#This Row],[Velocity]]^2)</f>
        <v>393.29033333333336</v>
      </c>
      <c r="N1596" s="28">
        <f>Table1[[#This Row],[Acceleration Force]]+Table1[[#This Row],[Rolling Resistance]]+Table1[[#This Row],[Aerodynamic Resistance]]</f>
        <v>298.46644444444496</v>
      </c>
      <c r="O1596" s="28">
        <f>(Table1[[#This Row],[Acceleration Force]]+Table1[[#This Row],[Rolling Resistance]]+Table1[[#This Row],[Aerodynamic Resistance]])*Table1[[#This Row],[Velocity]]</f>
        <v>9575.7984259259429</v>
      </c>
      <c r="P1596" s="28">
        <f>Table1[[#This Row],[Total]]*Table1[[#This Row],[Velocity]]</f>
        <v>9575.7984259259429</v>
      </c>
      <c r="Q1596" s="28">
        <f>IF(Table1[[#This Row],[Energy]]&gt;0,Table1[[#This Row],[Energy]],0)</f>
        <v>9575.7984259259429</v>
      </c>
      <c r="R1596" s="28">
        <f>(SUM($Q$6:Q1596))/1000000</f>
        <v>6.8024181062188367</v>
      </c>
      <c r="S1596" s="28">
        <f>IF(Table1[[#This Row],[Energy]]&lt;0,ABS(Table1[[#This Row],[Energy]]),0)</f>
        <v>0</v>
      </c>
      <c r="T1596" s="28">
        <f>(SUM($S$6:S1596))/1000000</f>
        <v>1.951376328739423</v>
      </c>
    </row>
    <row r="1597" spans="2:20" x14ac:dyDescent="0.3">
      <c r="B1597" s="11" t="s">
        <v>26</v>
      </c>
      <c r="C1597" s="25">
        <v>1591</v>
      </c>
      <c r="D1597" s="25">
        <v>114</v>
      </c>
      <c r="E1597" s="26">
        <v>114.9</v>
      </c>
      <c r="F1597" s="27">
        <f t="shared" si="147"/>
        <v>-0.1388888888888889</v>
      </c>
      <c r="G1597" s="27">
        <f t="shared" si="148"/>
        <v>-0.5</v>
      </c>
      <c r="H1597" s="28">
        <f t="shared" si="144"/>
        <v>0</v>
      </c>
      <c r="I1597" s="28">
        <f t="shared" si="145"/>
        <v>114.9</v>
      </c>
      <c r="J1597" s="28">
        <f t="shared" si="146"/>
        <v>31.916666666666668</v>
      </c>
      <c r="K1597" s="28">
        <f>(1000*1.15)*Table1[[#This Row],[WLTC class 3, version 5, acceleration]]</f>
        <v>-159.72222222222223</v>
      </c>
      <c r="L1597" s="28">
        <f t="shared" si="149"/>
        <v>112.815</v>
      </c>
      <c r="M1597" s="28">
        <f>0.5*1.2*0.32*1.99*(Table1[[#This Row],[Velocity]]^2)</f>
        <v>389.21481333333338</v>
      </c>
      <c r="N1597" s="28">
        <f>Table1[[#This Row],[Acceleration Force]]+Table1[[#This Row],[Rolling Resistance]]+Table1[[#This Row],[Aerodynamic Resistance]]</f>
        <v>342.30759111111115</v>
      </c>
      <c r="O1597" s="28">
        <f>(Table1[[#This Row],[Acceleration Force]]+Table1[[#This Row],[Rolling Resistance]]+Table1[[#This Row],[Aerodynamic Resistance]])*Table1[[#This Row],[Velocity]]</f>
        <v>10925.317282962964</v>
      </c>
      <c r="P1597" s="28">
        <f>Table1[[#This Row],[Total]]*Table1[[#This Row],[Velocity]]</f>
        <v>10925.317282962964</v>
      </c>
      <c r="Q1597" s="28">
        <f>IF(Table1[[#This Row],[Energy]]&gt;0,Table1[[#This Row],[Energy]],0)</f>
        <v>10925.317282962964</v>
      </c>
      <c r="R1597" s="28">
        <f>(SUM($Q$6:Q1597))/1000000</f>
        <v>6.8133434235017987</v>
      </c>
      <c r="S1597" s="28">
        <f>IF(Table1[[#This Row],[Energy]]&lt;0,ABS(Table1[[#This Row],[Energy]]),0)</f>
        <v>0</v>
      </c>
      <c r="T1597" s="28">
        <f>(SUM($S$6:S1597))/1000000</f>
        <v>1.951376328739423</v>
      </c>
    </row>
    <row r="1598" spans="2:20" x14ac:dyDescent="0.3">
      <c r="B1598" s="11" t="s">
        <v>26</v>
      </c>
      <c r="C1598" s="25">
        <v>1592</v>
      </c>
      <c r="D1598" s="25">
        <v>115</v>
      </c>
      <c r="E1598" s="26">
        <v>114.5</v>
      </c>
      <c r="F1598" s="27">
        <f t="shared" si="147"/>
        <v>-0.11111111111111269</v>
      </c>
      <c r="G1598" s="27">
        <f t="shared" si="148"/>
        <v>-0.40000000000000568</v>
      </c>
      <c r="H1598" s="28">
        <f t="shared" si="144"/>
        <v>0</v>
      </c>
      <c r="I1598" s="28">
        <f t="shared" si="145"/>
        <v>114.5</v>
      </c>
      <c r="J1598" s="28">
        <f t="shared" si="146"/>
        <v>31.805555555555554</v>
      </c>
      <c r="K1598" s="28">
        <f>(1000*1.15)*Table1[[#This Row],[WLTC class 3, version 5, acceleration]]</f>
        <v>-127.77777777777959</v>
      </c>
      <c r="L1598" s="28">
        <f t="shared" si="149"/>
        <v>112.815</v>
      </c>
      <c r="M1598" s="28">
        <f>0.5*1.2*0.32*1.99*(Table1[[#This Row],[Velocity]]^2)</f>
        <v>386.50959259259258</v>
      </c>
      <c r="N1598" s="28">
        <f>Table1[[#This Row],[Acceleration Force]]+Table1[[#This Row],[Rolling Resistance]]+Table1[[#This Row],[Aerodynamic Resistance]]</f>
        <v>371.54681481481299</v>
      </c>
      <c r="O1598" s="28">
        <f>(Table1[[#This Row],[Acceleration Force]]+Table1[[#This Row],[Rolling Resistance]]+Table1[[#This Row],[Aerodynamic Resistance]])*Table1[[#This Row],[Velocity]]</f>
        <v>11817.252860082246</v>
      </c>
      <c r="P1598" s="28">
        <f>Table1[[#This Row],[Total]]*Table1[[#This Row],[Velocity]]</f>
        <v>11817.252860082246</v>
      </c>
      <c r="Q1598" s="28">
        <f>IF(Table1[[#This Row],[Energy]]&gt;0,Table1[[#This Row],[Energy]],0)</f>
        <v>11817.252860082246</v>
      </c>
      <c r="R1598" s="28">
        <f>(SUM($Q$6:Q1598))/1000000</f>
        <v>6.8251606763618815</v>
      </c>
      <c r="S1598" s="28">
        <f>IF(Table1[[#This Row],[Energy]]&lt;0,ABS(Table1[[#This Row],[Energy]]),0)</f>
        <v>0</v>
      </c>
      <c r="T1598" s="28">
        <f>(SUM($S$6:S1598))/1000000</f>
        <v>1.951376328739423</v>
      </c>
    </row>
    <row r="1599" spans="2:20" x14ac:dyDescent="0.3">
      <c r="B1599" s="11" t="s">
        <v>26</v>
      </c>
      <c r="C1599" s="25">
        <v>1593</v>
      </c>
      <c r="D1599" s="25">
        <v>116</v>
      </c>
      <c r="E1599" s="26">
        <v>114.1</v>
      </c>
      <c r="F1599" s="27">
        <f t="shared" si="147"/>
        <v>-8.3333333333332538E-2</v>
      </c>
      <c r="G1599" s="27">
        <f t="shared" si="148"/>
        <v>-0.29999999999999716</v>
      </c>
      <c r="H1599" s="28">
        <f t="shared" si="144"/>
        <v>0</v>
      </c>
      <c r="I1599" s="28">
        <f t="shared" si="145"/>
        <v>114.1</v>
      </c>
      <c r="J1599" s="28">
        <f t="shared" si="146"/>
        <v>31.694444444444443</v>
      </c>
      <c r="K1599" s="28">
        <f>(1000*1.15)*Table1[[#This Row],[WLTC class 3, version 5, acceleration]]</f>
        <v>-95.833333333332419</v>
      </c>
      <c r="L1599" s="28">
        <f t="shared" si="149"/>
        <v>112.815</v>
      </c>
      <c r="M1599" s="28">
        <f>0.5*1.2*0.32*1.99*(Table1[[#This Row],[Velocity]]^2)</f>
        <v>383.81380592592592</v>
      </c>
      <c r="N1599" s="28">
        <f>Table1[[#This Row],[Acceleration Force]]+Table1[[#This Row],[Rolling Resistance]]+Table1[[#This Row],[Aerodynamic Resistance]]</f>
        <v>400.79547259259351</v>
      </c>
      <c r="O1599" s="28">
        <f>(Table1[[#This Row],[Acceleration Force]]+Table1[[#This Row],[Rolling Resistance]]+Table1[[#This Row],[Aerodynamic Resistance]])*Table1[[#This Row],[Velocity]]</f>
        <v>12702.98983967081</v>
      </c>
      <c r="P1599" s="28">
        <f>Table1[[#This Row],[Total]]*Table1[[#This Row],[Velocity]]</f>
        <v>12702.98983967081</v>
      </c>
      <c r="Q1599" s="28">
        <f>IF(Table1[[#This Row],[Energy]]&gt;0,Table1[[#This Row],[Energy]],0)</f>
        <v>12702.98983967081</v>
      </c>
      <c r="R1599" s="28">
        <f>(SUM($Q$6:Q1599))/1000000</f>
        <v>6.8378636662015522</v>
      </c>
      <c r="S1599" s="28">
        <f>IF(Table1[[#This Row],[Energy]]&lt;0,ABS(Table1[[#This Row],[Energy]]),0)</f>
        <v>0</v>
      </c>
      <c r="T1599" s="28">
        <f>(SUM($S$6:S1599))/1000000</f>
        <v>1.951376328739423</v>
      </c>
    </row>
    <row r="1600" spans="2:20" x14ac:dyDescent="0.3">
      <c r="B1600" s="11" t="s">
        <v>26</v>
      </c>
      <c r="C1600" s="25">
        <v>1594</v>
      </c>
      <c r="D1600" s="25">
        <v>117</v>
      </c>
      <c r="E1600" s="26">
        <v>113.9</v>
      </c>
      <c r="F1600" s="27">
        <f t="shared" si="147"/>
        <v>-5.5555555555554373E-2</v>
      </c>
      <c r="G1600" s="27">
        <f t="shared" si="148"/>
        <v>-0.19999999999999574</v>
      </c>
      <c r="H1600" s="28">
        <f t="shared" si="144"/>
        <v>0</v>
      </c>
      <c r="I1600" s="28">
        <f t="shared" si="145"/>
        <v>113.9</v>
      </c>
      <c r="J1600" s="28">
        <f t="shared" si="146"/>
        <v>31.638888888888889</v>
      </c>
      <c r="K1600" s="28">
        <f>(1000*1.15)*Table1[[#This Row],[WLTC class 3, version 5, acceleration]]</f>
        <v>-63.888888888887529</v>
      </c>
      <c r="L1600" s="28">
        <f t="shared" si="149"/>
        <v>112.815</v>
      </c>
      <c r="M1600" s="28">
        <f>0.5*1.2*0.32*1.99*(Table1[[#This Row],[Velocity]]^2)</f>
        <v>382.4694503703704</v>
      </c>
      <c r="N1600" s="28">
        <f>Table1[[#This Row],[Acceleration Force]]+Table1[[#This Row],[Rolling Resistance]]+Table1[[#This Row],[Aerodynamic Resistance]]</f>
        <v>431.39556148148284</v>
      </c>
      <c r="O1600" s="28">
        <f>(Table1[[#This Row],[Acceleration Force]]+Table1[[#This Row],[Rolling Resistance]]+Table1[[#This Row],[Aerodynamic Resistance]])*Table1[[#This Row],[Velocity]]</f>
        <v>13648.876236872471</v>
      </c>
      <c r="P1600" s="28">
        <f>Table1[[#This Row],[Total]]*Table1[[#This Row],[Velocity]]</f>
        <v>13648.876236872471</v>
      </c>
      <c r="Q1600" s="28">
        <f>IF(Table1[[#This Row],[Energy]]&gt;0,Table1[[#This Row],[Energy]],0)</f>
        <v>13648.876236872471</v>
      </c>
      <c r="R1600" s="28">
        <f>(SUM($Q$6:Q1600))/1000000</f>
        <v>6.8515125424384253</v>
      </c>
      <c r="S1600" s="28">
        <f>IF(Table1[[#This Row],[Energy]]&lt;0,ABS(Table1[[#This Row],[Energy]]),0)</f>
        <v>0</v>
      </c>
      <c r="T1600" s="28">
        <f>(SUM($S$6:S1600))/1000000</f>
        <v>1.951376328739423</v>
      </c>
    </row>
    <row r="1601" spans="2:20" x14ac:dyDescent="0.3">
      <c r="B1601" s="11" t="s">
        <v>26</v>
      </c>
      <c r="C1601" s="25">
        <v>1595</v>
      </c>
      <c r="D1601" s="25">
        <v>118</v>
      </c>
      <c r="E1601" s="26">
        <v>113.7</v>
      </c>
      <c r="F1601" s="27">
        <f t="shared" si="147"/>
        <v>-8.3333333333334522E-2</v>
      </c>
      <c r="G1601" s="27">
        <f t="shared" si="148"/>
        <v>-0.30000000000000426</v>
      </c>
      <c r="H1601" s="28">
        <f t="shared" si="144"/>
        <v>0</v>
      </c>
      <c r="I1601" s="28">
        <f t="shared" si="145"/>
        <v>113.7</v>
      </c>
      <c r="J1601" s="28">
        <f t="shared" si="146"/>
        <v>31.583333333333332</v>
      </c>
      <c r="K1601" s="28">
        <f>(1000*1.15)*Table1[[#This Row],[WLTC class 3, version 5, acceleration]]</f>
        <v>-95.833333333334707</v>
      </c>
      <c r="L1601" s="28">
        <f t="shared" si="149"/>
        <v>112.815</v>
      </c>
      <c r="M1601" s="28">
        <f>0.5*1.2*0.32*1.99*(Table1[[#This Row],[Velocity]]^2)</f>
        <v>381.12745333333334</v>
      </c>
      <c r="N1601" s="28">
        <f>Table1[[#This Row],[Acceleration Force]]+Table1[[#This Row],[Rolling Resistance]]+Table1[[#This Row],[Aerodynamic Resistance]]</f>
        <v>398.1091199999986</v>
      </c>
      <c r="O1601" s="28">
        <f>(Table1[[#This Row],[Acceleration Force]]+Table1[[#This Row],[Rolling Resistance]]+Table1[[#This Row],[Aerodynamic Resistance]])*Table1[[#This Row],[Velocity]]</f>
        <v>12573.613039999955</v>
      </c>
      <c r="P1601" s="28">
        <f>Table1[[#This Row],[Total]]*Table1[[#This Row],[Velocity]]</f>
        <v>12573.613039999955</v>
      </c>
      <c r="Q1601" s="28">
        <f>IF(Table1[[#This Row],[Energy]]&gt;0,Table1[[#This Row],[Energy]],0)</f>
        <v>12573.613039999955</v>
      </c>
      <c r="R1601" s="28">
        <f>(SUM($Q$6:Q1601))/1000000</f>
        <v>6.8640861554784252</v>
      </c>
      <c r="S1601" s="28">
        <f>IF(Table1[[#This Row],[Energy]]&lt;0,ABS(Table1[[#This Row],[Energy]]),0)</f>
        <v>0</v>
      </c>
      <c r="T1601" s="28">
        <f>(SUM($S$6:S1601))/1000000</f>
        <v>1.951376328739423</v>
      </c>
    </row>
    <row r="1602" spans="2:20" x14ac:dyDescent="0.3">
      <c r="B1602" s="11" t="s">
        <v>26</v>
      </c>
      <c r="C1602" s="25">
        <v>1596</v>
      </c>
      <c r="D1602" s="25">
        <v>119</v>
      </c>
      <c r="E1602" s="26">
        <v>113.3</v>
      </c>
      <c r="F1602" s="27">
        <f t="shared" si="147"/>
        <v>-0.11111111111111072</v>
      </c>
      <c r="G1602" s="27">
        <f t="shared" si="148"/>
        <v>-0.39999999999999858</v>
      </c>
      <c r="H1602" s="28">
        <f t="shared" si="144"/>
        <v>0</v>
      </c>
      <c r="I1602" s="28">
        <f t="shared" si="145"/>
        <v>113.3</v>
      </c>
      <c r="J1602" s="28">
        <f t="shared" si="146"/>
        <v>31.472222222222221</v>
      </c>
      <c r="K1602" s="28">
        <f>(1000*1.15)*Table1[[#This Row],[WLTC class 3, version 5, acceleration]]</f>
        <v>-127.77777777777732</v>
      </c>
      <c r="L1602" s="28">
        <f t="shared" si="149"/>
        <v>112.815</v>
      </c>
      <c r="M1602" s="28">
        <f>0.5*1.2*0.32*1.99*(Table1[[#This Row],[Velocity]]^2)</f>
        <v>378.45053481481483</v>
      </c>
      <c r="N1602" s="28">
        <f>Table1[[#This Row],[Acceleration Force]]+Table1[[#This Row],[Rolling Resistance]]+Table1[[#This Row],[Aerodynamic Resistance]]</f>
        <v>363.48775703703751</v>
      </c>
      <c r="O1602" s="28">
        <f>(Table1[[#This Row],[Acceleration Force]]+Table1[[#This Row],[Rolling Resistance]]+Table1[[#This Row],[Aerodynamic Resistance]])*Table1[[#This Row],[Velocity]]</f>
        <v>11439.767464526763</v>
      </c>
      <c r="P1602" s="28">
        <f>Table1[[#This Row],[Total]]*Table1[[#This Row],[Velocity]]</f>
        <v>11439.767464526763</v>
      </c>
      <c r="Q1602" s="28">
        <f>IF(Table1[[#This Row],[Energy]]&gt;0,Table1[[#This Row],[Energy]],0)</f>
        <v>11439.767464526763</v>
      </c>
      <c r="R1602" s="28">
        <f>(SUM($Q$6:Q1602))/1000000</f>
        <v>6.875525922942952</v>
      </c>
      <c r="S1602" s="28">
        <f>IF(Table1[[#This Row],[Energy]]&lt;0,ABS(Table1[[#This Row],[Energy]]),0)</f>
        <v>0</v>
      </c>
      <c r="T1602" s="28">
        <f>(SUM($S$6:S1602))/1000000</f>
        <v>1.951376328739423</v>
      </c>
    </row>
    <row r="1603" spans="2:20" x14ac:dyDescent="0.3">
      <c r="B1603" s="11" t="s">
        <v>26</v>
      </c>
      <c r="C1603" s="25">
        <v>1597</v>
      </c>
      <c r="D1603" s="25">
        <v>120</v>
      </c>
      <c r="E1603" s="26">
        <v>112.9</v>
      </c>
      <c r="F1603" s="27">
        <f t="shared" si="147"/>
        <v>-0.15277777777777699</v>
      </c>
      <c r="G1603" s="27">
        <f t="shared" si="148"/>
        <v>-0.54999999999999716</v>
      </c>
      <c r="H1603" s="28">
        <f t="shared" si="144"/>
        <v>0</v>
      </c>
      <c r="I1603" s="28">
        <f t="shared" si="145"/>
        <v>112.9</v>
      </c>
      <c r="J1603" s="28">
        <f t="shared" si="146"/>
        <v>31.361111111111111</v>
      </c>
      <c r="K1603" s="28">
        <f>(1000*1.15)*Table1[[#This Row],[WLTC class 3, version 5, acceleration]]</f>
        <v>-175.69444444444352</v>
      </c>
      <c r="L1603" s="28">
        <f t="shared" si="149"/>
        <v>112.815</v>
      </c>
      <c r="M1603" s="28">
        <f>0.5*1.2*0.32*1.99*(Table1[[#This Row],[Velocity]]^2)</f>
        <v>375.7830503703704</v>
      </c>
      <c r="N1603" s="28">
        <f>Table1[[#This Row],[Acceleration Force]]+Table1[[#This Row],[Rolling Resistance]]+Table1[[#This Row],[Aerodynamic Resistance]]</f>
        <v>312.90360592592685</v>
      </c>
      <c r="O1603" s="28">
        <f>(Table1[[#This Row],[Acceleration Force]]+Table1[[#This Row],[Rolling Resistance]]+Table1[[#This Row],[Aerodynamic Resistance]])*Table1[[#This Row],[Velocity]]</f>
        <v>9813.0047525103164</v>
      </c>
      <c r="P1603" s="28">
        <f>Table1[[#This Row],[Total]]*Table1[[#This Row],[Velocity]]</f>
        <v>9813.0047525103164</v>
      </c>
      <c r="Q1603" s="28">
        <f>IF(Table1[[#This Row],[Energy]]&gt;0,Table1[[#This Row],[Energy]],0)</f>
        <v>9813.0047525103164</v>
      </c>
      <c r="R1603" s="28">
        <f>(SUM($Q$6:Q1603))/1000000</f>
        <v>6.8853389276954626</v>
      </c>
      <c r="S1603" s="28">
        <f>IF(Table1[[#This Row],[Energy]]&lt;0,ABS(Table1[[#This Row],[Energy]]),0)</f>
        <v>0</v>
      </c>
      <c r="T1603" s="28">
        <f>(SUM($S$6:S1603))/1000000</f>
        <v>1.951376328739423</v>
      </c>
    </row>
    <row r="1604" spans="2:20" x14ac:dyDescent="0.3">
      <c r="B1604" s="11" t="s">
        <v>26</v>
      </c>
      <c r="C1604" s="25">
        <v>1598</v>
      </c>
      <c r="D1604" s="25">
        <v>121</v>
      </c>
      <c r="E1604" s="26">
        <v>112.2</v>
      </c>
      <c r="F1604" s="27">
        <f t="shared" si="147"/>
        <v>-0.20833333333333331</v>
      </c>
      <c r="G1604" s="27">
        <f t="shared" si="148"/>
        <v>-0.75</v>
      </c>
      <c r="H1604" s="28">
        <f t="shared" si="144"/>
        <v>0</v>
      </c>
      <c r="I1604" s="28">
        <f t="shared" si="145"/>
        <v>112.2</v>
      </c>
      <c r="J1604" s="28">
        <f t="shared" si="146"/>
        <v>31.166666666666668</v>
      </c>
      <c r="K1604" s="28">
        <f>(1000*1.15)*Table1[[#This Row],[WLTC class 3, version 5, acceleration]]</f>
        <v>-239.58333333333331</v>
      </c>
      <c r="L1604" s="28">
        <f t="shared" si="149"/>
        <v>112.815</v>
      </c>
      <c r="M1604" s="28">
        <f>0.5*1.2*0.32*1.99*(Table1[[#This Row],[Velocity]]^2)</f>
        <v>371.13765333333339</v>
      </c>
      <c r="N1604" s="28">
        <f>Table1[[#This Row],[Acceleration Force]]+Table1[[#This Row],[Rolling Resistance]]+Table1[[#This Row],[Aerodynamic Resistance]]</f>
        <v>244.36932000000007</v>
      </c>
      <c r="O1604" s="28">
        <f>(Table1[[#This Row],[Acceleration Force]]+Table1[[#This Row],[Rolling Resistance]]+Table1[[#This Row],[Aerodynamic Resistance]])*Table1[[#This Row],[Velocity]]</f>
        <v>7616.1771400000025</v>
      </c>
      <c r="P1604" s="28">
        <f>Table1[[#This Row],[Total]]*Table1[[#This Row],[Velocity]]</f>
        <v>7616.1771400000025</v>
      </c>
      <c r="Q1604" s="28">
        <f>IF(Table1[[#This Row],[Energy]]&gt;0,Table1[[#This Row],[Energy]],0)</f>
        <v>7616.1771400000025</v>
      </c>
      <c r="R1604" s="28">
        <f>(SUM($Q$6:Q1604))/1000000</f>
        <v>6.8929551048354627</v>
      </c>
      <c r="S1604" s="28">
        <f>IF(Table1[[#This Row],[Energy]]&lt;0,ABS(Table1[[#This Row],[Energy]]),0)</f>
        <v>0</v>
      </c>
      <c r="T1604" s="28">
        <f>(SUM($S$6:S1604))/1000000</f>
        <v>1.951376328739423</v>
      </c>
    </row>
    <row r="1605" spans="2:20" x14ac:dyDescent="0.3">
      <c r="B1605" s="11" t="s">
        <v>26</v>
      </c>
      <c r="C1605" s="25">
        <v>1599</v>
      </c>
      <c r="D1605" s="25">
        <v>122</v>
      </c>
      <c r="E1605" s="26">
        <v>111.4</v>
      </c>
      <c r="F1605" s="27">
        <f t="shared" si="147"/>
        <v>-0.23611111111111149</v>
      </c>
      <c r="G1605" s="27">
        <f t="shared" si="148"/>
        <v>-0.85000000000000142</v>
      </c>
      <c r="H1605" s="28">
        <f t="shared" si="144"/>
        <v>0</v>
      </c>
      <c r="I1605" s="28">
        <f t="shared" si="145"/>
        <v>111.4</v>
      </c>
      <c r="J1605" s="28">
        <f t="shared" si="146"/>
        <v>30.944444444444446</v>
      </c>
      <c r="K1605" s="28">
        <f>(1000*1.15)*Table1[[#This Row],[WLTC class 3, version 5, acceleration]]</f>
        <v>-271.52777777777823</v>
      </c>
      <c r="L1605" s="28">
        <f t="shared" si="149"/>
        <v>112.815</v>
      </c>
      <c r="M1605" s="28">
        <f>0.5*1.2*0.32*1.99*(Table1[[#This Row],[Velocity]]^2)</f>
        <v>365.86400592592599</v>
      </c>
      <c r="N1605" s="28">
        <f>Table1[[#This Row],[Acceleration Force]]+Table1[[#This Row],[Rolling Resistance]]+Table1[[#This Row],[Aerodynamic Resistance]]</f>
        <v>207.15122814814777</v>
      </c>
      <c r="O1605" s="28">
        <f>(Table1[[#This Row],[Acceleration Force]]+Table1[[#This Row],[Rolling Resistance]]+Table1[[#This Row],[Aerodynamic Resistance]])*Table1[[#This Row],[Velocity]]</f>
        <v>6410.1796710287954</v>
      </c>
      <c r="P1605" s="28">
        <f>Table1[[#This Row],[Total]]*Table1[[#This Row],[Velocity]]</f>
        <v>6410.1796710287954</v>
      </c>
      <c r="Q1605" s="28">
        <f>IF(Table1[[#This Row],[Energy]]&gt;0,Table1[[#This Row],[Energy]],0)</f>
        <v>6410.1796710287954</v>
      </c>
      <c r="R1605" s="28">
        <f>(SUM($Q$6:Q1605))/1000000</f>
        <v>6.8993652845064917</v>
      </c>
      <c r="S1605" s="28">
        <f>IF(Table1[[#This Row],[Energy]]&lt;0,ABS(Table1[[#This Row],[Energy]]),0)</f>
        <v>0</v>
      </c>
      <c r="T1605" s="28">
        <f>(SUM($S$6:S1605))/1000000</f>
        <v>1.951376328739423</v>
      </c>
    </row>
    <row r="1606" spans="2:20" x14ac:dyDescent="0.3">
      <c r="B1606" s="11" t="s">
        <v>26</v>
      </c>
      <c r="C1606" s="25">
        <v>1600</v>
      </c>
      <c r="D1606" s="25">
        <v>123</v>
      </c>
      <c r="E1606" s="26">
        <v>110.5</v>
      </c>
      <c r="F1606" s="27">
        <f t="shared" si="147"/>
        <v>-0.26388888888888967</v>
      </c>
      <c r="G1606" s="27">
        <f t="shared" si="148"/>
        <v>-0.95000000000000284</v>
      </c>
      <c r="H1606" s="28">
        <f t="shared" ref="H1606:H1669" si="150">IF(E1606&lt;1,1,0)</f>
        <v>0</v>
      </c>
      <c r="I1606" s="28">
        <f t="shared" ref="I1606:I1669" si="151">IF(H1606=1,"",E1606)</f>
        <v>110.5</v>
      </c>
      <c r="J1606" s="28">
        <f t="shared" ref="J1606:J1669" si="152">E1606/3.6</f>
        <v>30.694444444444443</v>
      </c>
      <c r="K1606" s="28">
        <f>(1000*1.15)*Table1[[#This Row],[WLTC class 3, version 5, acceleration]]</f>
        <v>-303.47222222222314</v>
      </c>
      <c r="L1606" s="28">
        <f t="shared" si="149"/>
        <v>112.815</v>
      </c>
      <c r="M1606" s="28">
        <f>0.5*1.2*0.32*1.99*(Table1[[#This Row],[Velocity]]^2)</f>
        <v>359.97625925925928</v>
      </c>
      <c r="N1606" s="28">
        <f>Table1[[#This Row],[Acceleration Force]]+Table1[[#This Row],[Rolling Resistance]]+Table1[[#This Row],[Aerodynamic Resistance]]</f>
        <v>169.31903703703614</v>
      </c>
      <c r="O1606" s="28">
        <f>(Table1[[#This Row],[Acceleration Force]]+Table1[[#This Row],[Rolling Resistance]]+Table1[[#This Row],[Aerodynamic Resistance]])*Table1[[#This Row],[Velocity]]</f>
        <v>5197.1537757201368</v>
      </c>
      <c r="P1606" s="28">
        <f>Table1[[#This Row],[Total]]*Table1[[#This Row],[Velocity]]</f>
        <v>5197.1537757201368</v>
      </c>
      <c r="Q1606" s="28">
        <f>IF(Table1[[#This Row],[Energy]]&gt;0,Table1[[#This Row],[Energy]],0)</f>
        <v>5197.1537757201368</v>
      </c>
      <c r="R1606" s="28">
        <f>(SUM($Q$6:Q1606))/1000000</f>
        <v>6.9045624382822117</v>
      </c>
      <c r="S1606" s="28">
        <f>IF(Table1[[#This Row],[Energy]]&lt;0,ABS(Table1[[#This Row],[Energy]]),0)</f>
        <v>0</v>
      </c>
      <c r="T1606" s="28">
        <f>(SUM($S$6:S1606))/1000000</f>
        <v>1.951376328739423</v>
      </c>
    </row>
    <row r="1607" spans="2:20" x14ac:dyDescent="0.3">
      <c r="B1607" s="11" t="s">
        <v>26</v>
      </c>
      <c r="C1607" s="25">
        <v>1601</v>
      </c>
      <c r="D1607" s="25">
        <v>124</v>
      </c>
      <c r="E1607" s="26">
        <v>109.5</v>
      </c>
      <c r="F1607" s="27">
        <f t="shared" ref="F1607:F1670" si="153">($E1608-$E1606)/2/3.6</f>
        <v>-0.27777777777777779</v>
      </c>
      <c r="G1607" s="27">
        <f t="shared" ref="G1607:G1670" si="154">($E1608-$E1606)/2</f>
        <v>-1</v>
      </c>
      <c r="H1607" s="28">
        <f t="shared" si="150"/>
        <v>0</v>
      </c>
      <c r="I1607" s="28">
        <f t="shared" si="151"/>
        <v>109.5</v>
      </c>
      <c r="J1607" s="28">
        <f t="shared" si="152"/>
        <v>30.416666666666664</v>
      </c>
      <c r="K1607" s="28">
        <f>(1000*1.15)*Table1[[#This Row],[WLTC class 3, version 5, acceleration]]</f>
        <v>-319.44444444444446</v>
      </c>
      <c r="L1607" s="28">
        <f t="shared" ref="L1607:L1670" si="155">1150*9.81*0.01</f>
        <v>112.815</v>
      </c>
      <c r="M1607" s="28">
        <f>0.5*1.2*0.32*1.99*(Table1[[#This Row],[Velocity]]^2)</f>
        <v>353.4903333333333</v>
      </c>
      <c r="N1607" s="28">
        <f>Table1[[#This Row],[Acceleration Force]]+Table1[[#This Row],[Rolling Resistance]]+Table1[[#This Row],[Aerodynamic Resistance]]</f>
        <v>146.86088888888884</v>
      </c>
      <c r="O1607" s="28">
        <f>(Table1[[#This Row],[Acceleration Force]]+Table1[[#This Row],[Rolling Resistance]]+Table1[[#This Row],[Aerodynamic Resistance]])*Table1[[#This Row],[Velocity]]</f>
        <v>4467.0187037037022</v>
      </c>
      <c r="P1607" s="28">
        <f>Table1[[#This Row],[Total]]*Table1[[#This Row],[Velocity]]</f>
        <v>4467.0187037037022</v>
      </c>
      <c r="Q1607" s="28">
        <f>IF(Table1[[#This Row],[Energy]]&gt;0,Table1[[#This Row],[Energy]],0)</f>
        <v>4467.0187037037022</v>
      </c>
      <c r="R1607" s="28">
        <f>(SUM($Q$6:Q1607))/1000000</f>
        <v>6.9090294569859152</v>
      </c>
      <c r="S1607" s="28">
        <f>IF(Table1[[#This Row],[Energy]]&lt;0,ABS(Table1[[#This Row],[Energy]]),0)</f>
        <v>0</v>
      </c>
      <c r="T1607" s="28">
        <f>(SUM($S$6:S1607))/1000000</f>
        <v>1.951376328739423</v>
      </c>
    </row>
    <row r="1608" spans="2:20" x14ac:dyDescent="0.3">
      <c r="B1608" s="11" t="s">
        <v>26</v>
      </c>
      <c r="C1608" s="25">
        <v>1602</v>
      </c>
      <c r="D1608" s="25">
        <v>125</v>
      </c>
      <c r="E1608" s="26">
        <v>108.5</v>
      </c>
      <c r="F1608" s="27">
        <f t="shared" si="153"/>
        <v>-0.24999999999999961</v>
      </c>
      <c r="G1608" s="27">
        <f t="shared" si="154"/>
        <v>-0.89999999999999858</v>
      </c>
      <c r="H1608" s="28">
        <f t="shared" si="150"/>
        <v>0</v>
      </c>
      <c r="I1608" s="28">
        <f t="shared" si="151"/>
        <v>108.5</v>
      </c>
      <c r="J1608" s="28">
        <f t="shared" si="152"/>
        <v>30.138888888888889</v>
      </c>
      <c r="K1608" s="28">
        <f>(1000*1.15)*Table1[[#This Row],[WLTC class 3, version 5, acceleration]]</f>
        <v>-287.49999999999955</v>
      </c>
      <c r="L1608" s="28">
        <f t="shared" si="155"/>
        <v>112.815</v>
      </c>
      <c r="M1608" s="28">
        <f>0.5*1.2*0.32*1.99*(Table1[[#This Row],[Velocity]]^2)</f>
        <v>347.06337037037042</v>
      </c>
      <c r="N1608" s="28">
        <f>Table1[[#This Row],[Acceleration Force]]+Table1[[#This Row],[Rolling Resistance]]+Table1[[#This Row],[Aerodynamic Resistance]]</f>
        <v>172.37837037037087</v>
      </c>
      <c r="O1608" s="28">
        <f>(Table1[[#This Row],[Acceleration Force]]+Table1[[#This Row],[Rolling Resistance]]+Table1[[#This Row],[Aerodynamic Resistance]])*Table1[[#This Row],[Velocity]]</f>
        <v>5195.2925514403441</v>
      </c>
      <c r="P1608" s="28">
        <f>Table1[[#This Row],[Total]]*Table1[[#This Row],[Velocity]]</f>
        <v>5195.2925514403441</v>
      </c>
      <c r="Q1608" s="28">
        <f>IF(Table1[[#This Row],[Energy]]&gt;0,Table1[[#This Row],[Energy]],0)</f>
        <v>5195.2925514403441</v>
      </c>
      <c r="R1608" s="28">
        <f>(SUM($Q$6:Q1608))/1000000</f>
        <v>6.9142247495373557</v>
      </c>
      <c r="S1608" s="28">
        <f>IF(Table1[[#This Row],[Energy]]&lt;0,ABS(Table1[[#This Row],[Energy]]),0)</f>
        <v>0</v>
      </c>
      <c r="T1608" s="28">
        <f>(SUM($S$6:S1608))/1000000</f>
        <v>1.951376328739423</v>
      </c>
    </row>
    <row r="1609" spans="2:20" x14ac:dyDescent="0.3">
      <c r="B1609" s="11" t="s">
        <v>26</v>
      </c>
      <c r="C1609" s="25">
        <v>1603</v>
      </c>
      <c r="D1609" s="25">
        <v>126</v>
      </c>
      <c r="E1609" s="26">
        <v>107.7</v>
      </c>
      <c r="F1609" s="27">
        <f t="shared" si="153"/>
        <v>-0.19444444444444522</v>
      </c>
      <c r="G1609" s="27">
        <f t="shared" si="154"/>
        <v>-0.70000000000000284</v>
      </c>
      <c r="H1609" s="28">
        <f t="shared" si="150"/>
        <v>0</v>
      </c>
      <c r="I1609" s="28">
        <f t="shared" si="151"/>
        <v>107.7</v>
      </c>
      <c r="J1609" s="28">
        <f t="shared" si="152"/>
        <v>29.916666666666668</v>
      </c>
      <c r="K1609" s="28">
        <f>(1000*1.15)*Table1[[#This Row],[WLTC class 3, version 5, acceleration]]</f>
        <v>-223.611111111112</v>
      </c>
      <c r="L1609" s="28">
        <f t="shared" si="155"/>
        <v>112.815</v>
      </c>
      <c r="M1609" s="28">
        <f>0.5*1.2*0.32*1.99*(Table1[[#This Row],[Velocity]]^2)</f>
        <v>341.96425333333343</v>
      </c>
      <c r="N1609" s="28">
        <f>Table1[[#This Row],[Acceleration Force]]+Table1[[#This Row],[Rolling Resistance]]+Table1[[#This Row],[Aerodynamic Resistance]]</f>
        <v>231.16814222222143</v>
      </c>
      <c r="O1609" s="28">
        <f>(Table1[[#This Row],[Acceleration Force]]+Table1[[#This Row],[Rolling Resistance]]+Table1[[#This Row],[Aerodynamic Resistance]])*Table1[[#This Row],[Velocity]]</f>
        <v>6915.7802548147911</v>
      </c>
      <c r="P1609" s="28">
        <f>Table1[[#This Row],[Total]]*Table1[[#This Row],[Velocity]]</f>
        <v>6915.7802548147911</v>
      </c>
      <c r="Q1609" s="28">
        <f>IF(Table1[[#This Row],[Energy]]&gt;0,Table1[[#This Row],[Energy]],0)</f>
        <v>6915.7802548147911</v>
      </c>
      <c r="R1609" s="28">
        <f>(SUM($Q$6:Q1609))/1000000</f>
        <v>6.9211405297921704</v>
      </c>
      <c r="S1609" s="28">
        <f>IF(Table1[[#This Row],[Energy]]&lt;0,ABS(Table1[[#This Row],[Energy]]),0)</f>
        <v>0</v>
      </c>
      <c r="T1609" s="28">
        <f>(SUM($S$6:S1609))/1000000</f>
        <v>1.951376328739423</v>
      </c>
    </row>
    <row r="1610" spans="2:20" x14ac:dyDescent="0.3">
      <c r="B1610" s="11" t="s">
        <v>26</v>
      </c>
      <c r="C1610" s="25">
        <v>1604</v>
      </c>
      <c r="D1610" s="25">
        <v>127</v>
      </c>
      <c r="E1610" s="26">
        <v>107.1</v>
      </c>
      <c r="F1610" s="27">
        <f t="shared" si="153"/>
        <v>-0.15277777777777896</v>
      </c>
      <c r="G1610" s="27">
        <f t="shared" si="154"/>
        <v>-0.55000000000000426</v>
      </c>
      <c r="H1610" s="28">
        <f t="shared" si="150"/>
        <v>0</v>
      </c>
      <c r="I1610" s="28">
        <f t="shared" si="151"/>
        <v>107.1</v>
      </c>
      <c r="J1610" s="28">
        <f t="shared" si="152"/>
        <v>29.749999999999996</v>
      </c>
      <c r="K1610" s="28">
        <f>(1000*1.15)*Table1[[#This Row],[WLTC class 3, version 5, acceleration]]</f>
        <v>-175.69444444444579</v>
      </c>
      <c r="L1610" s="28">
        <f t="shared" si="155"/>
        <v>112.815</v>
      </c>
      <c r="M1610" s="28">
        <f>0.5*1.2*0.32*1.99*(Table1[[#This Row],[Velocity]]^2)</f>
        <v>338.16467999999992</v>
      </c>
      <c r="N1610" s="28">
        <f>Table1[[#This Row],[Acceleration Force]]+Table1[[#This Row],[Rolling Resistance]]+Table1[[#This Row],[Aerodynamic Resistance]]</f>
        <v>275.2852355555541</v>
      </c>
      <c r="O1610" s="28">
        <f>(Table1[[#This Row],[Acceleration Force]]+Table1[[#This Row],[Rolling Resistance]]+Table1[[#This Row],[Aerodynamic Resistance]])*Table1[[#This Row],[Velocity]]</f>
        <v>8189.7357577777329</v>
      </c>
      <c r="P1610" s="28">
        <f>Table1[[#This Row],[Total]]*Table1[[#This Row],[Velocity]]</f>
        <v>8189.7357577777329</v>
      </c>
      <c r="Q1610" s="28">
        <f>IF(Table1[[#This Row],[Energy]]&gt;0,Table1[[#This Row],[Energy]],0)</f>
        <v>8189.7357577777329</v>
      </c>
      <c r="R1610" s="28">
        <f>(SUM($Q$6:Q1610))/1000000</f>
        <v>6.9293302655499476</v>
      </c>
      <c r="S1610" s="28">
        <f>IF(Table1[[#This Row],[Energy]]&lt;0,ABS(Table1[[#This Row],[Energy]]),0)</f>
        <v>0</v>
      </c>
      <c r="T1610" s="28">
        <f>(SUM($S$6:S1610))/1000000</f>
        <v>1.951376328739423</v>
      </c>
    </row>
    <row r="1611" spans="2:20" x14ac:dyDescent="0.3">
      <c r="B1611" s="11" t="s">
        <v>26</v>
      </c>
      <c r="C1611" s="25">
        <v>1605</v>
      </c>
      <c r="D1611" s="25">
        <v>128</v>
      </c>
      <c r="E1611" s="26">
        <v>106.6</v>
      </c>
      <c r="F1611" s="27">
        <f t="shared" si="153"/>
        <v>-9.7222222222220642E-2</v>
      </c>
      <c r="G1611" s="27">
        <f t="shared" si="154"/>
        <v>-0.34999999999999432</v>
      </c>
      <c r="H1611" s="28">
        <f t="shared" si="150"/>
        <v>0</v>
      </c>
      <c r="I1611" s="28">
        <f t="shared" si="151"/>
        <v>106.6</v>
      </c>
      <c r="J1611" s="28">
        <f t="shared" si="152"/>
        <v>29.611111111111107</v>
      </c>
      <c r="K1611" s="28">
        <f>(1000*1.15)*Table1[[#This Row],[WLTC class 3, version 5, acceleration]]</f>
        <v>-111.80555555555374</v>
      </c>
      <c r="L1611" s="28">
        <f t="shared" si="155"/>
        <v>112.815</v>
      </c>
      <c r="M1611" s="28">
        <f>0.5*1.2*0.32*1.99*(Table1[[#This Row],[Velocity]]^2)</f>
        <v>335.01458370370364</v>
      </c>
      <c r="N1611" s="28">
        <f>Table1[[#This Row],[Acceleration Force]]+Table1[[#This Row],[Rolling Resistance]]+Table1[[#This Row],[Aerodynamic Resistance]]</f>
        <v>336.02402814814991</v>
      </c>
      <c r="O1611" s="28">
        <f>(Table1[[#This Row],[Acceleration Force]]+Table1[[#This Row],[Rolling Resistance]]+Table1[[#This Row],[Aerodynamic Resistance]])*Table1[[#This Row],[Velocity]]</f>
        <v>9950.0448334979937</v>
      </c>
      <c r="P1611" s="28">
        <f>Table1[[#This Row],[Total]]*Table1[[#This Row],[Velocity]]</f>
        <v>9950.0448334979937</v>
      </c>
      <c r="Q1611" s="28">
        <f>IF(Table1[[#This Row],[Energy]]&gt;0,Table1[[#This Row],[Energy]],0)</f>
        <v>9950.0448334979937</v>
      </c>
      <c r="R1611" s="28">
        <f>(SUM($Q$6:Q1611))/1000000</f>
        <v>6.9392803103834453</v>
      </c>
      <c r="S1611" s="28">
        <f>IF(Table1[[#This Row],[Energy]]&lt;0,ABS(Table1[[#This Row],[Energy]]),0)</f>
        <v>0</v>
      </c>
      <c r="T1611" s="28">
        <f>(SUM($S$6:S1611))/1000000</f>
        <v>1.951376328739423</v>
      </c>
    </row>
    <row r="1612" spans="2:20" x14ac:dyDescent="0.3">
      <c r="B1612" s="11" t="s">
        <v>26</v>
      </c>
      <c r="C1612" s="25">
        <v>1606</v>
      </c>
      <c r="D1612" s="25">
        <v>129</v>
      </c>
      <c r="E1612" s="26">
        <v>106.4</v>
      </c>
      <c r="F1612" s="27">
        <f t="shared" si="153"/>
        <v>-5.5555555555554373E-2</v>
      </c>
      <c r="G1612" s="27">
        <f t="shared" si="154"/>
        <v>-0.19999999999999574</v>
      </c>
      <c r="H1612" s="28">
        <f t="shared" si="150"/>
        <v>0</v>
      </c>
      <c r="I1612" s="28">
        <f t="shared" si="151"/>
        <v>106.4</v>
      </c>
      <c r="J1612" s="28">
        <f t="shared" si="152"/>
        <v>29.555555555555557</v>
      </c>
      <c r="K1612" s="28">
        <f>(1000*1.15)*Table1[[#This Row],[WLTC class 3, version 5, acceleration]]</f>
        <v>-63.888888888887529</v>
      </c>
      <c r="L1612" s="28">
        <f t="shared" si="155"/>
        <v>112.815</v>
      </c>
      <c r="M1612" s="28">
        <f>0.5*1.2*0.32*1.99*(Table1[[#This Row],[Velocity]]^2)</f>
        <v>333.75867259259263</v>
      </c>
      <c r="N1612" s="28">
        <f>Table1[[#This Row],[Acceleration Force]]+Table1[[#This Row],[Rolling Resistance]]+Table1[[#This Row],[Aerodynamic Resistance]]</f>
        <v>382.68478370370508</v>
      </c>
      <c r="O1612" s="28">
        <f>(Table1[[#This Row],[Acceleration Force]]+Table1[[#This Row],[Rolling Resistance]]+Table1[[#This Row],[Aerodynamic Resistance]])*Table1[[#This Row],[Velocity]]</f>
        <v>11310.461385020617</v>
      </c>
      <c r="P1612" s="28">
        <f>Table1[[#This Row],[Total]]*Table1[[#This Row],[Velocity]]</f>
        <v>11310.461385020617</v>
      </c>
      <c r="Q1612" s="28">
        <f>IF(Table1[[#This Row],[Energy]]&gt;0,Table1[[#This Row],[Energy]],0)</f>
        <v>11310.461385020617</v>
      </c>
      <c r="R1612" s="28">
        <f>(SUM($Q$6:Q1612))/1000000</f>
        <v>6.950590771768467</v>
      </c>
      <c r="S1612" s="28">
        <f>IF(Table1[[#This Row],[Energy]]&lt;0,ABS(Table1[[#This Row],[Energy]]),0)</f>
        <v>0</v>
      </c>
      <c r="T1612" s="28">
        <f>(SUM($S$6:S1612))/1000000</f>
        <v>1.951376328739423</v>
      </c>
    </row>
    <row r="1613" spans="2:20" x14ac:dyDescent="0.3">
      <c r="B1613" s="11" t="s">
        <v>26</v>
      </c>
      <c r="C1613" s="25">
        <v>1607</v>
      </c>
      <c r="D1613" s="25">
        <v>130</v>
      </c>
      <c r="E1613" s="26">
        <v>106.2</v>
      </c>
      <c r="F1613" s="27">
        <f t="shared" si="153"/>
        <v>-2.7777777777778172E-2</v>
      </c>
      <c r="G1613" s="27">
        <f t="shared" si="154"/>
        <v>-0.10000000000000142</v>
      </c>
      <c r="H1613" s="28">
        <f t="shared" si="150"/>
        <v>0</v>
      </c>
      <c r="I1613" s="28">
        <f t="shared" si="151"/>
        <v>106.2</v>
      </c>
      <c r="J1613" s="28">
        <f t="shared" si="152"/>
        <v>29.5</v>
      </c>
      <c r="K1613" s="28">
        <f>(1000*1.15)*Table1[[#This Row],[WLTC class 3, version 5, acceleration]]</f>
        <v>-31.944444444444898</v>
      </c>
      <c r="L1613" s="28">
        <f t="shared" si="155"/>
        <v>112.815</v>
      </c>
      <c r="M1613" s="28">
        <f>0.5*1.2*0.32*1.99*(Table1[[#This Row],[Velocity]]^2)</f>
        <v>332.50512000000003</v>
      </c>
      <c r="N1613" s="28">
        <f>Table1[[#This Row],[Acceleration Force]]+Table1[[#This Row],[Rolling Resistance]]+Table1[[#This Row],[Aerodynamic Resistance]]</f>
        <v>413.37567555555512</v>
      </c>
      <c r="O1613" s="28">
        <f>(Table1[[#This Row],[Acceleration Force]]+Table1[[#This Row],[Rolling Resistance]]+Table1[[#This Row],[Aerodynamic Resistance]])*Table1[[#This Row],[Velocity]]</f>
        <v>12194.582428888876</v>
      </c>
      <c r="P1613" s="28">
        <f>Table1[[#This Row],[Total]]*Table1[[#This Row],[Velocity]]</f>
        <v>12194.582428888876</v>
      </c>
      <c r="Q1613" s="28">
        <f>IF(Table1[[#This Row],[Energy]]&gt;0,Table1[[#This Row],[Energy]],0)</f>
        <v>12194.582428888876</v>
      </c>
      <c r="R1613" s="28">
        <f>(SUM($Q$6:Q1613))/1000000</f>
        <v>6.9627853541973552</v>
      </c>
      <c r="S1613" s="28">
        <f>IF(Table1[[#This Row],[Energy]]&lt;0,ABS(Table1[[#This Row],[Energy]]),0)</f>
        <v>0</v>
      </c>
      <c r="T1613" s="28">
        <f>(SUM($S$6:S1613))/1000000</f>
        <v>1.951376328739423</v>
      </c>
    </row>
    <row r="1614" spans="2:20" x14ac:dyDescent="0.3">
      <c r="B1614" s="11" t="s">
        <v>26</v>
      </c>
      <c r="C1614" s="25">
        <v>1608</v>
      </c>
      <c r="D1614" s="25">
        <v>131</v>
      </c>
      <c r="E1614" s="26">
        <v>106.2</v>
      </c>
      <c r="F1614" s="27">
        <f t="shared" si="153"/>
        <v>0</v>
      </c>
      <c r="G1614" s="27">
        <f t="shared" si="154"/>
        <v>0</v>
      </c>
      <c r="H1614" s="28">
        <f t="shared" si="150"/>
        <v>0</v>
      </c>
      <c r="I1614" s="28">
        <f t="shared" si="151"/>
        <v>106.2</v>
      </c>
      <c r="J1614" s="28">
        <f t="shared" si="152"/>
        <v>29.5</v>
      </c>
      <c r="K1614" s="28">
        <f>(1000*1.15)*Table1[[#This Row],[WLTC class 3, version 5, acceleration]]</f>
        <v>0</v>
      </c>
      <c r="L1614" s="28">
        <f t="shared" si="155"/>
        <v>112.815</v>
      </c>
      <c r="M1614" s="28">
        <f>0.5*1.2*0.32*1.99*(Table1[[#This Row],[Velocity]]^2)</f>
        <v>332.50512000000003</v>
      </c>
      <c r="N1614" s="28">
        <f>Table1[[#This Row],[Acceleration Force]]+Table1[[#This Row],[Rolling Resistance]]+Table1[[#This Row],[Aerodynamic Resistance]]</f>
        <v>445.32012000000003</v>
      </c>
      <c r="O1614" s="28">
        <f>(Table1[[#This Row],[Acceleration Force]]+Table1[[#This Row],[Rolling Resistance]]+Table1[[#This Row],[Aerodynamic Resistance]])*Table1[[#This Row],[Velocity]]</f>
        <v>13136.94354</v>
      </c>
      <c r="P1614" s="28">
        <f>Table1[[#This Row],[Total]]*Table1[[#This Row],[Velocity]]</f>
        <v>13136.94354</v>
      </c>
      <c r="Q1614" s="28">
        <f>IF(Table1[[#This Row],[Energy]]&gt;0,Table1[[#This Row],[Energy]],0)</f>
        <v>13136.94354</v>
      </c>
      <c r="R1614" s="28">
        <f>(SUM($Q$6:Q1614))/1000000</f>
        <v>6.9759222977373554</v>
      </c>
      <c r="S1614" s="28">
        <f>IF(Table1[[#This Row],[Energy]]&lt;0,ABS(Table1[[#This Row],[Energy]]),0)</f>
        <v>0</v>
      </c>
      <c r="T1614" s="28">
        <f>(SUM($S$6:S1614))/1000000</f>
        <v>1.951376328739423</v>
      </c>
    </row>
    <row r="1615" spans="2:20" x14ac:dyDescent="0.3">
      <c r="B1615" s="11" t="s">
        <v>26</v>
      </c>
      <c r="C1615" s="25">
        <v>1609</v>
      </c>
      <c r="D1615" s="25">
        <v>132</v>
      </c>
      <c r="E1615" s="26">
        <v>106.2</v>
      </c>
      <c r="F1615" s="27">
        <f t="shared" si="153"/>
        <v>2.7777777777778172E-2</v>
      </c>
      <c r="G1615" s="27">
        <f t="shared" si="154"/>
        <v>0.10000000000000142</v>
      </c>
      <c r="H1615" s="28">
        <f t="shared" si="150"/>
        <v>0</v>
      </c>
      <c r="I1615" s="28">
        <f t="shared" si="151"/>
        <v>106.2</v>
      </c>
      <c r="J1615" s="28">
        <f t="shared" si="152"/>
        <v>29.5</v>
      </c>
      <c r="K1615" s="28">
        <f>(1000*1.15)*Table1[[#This Row],[WLTC class 3, version 5, acceleration]]</f>
        <v>31.944444444444898</v>
      </c>
      <c r="L1615" s="28">
        <f t="shared" si="155"/>
        <v>112.815</v>
      </c>
      <c r="M1615" s="28">
        <f>0.5*1.2*0.32*1.99*(Table1[[#This Row],[Velocity]]^2)</f>
        <v>332.50512000000003</v>
      </c>
      <c r="N1615" s="28">
        <f>Table1[[#This Row],[Acceleration Force]]+Table1[[#This Row],[Rolling Resistance]]+Table1[[#This Row],[Aerodynamic Resistance]]</f>
        <v>477.26456444444494</v>
      </c>
      <c r="O1615" s="28">
        <f>(Table1[[#This Row],[Acceleration Force]]+Table1[[#This Row],[Rolling Resistance]]+Table1[[#This Row],[Aerodynamic Resistance]])*Table1[[#This Row],[Velocity]]</f>
        <v>14079.304651111126</v>
      </c>
      <c r="P1615" s="28">
        <f>Table1[[#This Row],[Total]]*Table1[[#This Row],[Velocity]]</f>
        <v>14079.304651111126</v>
      </c>
      <c r="Q1615" s="28">
        <f>IF(Table1[[#This Row],[Energy]]&gt;0,Table1[[#This Row],[Energy]],0)</f>
        <v>14079.304651111126</v>
      </c>
      <c r="R1615" s="28">
        <f>(SUM($Q$6:Q1615))/1000000</f>
        <v>6.9900016023884666</v>
      </c>
      <c r="S1615" s="28">
        <f>IF(Table1[[#This Row],[Energy]]&lt;0,ABS(Table1[[#This Row],[Energy]]),0)</f>
        <v>0</v>
      </c>
      <c r="T1615" s="28">
        <f>(SUM($S$6:S1615))/1000000</f>
        <v>1.951376328739423</v>
      </c>
    </row>
    <row r="1616" spans="2:20" x14ac:dyDescent="0.3">
      <c r="B1616" s="11" t="s">
        <v>26</v>
      </c>
      <c r="C1616" s="25">
        <v>1610</v>
      </c>
      <c r="D1616" s="25">
        <v>133</v>
      </c>
      <c r="E1616" s="26">
        <v>106.4</v>
      </c>
      <c r="F1616" s="27">
        <f t="shared" si="153"/>
        <v>4.1666666666666269E-2</v>
      </c>
      <c r="G1616" s="27">
        <f t="shared" si="154"/>
        <v>0.14999999999999858</v>
      </c>
      <c r="H1616" s="28">
        <f t="shared" si="150"/>
        <v>0</v>
      </c>
      <c r="I1616" s="28">
        <f t="shared" si="151"/>
        <v>106.4</v>
      </c>
      <c r="J1616" s="28">
        <f t="shared" si="152"/>
        <v>29.555555555555557</v>
      </c>
      <c r="K1616" s="28">
        <f>(1000*1.15)*Table1[[#This Row],[WLTC class 3, version 5, acceleration]]</f>
        <v>47.91666666666621</v>
      </c>
      <c r="L1616" s="28">
        <f t="shared" si="155"/>
        <v>112.815</v>
      </c>
      <c r="M1616" s="28">
        <f>0.5*1.2*0.32*1.99*(Table1[[#This Row],[Velocity]]^2)</f>
        <v>333.75867259259263</v>
      </c>
      <c r="N1616" s="28">
        <f>Table1[[#This Row],[Acceleration Force]]+Table1[[#This Row],[Rolling Resistance]]+Table1[[#This Row],[Aerodynamic Resistance]]</f>
        <v>494.4903392592588</v>
      </c>
      <c r="O1616" s="28">
        <f>(Table1[[#This Row],[Acceleration Force]]+Table1[[#This Row],[Rolling Resistance]]+Table1[[#This Row],[Aerodynamic Resistance]])*Table1[[#This Row],[Velocity]]</f>
        <v>14614.936693662539</v>
      </c>
      <c r="P1616" s="28">
        <f>Table1[[#This Row],[Total]]*Table1[[#This Row],[Velocity]]</f>
        <v>14614.936693662539</v>
      </c>
      <c r="Q1616" s="28">
        <f>IF(Table1[[#This Row],[Energy]]&gt;0,Table1[[#This Row],[Energy]],0)</f>
        <v>14614.936693662539</v>
      </c>
      <c r="R1616" s="28">
        <f>(SUM($Q$6:Q1616))/1000000</f>
        <v>7.0046165390821296</v>
      </c>
      <c r="S1616" s="28">
        <f>IF(Table1[[#This Row],[Energy]]&lt;0,ABS(Table1[[#This Row],[Energy]]),0)</f>
        <v>0</v>
      </c>
      <c r="T1616" s="28">
        <f>(SUM($S$6:S1616))/1000000</f>
        <v>1.951376328739423</v>
      </c>
    </row>
    <row r="1617" spans="2:20" x14ac:dyDescent="0.3">
      <c r="B1617" s="11" t="s">
        <v>26</v>
      </c>
      <c r="C1617" s="25">
        <v>1611</v>
      </c>
      <c r="D1617" s="25">
        <v>134</v>
      </c>
      <c r="E1617" s="26">
        <v>106.5</v>
      </c>
      <c r="F1617" s="27">
        <f t="shared" si="153"/>
        <v>5.5555555555554373E-2</v>
      </c>
      <c r="G1617" s="27">
        <f t="shared" si="154"/>
        <v>0.19999999999999574</v>
      </c>
      <c r="H1617" s="28">
        <f t="shared" si="150"/>
        <v>0</v>
      </c>
      <c r="I1617" s="28">
        <f t="shared" si="151"/>
        <v>106.5</v>
      </c>
      <c r="J1617" s="28">
        <f t="shared" si="152"/>
        <v>29.583333333333332</v>
      </c>
      <c r="K1617" s="28">
        <f>(1000*1.15)*Table1[[#This Row],[WLTC class 3, version 5, acceleration]]</f>
        <v>63.888888888887529</v>
      </c>
      <c r="L1617" s="28">
        <f t="shared" si="155"/>
        <v>112.815</v>
      </c>
      <c r="M1617" s="28">
        <f>0.5*1.2*0.32*1.99*(Table1[[#This Row],[Velocity]]^2)</f>
        <v>334.38633333333337</v>
      </c>
      <c r="N1617" s="28">
        <f>Table1[[#This Row],[Acceleration Force]]+Table1[[#This Row],[Rolling Resistance]]+Table1[[#This Row],[Aerodynamic Resistance]]</f>
        <v>511.09022222222086</v>
      </c>
      <c r="O1617" s="28">
        <f>(Table1[[#This Row],[Acceleration Force]]+Table1[[#This Row],[Rolling Resistance]]+Table1[[#This Row],[Aerodynamic Resistance]])*Table1[[#This Row],[Velocity]]</f>
        <v>15119.752407407366</v>
      </c>
      <c r="P1617" s="28">
        <f>Table1[[#This Row],[Total]]*Table1[[#This Row],[Velocity]]</f>
        <v>15119.752407407366</v>
      </c>
      <c r="Q1617" s="28">
        <f>IF(Table1[[#This Row],[Energy]]&gt;0,Table1[[#This Row],[Energy]],0)</f>
        <v>15119.752407407366</v>
      </c>
      <c r="R1617" s="28">
        <f>(SUM($Q$6:Q1617))/1000000</f>
        <v>7.0197362914895365</v>
      </c>
      <c r="S1617" s="28">
        <f>IF(Table1[[#This Row],[Energy]]&lt;0,ABS(Table1[[#This Row],[Energy]]),0)</f>
        <v>0</v>
      </c>
      <c r="T1617" s="28">
        <f>(SUM($S$6:S1617))/1000000</f>
        <v>1.951376328739423</v>
      </c>
    </row>
    <row r="1618" spans="2:20" x14ac:dyDescent="0.3">
      <c r="B1618" s="11" t="s">
        <v>26</v>
      </c>
      <c r="C1618" s="25">
        <v>1612</v>
      </c>
      <c r="D1618" s="25">
        <v>135</v>
      </c>
      <c r="E1618" s="26">
        <v>106.8</v>
      </c>
      <c r="F1618" s="27">
        <f t="shared" si="153"/>
        <v>9.7222222222222612E-2</v>
      </c>
      <c r="G1618" s="27">
        <f t="shared" si="154"/>
        <v>0.35000000000000142</v>
      </c>
      <c r="H1618" s="28">
        <f t="shared" si="150"/>
        <v>0</v>
      </c>
      <c r="I1618" s="28">
        <f t="shared" si="151"/>
        <v>106.8</v>
      </c>
      <c r="J1618" s="28">
        <f t="shared" si="152"/>
        <v>29.666666666666664</v>
      </c>
      <c r="K1618" s="28">
        <f>(1000*1.15)*Table1[[#This Row],[WLTC class 3, version 5, acceleration]]</f>
        <v>111.805555555556</v>
      </c>
      <c r="L1618" s="28">
        <f t="shared" si="155"/>
        <v>112.815</v>
      </c>
      <c r="M1618" s="28">
        <f>0.5*1.2*0.32*1.99*(Table1[[#This Row],[Velocity]]^2)</f>
        <v>336.27285333333333</v>
      </c>
      <c r="N1618" s="28">
        <f>Table1[[#This Row],[Acceleration Force]]+Table1[[#This Row],[Rolling Resistance]]+Table1[[#This Row],[Aerodynamic Resistance]]</f>
        <v>560.89340888888933</v>
      </c>
      <c r="O1618" s="28">
        <f>(Table1[[#This Row],[Acceleration Force]]+Table1[[#This Row],[Rolling Resistance]]+Table1[[#This Row],[Aerodynamic Resistance]])*Table1[[#This Row],[Velocity]]</f>
        <v>16639.837797037049</v>
      </c>
      <c r="P1618" s="28">
        <f>Table1[[#This Row],[Total]]*Table1[[#This Row],[Velocity]]</f>
        <v>16639.837797037049</v>
      </c>
      <c r="Q1618" s="28">
        <f>IF(Table1[[#This Row],[Energy]]&gt;0,Table1[[#This Row],[Energy]],0)</f>
        <v>16639.837797037049</v>
      </c>
      <c r="R1618" s="28">
        <f>(SUM($Q$6:Q1618))/1000000</f>
        <v>7.0363761292865741</v>
      </c>
      <c r="S1618" s="28">
        <f>IF(Table1[[#This Row],[Energy]]&lt;0,ABS(Table1[[#This Row],[Energy]]),0)</f>
        <v>0</v>
      </c>
      <c r="T1618" s="28">
        <f>(SUM($S$6:S1618))/1000000</f>
        <v>1.951376328739423</v>
      </c>
    </row>
    <row r="1619" spans="2:20" x14ac:dyDescent="0.3">
      <c r="B1619" s="11" t="s">
        <v>26</v>
      </c>
      <c r="C1619" s="25">
        <v>1613</v>
      </c>
      <c r="D1619" s="25">
        <v>136</v>
      </c>
      <c r="E1619" s="26">
        <v>107.2</v>
      </c>
      <c r="F1619" s="27">
        <f t="shared" si="153"/>
        <v>0.1388888888888889</v>
      </c>
      <c r="G1619" s="27">
        <f t="shared" si="154"/>
        <v>0.5</v>
      </c>
      <c r="H1619" s="28">
        <f t="shared" si="150"/>
        <v>0</v>
      </c>
      <c r="I1619" s="28">
        <f t="shared" si="151"/>
        <v>107.2</v>
      </c>
      <c r="J1619" s="28">
        <f t="shared" si="152"/>
        <v>29.777777777777779</v>
      </c>
      <c r="K1619" s="28">
        <f>(1000*1.15)*Table1[[#This Row],[WLTC class 3, version 5, acceleration]]</f>
        <v>159.72222222222223</v>
      </c>
      <c r="L1619" s="28">
        <f t="shared" si="155"/>
        <v>112.815</v>
      </c>
      <c r="M1619" s="28">
        <f>0.5*1.2*0.32*1.99*(Table1[[#This Row],[Velocity]]^2)</f>
        <v>338.79646814814816</v>
      </c>
      <c r="N1619" s="28">
        <f>Table1[[#This Row],[Acceleration Force]]+Table1[[#This Row],[Rolling Resistance]]+Table1[[#This Row],[Aerodynamic Resistance]]</f>
        <v>611.33369037037039</v>
      </c>
      <c r="O1619" s="28">
        <f>(Table1[[#This Row],[Acceleration Force]]+Table1[[#This Row],[Rolling Resistance]]+Table1[[#This Row],[Aerodynamic Resistance]])*Table1[[#This Row],[Velocity]]</f>
        <v>18204.158779917696</v>
      </c>
      <c r="P1619" s="28">
        <f>Table1[[#This Row],[Total]]*Table1[[#This Row],[Velocity]]</f>
        <v>18204.158779917696</v>
      </c>
      <c r="Q1619" s="28">
        <f>IF(Table1[[#This Row],[Energy]]&gt;0,Table1[[#This Row],[Energy]],0)</f>
        <v>18204.158779917696</v>
      </c>
      <c r="R1619" s="28">
        <f>(SUM($Q$6:Q1619))/1000000</f>
        <v>7.0545802880664912</v>
      </c>
      <c r="S1619" s="28">
        <f>IF(Table1[[#This Row],[Energy]]&lt;0,ABS(Table1[[#This Row],[Energy]]),0)</f>
        <v>0</v>
      </c>
      <c r="T1619" s="28">
        <f>(SUM($S$6:S1619))/1000000</f>
        <v>1.951376328739423</v>
      </c>
    </row>
    <row r="1620" spans="2:20" x14ac:dyDescent="0.3">
      <c r="B1620" s="11" t="s">
        <v>26</v>
      </c>
      <c r="C1620" s="25">
        <v>1614</v>
      </c>
      <c r="D1620" s="25">
        <v>137</v>
      </c>
      <c r="E1620" s="26">
        <v>107.8</v>
      </c>
      <c r="F1620" s="27">
        <f t="shared" si="153"/>
        <v>0.18055555555555516</v>
      </c>
      <c r="G1620" s="27">
        <f t="shared" si="154"/>
        <v>0.64999999999999858</v>
      </c>
      <c r="H1620" s="28">
        <f t="shared" si="150"/>
        <v>0</v>
      </c>
      <c r="I1620" s="28">
        <f t="shared" si="151"/>
        <v>107.8</v>
      </c>
      <c r="J1620" s="28">
        <f t="shared" si="152"/>
        <v>29.944444444444443</v>
      </c>
      <c r="K1620" s="28">
        <f>(1000*1.15)*Table1[[#This Row],[WLTC class 3, version 5, acceleration]]</f>
        <v>207.63888888888843</v>
      </c>
      <c r="L1620" s="28">
        <f t="shared" si="155"/>
        <v>112.815</v>
      </c>
      <c r="M1620" s="28">
        <f>0.5*1.2*0.32*1.99*(Table1[[#This Row],[Velocity]]^2)</f>
        <v>342.59957925925926</v>
      </c>
      <c r="N1620" s="28">
        <f>Table1[[#This Row],[Acceleration Force]]+Table1[[#This Row],[Rolling Resistance]]+Table1[[#This Row],[Aerodynamic Resistance]]</f>
        <v>663.05346814814766</v>
      </c>
      <c r="O1620" s="28">
        <f>(Table1[[#This Row],[Acceleration Force]]+Table1[[#This Row],[Rolling Resistance]]+Table1[[#This Row],[Aerodynamic Resistance]])*Table1[[#This Row],[Velocity]]</f>
        <v>19854.767740658419</v>
      </c>
      <c r="P1620" s="28">
        <f>Table1[[#This Row],[Total]]*Table1[[#This Row],[Velocity]]</f>
        <v>19854.767740658419</v>
      </c>
      <c r="Q1620" s="28">
        <f>IF(Table1[[#This Row],[Energy]]&gt;0,Table1[[#This Row],[Energy]],0)</f>
        <v>19854.767740658419</v>
      </c>
      <c r="R1620" s="28">
        <f>(SUM($Q$6:Q1620))/1000000</f>
        <v>7.0744350558071503</v>
      </c>
      <c r="S1620" s="28">
        <f>IF(Table1[[#This Row],[Energy]]&lt;0,ABS(Table1[[#This Row],[Energy]]),0)</f>
        <v>0</v>
      </c>
      <c r="T1620" s="28">
        <f>(SUM($S$6:S1620))/1000000</f>
        <v>1.951376328739423</v>
      </c>
    </row>
    <row r="1621" spans="2:20" x14ac:dyDescent="0.3">
      <c r="B1621" s="11" t="s">
        <v>26</v>
      </c>
      <c r="C1621" s="25">
        <v>1615</v>
      </c>
      <c r="D1621" s="25">
        <v>138</v>
      </c>
      <c r="E1621" s="26">
        <v>108.5</v>
      </c>
      <c r="F1621" s="27">
        <f t="shared" si="153"/>
        <v>0.2222222222222234</v>
      </c>
      <c r="G1621" s="27">
        <f t="shared" si="154"/>
        <v>0.80000000000000426</v>
      </c>
      <c r="H1621" s="28">
        <f t="shared" si="150"/>
        <v>0</v>
      </c>
      <c r="I1621" s="28">
        <f t="shared" si="151"/>
        <v>108.5</v>
      </c>
      <c r="J1621" s="28">
        <f t="shared" si="152"/>
        <v>30.138888888888889</v>
      </c>
      <c r="K1621" s="28">
        <f>(1000*1.15)*Table1[[#This Row],[WLTC class 3, version 5, acceleration]]</f>
        <v>255.55555555555691</v>
      </c>
      <c r="L1621" s="28">
        <f t="shared" si="155"/>
        <v>112.815</v>
      </c>
      <c r="M1621" s="28">
        <f>0.5*1.2*0.32*1.99*(Table1[[#This Row],[Velocity]]^2)</f>
        <v>347.06337037037042</v>
      </c>
      <c r="N1621" s="28">
        <f>Table1[[#This Row],[Acceleration Force]]+Table1[[#This Row],[Rolling Resistance]]+Table1[[#This Row],[Aerodynamic Resistance]]</f>
        <v>715.43392592592727</v>
      </c>
      <c r="O1621" s="28">
        <f>(Table1[[#This Row],[Acceleration Force]]+Table1[[#This Row],[Rolling Resistance]]+Table1[[#This Row],[Aerodynamic Resistance]])*Table1[[#This Row],[Velocity]]</f>
        <v>21562.383600823086</v>
      </c>
      <c r="P1621" s="28">
        <f>Table1[[#This Row],[Total]]*Table1[[#This Row],[Velocity]]</f>
        <v>21562.383600823086</v>
      </c>
      <c r="Q1621" s="28">
        <f>IF(Table1[[#This Row],[Energy]]&gt;0,Table1[[#This Row],[Energy]],0)</f>
        <v>21562.383600823086</v>
      </c>
      <c r="R1621" s="28">
        <f>(SUM($Q$6:Q1621))/1000000</f>
        <v>7.0959974394079728</v>
      </c>
      <c r="S1621" s="28">
        <f>IF(Table1[[#This Row],[Energy]]&lt;0,ABS(Table1[[#This Row],[Energy]]),0)</f>
        <v>0</v>
      </c>
      <c r="T1621" s="28">
        <f>(SUM($S$6:S1621))/1000000</f>
        <v>1.951376328739423</v>
      </c>
    </row>
    <row r="1622" spans="2:20" x14ac:dyDescent="0.3">
      <c r="B1622" s="11" t="s">
        <v>26</v>
      </c>
      <c r="C1622" s="25">
        <v>1616</v>
      </c>
      <c r="D1622" s="25">
        <v>139</v>
      </c>
      <c r="E1622" s="26">
        <v>109.4</v>
      </c>
      <c r="F1622" s="27">
        <f t="shared" si="153"/>
        <v>0.27777777777777779</v>
      </c>
      <c r="G1622" s="27">
        <f t="shared" si="154"/>
        <v>1</v>
      </c>
      <c r="H1622" s="28">
        <f t="shared" si="150"/>
        <v>0</v>
      </c>
      <c r="I1622" s="28">
        <f t="shared" si="151"/>
        <v>109.4</v>
      </c>
      <c r="J1622" s="28">
        <f t="shared" si="152"/>
        <v>30.388888888888889</v>
      </c>
      <c r="K1622" s="28">
        <f>(1000*1.15)*Table1[[#This Row],[WLTC class 3, version 5, acceleration]]</f>
        <v>319.44444444444446</v>
      </c>
      <c r="L1622" s="28">
        <f t="shared" si="155"/>
        <v>112.815</v>
      </c>
      <c r="M1622" s="28">
        <f>0.5*1.2*0.32*1.99*(Table1[[#This Row],[Velocity]]^2)</f>
        <v>352.84498370370375</v>
      </c>
      <c r="N1622" s="28">
        <f>Table1[[#This Row],[Acceleration Force]]+Table1[[#This Row],[Rolling Resistance]]+Table1[[#This Row],[Aerodynamic Resistance]]</f>
        <v>785.10442814814814</v>
      </c>
      <c r="O1622" s="28">
        <f>(Table1[[#This Row],[Acceleration Force]]+Table1[[#This Row],[Rolling Resistance]]+Table1[[#This Row],[Aerodynamic Resistance]])*Table1[[#This Row],[Velocity]]</f>
        <v>23858.451233168726</v>
      </c>
      <c r="P1622" s="28">
        <f>Table1[[#This Row],[Total]]*Table1[[#This Row],[Velocity]]</f>
        <v>23858.451233168726</v>
      </c>
      <c r="Q1622" s="28">
        <f>IF(Table1[[#This Row],[Energy]]&gt;0,Table1[[#This Row],[Energy]],0)</f>
        <v>23858.451233168726</v>
      </c>
      <c r="R1622" s="28">
        <f>(SUM($Q$6:Q1622))/1000000</f>
        <v>7.1198558906411415</v>
      </c>
      <c r="S1622" s="28">
        <f>IF(Table1[[#This Row],[Energy]]&lt;0,ABS(Table1[[#This Row],[Energy]]),0)</f>
        <v>0</v>
      </c>
      <c r="T1622" s="28">
        <f>(SUM($S$6:S1622))/1000000</f>
        <v>1.951376328739423</v>
      </c>
    </row>
    <row r="1623" spans="2:20" x14ac:dyDescent="0.3">
      <c r="B1623" s="11" t="s">
        <v>26</v>
      </c>
      <c r="C1623" s="25">
        <v>1617</v>
      </c>
      <c r="D1623" s="25">
        <v>140</v>
      </c>
      <c r="E1623" s="26">
        <v>110.5</v>
      </c>
      <c r="F1623" s="27">
        <f t="shared" si="153"/>
        <v>0.31944444444444403</v>
      </c>
      <c r="G1623" s="27">
        <f t="shared" si="154"/>
        <v>1.1499999999999986</v>
      </c>
      <c r="H1623" s="28">
        <f t="shared" si="150"/>
        <v>0</v>
      </c>
      <c r="I1623" s="28">
        <f t="shared" si="151"/>
        <v>110.5</v>
      </c>
      <c r="J1623" s="28">
        <f t="shared" si="152"/>
        <v>30.694444444444443</v>
      </c>
      <c r="K1623" s="28">
        <f>(1000*1.15)*Table1[[#This Row],[WLTC class 3, version 5, acceleration]]</f>
        <v>367.36111111111063</v>
      </c>
      <c r="L1623" s="28">
        <f t="shared" si="155"/>
        <v>112.815</v>
      </c>
      <c r="M1623" s="28">
        <f>0.5*1.2*0.32*1.99*(Table1[[#This Row],[Velocity]]^2)</f>
        <v>359.97625925925928</v>
      </c>
      <c r="N1623" s="28">
        <f>Table1[[#This Row],[Acceleration Force]]+Table1[[#This Row],[Rolling Resistance]]+Table1[[#This Row],[Aerodynamic Resistance]]</f>
        <v>840.15237037036991</v>
      </c>
      <c r="O1623" s="28">
        <f>(Table1[[#This Row],[Acceleration Force]]+Table1[[#This Row],[Rolling Resistance]]+Table1[[#This Row],[Aerodynamic Resistance]])*Table1[[#This Row],[Velocity]]</f>
        <v>25788.010257201629</v>
      </c>
      <c r="P1623" s="28">
        <f>Table1[[#This Row],[Total]]*Table1[[#This Row],[Velocity]]</f>
        <v>25788.010257201629</v>
      </c>
      <c r="Q1623" s="28">
        <f>IF(Table1[[#This Row],[Energy]]&gt;0,Table1[[#This Row],[Energy]],0)</f>
        <v>25788.010257201629</v>
      </c>
      <c r="R1623" s="28">
        <f>(SUM($Q$6:Q1623))/1000000</f>
        <v>7.1456439008983432</v>
      </c>
      <c r="S1623" s="28">
        <f>IF(Table1[[#This Row],[Energy]]&lt;0,ABS(Table1[[#This Row],[Energy]]),0)</f>
        <v>0</v>
      </c>
      <c r="T1623" s="28">
        <f>(SUM($S$6:S1623))/1000000</f>
        <v>1.951376328739423</v>
      </c>
    </row>
    <row r="1624" spans="2:20" x14ac:dyDescent="0.3">
      <c r="B1624" s="11" t="s">
        <v>26</v>
      </c>
      <c r="C1624" s="25">
        <v>1618</v>
      </c>
      <c r="D1624" s="25">
        <v>141</v>
      </c>
      <c r="E1624" s="26">
        <v>111.7</v>
      </c>
      <c r="F1624" s="27">
        <f t="shared" si="153"/>
        <v>0.34722222222222221</v>
      </c>
      <c r="G1624" s="27">
        <f t="shared" si="154"/>
        <v>1.25</v>
      </c>
      <c r="H1624" s="28">
        <f t="shared" si="150"/>
        <v>0</v>
      </c>
      <c r="I1624" s="28">
        <f t="shared" si="151"/>
        <v>111.7</v>
      </c>
      <c r="J1624" s="28">
        <f t="shared" si="152"/>
        <v>31.027777777777779</v>
      </c>
      <c r="K1624" s="28">
        <f>(1000*1.15)*Table1[[#This Row],[WLTC class 3, version 5, acceleration]]</f>
        <v>399.30555555555554</v>
      </c>
      <c r="L1624" s="28">
        <f t="shared" si="155"/>
        <v>112.815</v>
      </c>
      <c r="M1624" s="28">
        <f>0.5*1.2*0.32*1.99*(Table1[[#This Row],[Velocity]]^2)</f>
        <v>367.83720148148154</v>
      </c>
      <c r="N1624" s="28">
        <f>Table1[[#This Row],[Acceleration Force]]+Table1[[#This Row],[Rolling Resistance]]+Table1[[#This Row],[Aerodynamic Resistance]]</f>
        <v>879.95775703703703</v>
      </c>
      <c r="O1624" s="28">
        <f>(Table1[[#This Row],[Acceleration Force]]+Table1[[#This Row],[Rolling Resistance]]+Table1[[#This Row],[Aerodynamic Resistance]])*Table1[[#This Row],[Velocity]]</f>
        <v>27303.133739176956</v>
      </c>
      <c r="P1624" s="28">
        <f>Table1[[#This Row],[Total]]*Table1[[#This Row],[Velocity]]</f>
        <v>27303.133739176956</v>
      </c>
      <c r="Q1624" s="28">
        <f>IF(Table1[[#This Row],[Energy]]&gt;0,Table1[[#This Row],[Energy]],0)</f>
        <v>27303.133739176956</v>
      </c>
      <c r="R1624" s="28">
        <f>(SUM($Q$6:Q1624))/1000000</f>
        <v>7.1729470346375201</v>
      </c>
      <c r="S1624" s="28">
        <f>IF(Table1[[#This Row],[Energy]]&lt;0,ABS(Table1[[#This Row],[Energy]]),0)</f>
        <v>0</v>
      </c>
      <c r="T1624" s="28">
        <f>(SUM($S$6:S1624))/1000000</f>
        <v>1.951376328739423</v>
      </c>
    </row>
    <row r="1625" spans="2:20" x14ac:dyDescent="0.3">
      <c r="B1625" s="11" t="s">
        <v>26</v>
      </c>
      <c r="C1625" s="25">
        <v>1619</v>
      </c>
      <c r="D1625" s="25">
        <v>142</v>
      </c>
      <c r="E1625" s="26">
        <v>113</v>
      </c>
      <c r="F1625" s="27">
        <f t="shared" si="153"/>
        <v>0.33333333333333215</v>
      </c>
      <c r="G1625" s="27">
        <f t="shared" si="154"/>
        <v>1.1999999999999957</v>
      </c>
      <c r="H1625" s="28">
        <f t="shared" si="150"/>
        <v>0</v>
      </c>
      <c r="I1625" s="28">
        <f t="shared" si="151"/>
        <v>113</v>
      </c>
      <c r="J1625" s="28">
        <f t="shared" si="152"/>
        <v>31.388888888888889</v>
      </c>
      <c r="K1625" s="28">
        <f>(1000*1.15)*Table1[[#This Row],[WLTC class 3, version 5, acceleration]]</f>
        <v>383.33333333333195</v>
      </c>
      <c r="L1625" s="28">
        <f t="shared" si="155"/>
        <v>112.815</v>
      </c>
      <c r="M1625" s="28">
        <f>0.5*1.2*0.32*1.99*(Table1[[#This Row],[Velocity]]^2)</f>
        <v>376.44903703703704</v>
      </c>
      <c r="N1625" s="28">
        <f>Table1[[#This Row],[Acceleration Force]]+Table1[[#This Row],[Rolling Resistance]]+Table1[[#This Row],[Aerodynamic Resistance]]</f>
        <v>872.59737037036894</v>
      </c>
      <c r="O1625" s="28">
        <f>(Table1[[#This Row],[Acceleration Force]]+Table1[[#This Row],[Rolling Resistance]]+Table1[[#This Row],[Aerodynamic Resistance]])*Table1[[#This Row],[Velocity]]</f>
        <v>27389.861903292138</v>
      </c>
      <c r="P1625" s="28">
        <f>Table1[[#This Row],[Total]]*Table1[[#This Row],[Velocity]]</f>
        <v>27389.861903292138</v>
      </c>
      <c r="Q1625" s="28">
        <f>IF(Table1[[#This Row],[Energy]]&gt;0,Table1[[#This Row],[Energy]],0)</f>
        <v>27389.861903292138</v>
      </c>
      <c r="R1625" s="28">
        <f>(SUM($Q$6:Q1625))/1000000</f>
        <v>7.2003368965408123</v>
      </c>
      <c r="S1625" s="28">
        <f>IF(Table1[[#This Row],[Energy]]&lt;0,ABS(Table1[[#This Row],[Energy]]),0)</f>
        <v>0</v>
      </c>
      <c r="T1625" s="28">
        <f>(SUM($S$6:S1625))/1000000</f>
        <v>1.951376328739423</v>
      </c>
    </row>
    <row r="1626" spans="2:20" x14ac:dyDescent="0.3">
      <c r="B1626" s="11" t="s">
        <v>26</v>
      </c>
      <c r="C1626" s="25">
        <v>1620</v>
      </c>
      <c r="D1626" s="25">
        <v>143</v>
      </c>
      <c r="E1626" s="26">
        <v>114.1</v>
      </c>
      <c r="F1626" s="27">
        <f t="shared" si="153"/>
        <v>0.29166666666666585</v>
      </c>
      <c r="G1626" s="27">
        <f t="shared" si="154"/>
        <v>1.0499999999999972</v>
      </c>
      <c r="H1626" s="28">
        <f t="shared" si="150"/>
        <v>0</v>
      </c>
      <c r="I1626" s="28">
        <f t="shared" si="151"/>
        <v>114.1</v>
      </c>
      <c r="J1626" s="28">
        <f t="shared" si="152"/>
        <v>31.694444444444443</v>
      </c>
      <c r="K1626" s="28">
        <f>(1000*1.15)*Table1[[#This Row],[WLTC class 3, version 5, acceleration]]</f>
        <v>335.41666666666572</v>
      </c>
      <c r="L1626" s="28">
        <f t="shared" si="155"/>
        <v>112.815</v>
      </c>
      <c r="M1626" s="28">
        <f>0.5*1.2*0.32*1.99*(Table1[[#This Row],[Velocity]]^2)</f>
        <v>383.81380592592592</v>
      </c>
      <c r="N1626" s="28">
        <f>Table1[[#This Row],[Acceleration Force]]+Table1[[#This Row],[Rolling Resistance]]+Table1[[#This Row],[Aerodynamic Resistance]]</f>
        <v>832.04547259259164</v>
      </c>
      <c r="O1626" s="28">
        <f>(Table1[[#This Row],[Acceleration Force]]+Table1[[#This Row],[Rolling Resistance]]+Table1[[#This Row],[Aerodynamic Resistance]])*Table1[[#This Row],[Velocity]]</f>
        <v>26371.219006337418</v>
      </c>
      <c r="P1626" s="28">
        <f>Table1[[#This Row],[Total]]*Table1[[#This Row],[Velocity]]</f>
        <v>26371.219006337418</v>
      </c>
      <c r="Q1626" s="28">
        <f>IF(Table1[[#This Row],[Energy]]&gt;0,Table1[[#This Row],[Energy]],0)</f>
        <v>26371.219006337418</v>
      </c>
      <c r="R1626" s="28">
        <f>(SUM($Q$6:Q1626))/1000000</f>
        <v>7.2267081155471491</v>
      </c>
      <c r="S1626" s="28">
        <f>IF(Table1[[#This Row],[Energy]]&lt;0,ABS(Table1[[#This Row],[Energy]]),0)</f>
        <v>0</v>
      </c>
      <c r="T1626" s="28">
        <f>(SUM($S$6:S1626))/1000000</f>
        <v>1.951376328739423</v>
      </c>
    </row>
    <row r="1627" spans="2:20" x14ac:dyDescent="0.3">
      <c r="B1627" s="11" t="s">
        <v>26</v>
      </c>
      <c r="C1627" s="25">
        <v>1621</v>
      </c>
      <c r="D1627" s="25">
        <v>144</v>
      </c>
      <c r="E1627" s="26">
        <v>115.1</v>
      </c>
      <c r="F1627" s="27">
        <f t="shared" si="153"/>
        <v>0.25000000000000155</v>
      </c>
      <c r="G1627" s="27">
        <f t="shared" si="154"/>
        <v>0.90000000000000568</v>
      </c>
      <c r="H1627" s="28">
        <f t="shared" si="150"/>
        <v>0</v>
      </c>
      <c r="I1627" s="28">
        <f t="shared" si="151"/>
        <v>115.1</v>
      </c>
      <c r="J1627" s="28">
        <f t="shared" si="152"/>
        <v>31.972222222222221</v>
      </c>
      <c r="K1627" s="28">
        <f>(1000*1.15)*Table1[[#This Row],[WLTC class 3, version 5, acceleration]]</f>
        <v>287.50000000000176</v>
      </c>
      <c r="L1627" s="28">
        <f t="shared" si="155"/>
        <v>112.815</v>
      </c>
      <c r="M1627" s="28">
        <f>0.5*1.2*0.32*1.99*(Table1[[#This Row],[Velocity]]^2)</f>
        <v>390.57096148148145</v>
      </c>
      <c r="N1627" s="28">
        <f>Table1[[#This Row],[Acceleration Force]]+Table1[[#This Row],[Rolling Resistance]]+Table1[[#This Row],[Aerodynamic Resistance]]</f>
        <v>790.88596148148326</v>
      </c>
      <c r="O1627" s="28">
        <f>(Table1[[#This Row],[Acceleration Force]]+Table1[[#This Row],[Rolling Resistance]]+Table1[[#This Row],[Aerodynamic Resistance]])*Table1[[#This Row],[Velocity]]</f>
        <v>25286.381712921866</v>
      </c>
      <c r="P1627" s="28">
        <f>Table1[[#This Row],[Total]]*Table1[[#This Row],[Velocity]]</f>
        <v>25286.381712921866</v>
      </c>
      <c r="Q1627" s="28">
        <f>IF(Table1[[#This Row],[Energy]]&gt;0,Table1[[#This Row],[Energy]],0)</f>
        <v>25286.381712921866</v>
      </c>
      <c r="R1627" s="28">
        <f>(SUM($Q$6:Q1627))/1000000</f>
        <v>7.2519944972600712</v>
      </c>
      <c r="S1627" s="28">
        <f>IF(Table1[[#This Row],[Energy]]&lt;0,ABS(Table1[[#This Row],[Energy]]),0)</f>
        <v>0</v>
      </c>
      <c r="T1627" s="28">
        <f>(SUM($S$6:S1627))/1000000</f>
        <v>1.951376328739423</v>
      </c>
    </row>
    <row r="1628" spans="2:20" x14ac:dyDescent="0.3">
      <c r="B1628" s="11" t="s">
        <v>26</v>
      </c>
      <c r="C1628" s="25">
        <v>1622</v>
      </c>
      <c r="D1628" s="25">
        <v>145</v>
      </c>
      <c r="E1628" s="26">
        <v>115.9</v>
      </c>
      <c r="F1628" s="27">
        <f t="shared" si="153"/>
        <v>0.19444444444444522</v>
      </c>
      <c r="G1628" s="27">
        <f t="shared" si="154"/>
        <v>0.70000000000000284</v>
      </c>
      <c r="H1628" s="28">
        <f t="shared" si="150"/>
        <v>0</v>
      </c>
      <c r="I1628" s="28">
        <f t="shared" si="151"/>
        <v>115.9</v>
      </c>
      <c r="J1628" s="28">
        <f t="shared" si="152"/>
        <v>32.194444444444443</v>
      </c>
      <c r="K1628" s="28">
        <f>(1000*1.15)*Table1[[#This Row],[WLTC class 3, version 5, acceleration]]</f>
        <v>223.611111111112</v>
      </c>
      <c r="L1628" s="28">
        <f t="shared" si="155"/>
        <v>112.815</v>
      </c>
      <c r="M1628" s="28">
        <f>0.5*1.2*0.32*1.99*(Table1[[#This Row],[Velocity]]^2)</f>
        <v>396.01913925925925</v>
      </c>
      <c r="N1628" s="28">
        <f>Table1[[#This Row],[Acceleration Force]]+Table1[[#This Row],[Rolling Resistance]]+Table1[[#This Row],[Aerodynamic Resistance]]</f>
        <v>732.44525037037124</v>
      </c>
      <c r="O1628" s="28">
        <f>(Table1[[#This Row],[Acceleration Force]]+Table1[[#This Row],[Rolling Resistance]]+Table1[[#This Row],[Aerodynamic Resistance]])*Table1[[#This Row],[Velocity]]</f>
        <v>23580.667921646116</v>
      </c>
      <c r="P1628" s="28">
        <f>Table1[[#This Row],[Total]]*Table1[[#This Row],[Velocity]]</f>
        <v>23580.667921646116</v>
      </c>
      <c r="Q1628" s="28">
        <f>IF(Table1[[#This Row],[Energy]]&gt;0,Table1[[#This Row],[Energy]],0)</f>
        <v>23580.667921646116</v>
      </c>
      <c r="R1628" s="28">
        <f>(SUM($Q$6:Q1628))/1000000</f>
        <v>7.275575165181718</v>
      </c>
      <c r="S1628" s="28">
        <f>IF(Table1[[#This Row],[Energy]]&lt;0,ABS(Table1[[#This Row],[Energy]]),0)</f>
        <v>0</v>
      </c>
      <c r="T1628" s="28">
        <f>(SUM($S$6:S1628))/1000000</f>
        <v>1.951376328739423</v>
      </c>
    </row>
    <row r="1629" spans="2:20" x14ac:dyDescent="0.3">
      <c r="B1629" s="11" t="s">
        <v>26</v>
      </c>
      <c r="C1629" s="25">
        <v>1623</v>
      </c>
      <c r="D1629" s="25">
        <v>146</v>
      </c>
      <c r="E1629" s="26">
        <v>116.5</v>
      </c>
      <c r="F1629" s="27">
        <f t="shared" si="153"/>
        <v>0.11111111111111072</v>
      </c>
      <c r="G1629" s="27">
        <f t="shared" si="154"/>
        <v>0.39999999999999858</v>
      </c>
      <c r="H1629" s="28">
        <f t="shared" si="150"/>
        <v>0</v>
      </c>
      <c r="I1629" s="28">
        <f t="shared" si="151"/>
        <v>116.5</v>
      </c>
      <c r="J1629" s="28">
        <f t="shared" si="152"/>
        <v>32.361111111111107</v>
      </c>
      <c r="K1629" s="28">
        <f>(1000*1.15)*Table1[[#This Row],[WLTC class 3, version 5, acceleration]]</f>
        <v>127.77777777777732</v>
      </c>
      <c r="L1629" s="28">
        <f t="shared" si="155"/>
        <v>112.815</v>
      </c>
      <c r="M1629" s="28">
        <f>0.5*1.2*0.32*1.99*(Table1[[#This Row],[Velocity]]^2)</f>
        <v>400.13003703703697</v>
      </c>
      <c r="N1629" s="28">
        <f>Table1[[#This Row],[Acceleration Force]]+Table1[[#This Row],[Rolling Resistance]]+Table1[[#This Row],[Aerodynamic Resistance]]</f>
        <v>640.72281481481423</v>
      </c>
      <c r="O1629" s="28">
        <f>(Table1[[#This Row],[Acceleration Force]]+Table1[[#This Row],[Rolling Resistance]]+Table1[[#This Row],[Aerodynamic Resistance]])*Table1[[#This Row],[Velocity]]</f>
        <v>20734.502201646068</v>
      </c>
      <c r="P1629" s="28">
        <f>Table1[[#This Row],[Total]]*Table1[[#This Row],[Velocity]]</f>
        <v>20734.502201646068</v>
      </c>
      <c r="Q1629" s="28">
        <f>IF(Table1[[#This Row],[Energy]]&gt;0,Table1[[#This Row],[Energy]],0)</f>
        <v>20734.502201646068</v>
      </c>
      <c r="R1629" s="28">
        <f>(SUM($Q$6:Q1629))/1000000</f>
        <v>7.2963096673833636</v>
      </c>
      <c r="S1629" s="28">
        <f>IF(Table1[[#This Row],[Energy]]&lt;0,ABS(Table1[[#This Row],[Energy]]),0)</f>
        <v>0</v>
      </c>
      <c r="T1629" s="28">
        <f>(SUM($S$6:S1629))/1000000</f>
        <v>1.951376328739423</v>
      </c>
    </row>
    <row r="1630" spans="2:20" x14ac:dyDescent="0.3">
      <c r="B1630" s="11" t="s">
        <v>26</v>
      </c>
      <c r="C1630" s="25">
        <v>1624</v>
      </c>
      <c r="D1630" s="25">
        <v>147</v>
      </c>
      <c r="E1630" s="26">
        <v>116.7</v>
      </c>
      <c r="F1630" s="27">
        <f t="shared" si="153"/>
        <v>1.3888888888888099E-2</v>
      </c>
      <c r="G1630" s="27">
        <f t="shared" si="154"/>
        <v>4.9999999999997158E-2</v>
      </c>
      <c r="H1630" s="28">
        <f t="shared" si="150"/>
        <v>0</v>
      </c>
      <c r="I1630" s="28">
        <f t="shared" si="151"/>
        <v>116.7</v>
      </c>
      <c r="J1630" s="28">
        <f t="shared" si="152"/>
        <v>32.416666666666664</v>
      </c>
      <c r="K1630" s="28">
        <f>(1000*1.15)*Table1[[#This Row],[WLTC class 3, version 5, acceleration]]</f>
        <v>15.972222222221314</v>
      </c>
      <c r="L1630" s="28">
        <f t="shared" si="155"/>
        <v>112.815</v>
      </c>
      <c r="M1630" s="28">
        <f>0.5*1.2*0.32*1.99*(Table1[[#This Row],[Velocity]]^2)</f>
        <v>401.50505333333331</v>
      </c>
      <c r="N1630" s="28">
        <f>Table1[[#This Row],[Acceleration Force]]+Table1[[#This Row],[Rolling Resistance]]+Table1[[#This Row],[Aerodynamic Resistance]]</f>
        <v>530.29227555555462</v>
      </c>
      <c r="O1630" s="28">
        <f>(Table1[[#This Row],[Acceleration Force]]+Table1[[#This Row],[Rolling Resistance]]+Table1[[#This Row],[Aerodynamic Resistance]])*Table1[[#This Row],[Velocity]]</f>
        <v>17190.307932592561</v>
      </c>
      <c r="P1630" s="28">
        <f>Table1[[#This Row],[Total]]*Table1[[#This Row],[Velocity]]</f>
        <v>17190.307932592561</v>
      </c>
      <c r="Q1630" s="28">
        <f>IF(Table1[[#This Row],[Energy]]&gt;0,Table1[[#This Row],[Energy]],0)</f>
        <v>17190.307932592561</v>
      </c>
      <c r="R1630" s="28">
        <f>(SUM($Q$6:Q1630))/1000000</f>
        <v>7.3134999753159562</v>
      </c>
      <c r="S1630" s="28">
        <f>IF(Table1[[#This Row],[Energy]]&lt;0,ABS(Table1[[#This Row],[Energy]]),0)</f>
        <v>0</v>
      </c>
      <c r="T1630" s="28">
        <f>(SUM($S$6:S1630))/1000000</f>
        <v>1.951376328739423</v>
      </c>
    </row>
    <row r="1631" spans="2:20" x14ac:dyDescent="0.3">
      <c r="B1631" s="11" t="s">
        <v>26</v>
      </c>
      <c r="C1631" s="25">
        <v>1625</v>
      </c>
      <c r="D1631" s="25">
        <v>148</v>
      </c>
      <c r="E1631" s="26">
        <v>116.6</v>
      </c>
      <c r="F1631" s="27">
        <f t="shared" si="153"/>
        <v>-6.9444444444444448E-2</v>
      </c>
      <c r="G1631" s="27">
        <f t="shared" si="154"/>
        <v>-0.25</v>
      </c>
      <c r="H1631" s="28">
        <f t="shared" si="150"/>
        <v>0</v>
      </c>
      <c r="I1631" s="28">
        <f t="shared" si="151"/>
        <v>116.6</v>
      </c>
      <c r="J1631" s="28">
        <f t="shared" si="152"/>
        <v>32.388888888888886</v>
      </c>
      <c r="K1631" s="28">
        <f>(1000*1.15)*Table1[[#This Row],[WLTC class 3, version 5, acceleration]]</f>
        <v>-79.861111111111114</v>
      </c>
      <c r="L1631" s="28">
        <f t="shared" si="155"/>
        <v>112.815</v>
      </c>
      <c r="M1631" s="28">
        <f>0.5*1.2*0.32*1.99*(Table1[[#This Row],[Velocity]]^2)</f>
        <v>400.81725037037029</v>
      </c>
      <c r="N1631" s="28">
        <f>Table1[[#This Row],[Acceleration Force]]+Table1[[#This Row],[Rolling Resistance]]+Table1[[#This Row],[Aerodynamic Resistance]]</f>
        <v>433.77113925925914</v>
      </c>
      <c r="O1631" s="28">
        <f>(Table1[[#This Row],[Acceleration Force]]+Table1[[#This Row],[Rolling Resistance]]+Table1[[#This Row],[Aerodynamic Resistance]])*Table1[[#This Row],[Velocity]]</f>
        <v>14049.365232674892</v>
      </c>
      <c r="P1631" s="28">
        <f>Table1[[#This Row],[Total]]*Table1[[#This Row],[Velocity]]</f>
        <v>14049.365232674892</v>
      </c>
      <c r="Q1631" s="28">
        <f>IF(Table1[[#This Row],[Energy]]&gt;0,Table1[[#This Row],[Energy]],0)</f>
        <v>14049.365232674892</v>
      </c>
      <c r="R1631" s="28">
        <f>(SUM($Q$6:Q1631))/1000000</f>
        <v>7.3275493405486314</v>
      </c>
      <c r="S1631" s="28">
        <f>IF(Table1[[#This Row],[Energy]]&lt;0,ABS(Table1[[#This Row],[Energy]]),0)</f>
        <v>0</v>
      </c>
      <c r="T1631" s="28">
        <f>(SUM($S$6:S1631))/1000000</f>
        <v>1.951376328739423</v>
      </c>
    </row>
    <row r="1632" spans="2:20" x14ac:dyDescent="0.3">
      <c r="B1632" s="11" t="s">
        <v>26</v>
      </c>
      <c r="C1632" s="25">
        <v>1626</v>
      </c>
      <c r="D1632" s="25">
        <v>149</v>
      </c>
      <c r="E1632" s="26">
        <v>116.2</v>
      </c>
      <c r="F1632" s="27">
        <f t="shared" si="153"/>
        <v>-0.19444444444444325</v>
      </c>
      <c r="G1632" s="27">
        <f t="shared" si="154"/>
        <v>-0.69999999999999574</v>
      </c>
      <c r="H1632" s="28">
        <f t="shared" si="150"/>
        <v>0</v>
      </c>
      <c r="I1632" s="28">
        <f t="shared" si="151"/>
        <v>116.2</v>
      </c>
      <c r="J1632" s="28">
        <f t="shared" si="152"/>
        <v>32.277777777777779</v>
      </c>
      <c r="K1632" s="28">
        <f>(1000*1.15)*Table1[[#This Row],[WLTC class 3, version 5, acceleration]]</f>
        <v>-223.61111111110975</v>
      </c>
      <c r="L1632" s="28">
        <f t="shared" si="155"/>
        <v>112.815</v>
      </c>
      <c r="M1632" s="28">
        <f>0.5*1.2*0.32*1.99*(Table1[[#This Row],[Velocity]]^2)</f>
        <v>398.07193481481488</v>
      </c>
      <c r="N1632" s="28">
        <f>Table1[[#This Row],[Acceleration Force]]+Table1[[#This Row],[Rolling Resistance]]+Table1[[#This Row],[Aerodynamic Resistance]]</f>
        <v>287.2758237037051</v>
      </c>
      <c r="O1632" s="28">
        <f>(Table1[[#This Row],[Acceleration Force]]+Table1[[#This Row],[Rolling Resistance]]+Table1[[#This Row],[Aerodynamic Resistance]])*Table1[[#This Row],[Velocity]]</f>
        <v>9272.6251984362589</v>
      </c>
      <c r="P1632" s="28">
        <f>Table1[[#This Row],[Total]]*Table1[[#This Row],[Velocity]]</f>
        <v>9272.6251984362589</v>
      </c>
      <c r="Q1632" s="28">
        <f>IF(Table1[[#This Row],[Energy]]&gt;0,Table1[[#This Row],[Energy]],0)</f>
        <v>9272.6251984362589</v>
      </c>
      <c r="R1632" s="28">
        <f>(SUM($Q$6:Q1632))/1000000</f>
        <v>7.3368219657470677</v>
      </c>
      <c r="S1632" s="28">
        <f>IF(Table1[[#This Row],[Energy]]&lt;0,ABS(Table1[[#This Row],[Energy]]),0)</f>
        <v>0</v>
      </c>
      <c r="T1632" s="28">
        <f>(SUM($S$6:S1632))/1000000</f>
        <v>1.951376328739423</v>
      </c>
    </row>
    <row r="1633" spans="2:20" x14ac:dyDescent="0.3">
      <c r="B1633" s="11" t="s">
        <v>26</v>
      </c>
      <c r="C1633" s="25">
        <v>1627</v>
      </c>
      <c r="D1633" s="25">
        <v>150</v>
      </c>
      <c r="E1633" s="26">
        <v>115.2</v>
      </c>
      <c r="F1633" s="27">
        <f t="shared" si="153"/>
        <v>-0.33333333333333409</v>
      </c>
      <c r="G1633" s="27">
        <f t="shared" si="154"/>
        <v>-1.2000000000000028</v>
      </c>
      <c r="H1633" s="28">
        <f t="shared" si="150"/>
        <v>0</v>
      </c>
      <c r="I1633" s="28">
        <f t="shared" si="151"/>
        <v>115.2</v>
      </c>
      <c r="J1633" s="28">
        <f t="shared" si="152"/>
        <v>32</v>
      </c>
      <c r="K1633" s="28">
        <f>(1000*1.15)*Table1[[#This Row],[WLTC class 3, version 5, acceleration]]</f>
        <v>-383.33333333333422</v>
      </c>
      <c r="L1633" s="28">
        <f t="shared" si="155"/>
        <v>112.815</v>
      </c>
      <c r="M1633" s="28">
        <f>0.5*1.2*0.32*1.99*(Table1[[#This Row],[Velocity]]^2)</f>
        <v>391.24992000000003</v>
      </c>
      <c r="N1633" s="28">
        <f>Table1[[#This Row],[Acceleration Force]]+Table1[[#This Row],[Rolling Resistance]]+Table1[[#This Row],[Aerodynamic Resistance]]</f>
        <v>120.73158666666581</v>
      </c>
      <c r="O1633" s="28">
        <f>(Table1[[#This Row],[Acceleration Force]]+Table1[[#This Row],[Rolling Resistance]]+Table1[[#This Row],[Aerodynamic Resistance]])*Table1[[#This Row],[Velocity]]</f>
        <v>3863.4107733333058</v>
      </c>
      <c r="P1633" s="28">
        <f>Table1[[#This Row],[Total]]*Table1[[#This Row],[Velocity]]</f>
        <v>3863.4107733333058</v>
      </c>
      <c r="Q1633" s="28">
        <f>IF(Table1[[#This Row],[Energy]]&gt;0,Table1[[#This Row],[Energy]],0)</f>
        <v>3863.4107733333058</v>
      </c>
      <c r="R1633" s="28">
        <f>(SUM($Q$6:Q1633))/1000000</f>
        <v>7.3406853765204012</v>
      </c>
      <c r="S1633" s="28">
        <f>IF(Table1[[#This Row],[Energy]]&lt;0,ABS(Table1[[#This Row],[Energy]]),0)</f>
        <v>0</v>
      </c>
      <c r="T1633" s="28">
        <f>(SUM($S$6:S1633))/1000000</f>
        <v>1.951376328739423</v>
      </c>
    </row>
    <row r="1634" spans="2:20" x14ac:dyDescent="0.3">
      <c r="B1634" s="11" t="s">
        <v>26</v>
      </c>
      <c r="C1634" s="25">
        <v>1628</v>
      </c>
      <c r="D1634" s="25">
        <v>151</v>
      </c>
      <c r="E1634" s="26">
        <v>113.8</v>
      </c>
      <c r="F1634" s="27">
        <f t="shared" si="153"/>
        <v>-0.44444444444444481</v>
      </c>
      <c r="G1634" s="27">
        <f t="shared" si="154"/>
        <v>-1.6000000000000014</v>
      </c>
      <c r="H1634" s="28">
        <f t="shared" si="150"/>
        <v>0</v>
      </c>
      <c r="I1634" s="28">
        <f t="shared" si="151"/>
        <v>113.8</v>
      </c>
      <c r="J1634" s="28">
        <f t="shared" si="152"/>
        <v>31.611111111111111</v>
      </c>
      <c r="K1634" s="28">
        <f>(1000*1.15)*Table1[[#This Row],[WLTC class 3, version 5, acceleration]]</f>
        <v>-511.11111111111154</v>
      </c>
      <c r="L1634" s="28">
        <f t="shared" si="155"/>
        <v>112.815</v>
      </c>
      <c r="M1634" s="28">
        <f>0.5*1.2*0.32*1.99*(Table1[[#This Row],[Velocity]]^2)</f>
        <v>381.79815703703707</v>
      </c>
      <c r="N1634" s="28">
        <f>Table1[[#This Row],[Acceleration Force]]+Table1[[#This Row],[Rolling Resistance]]+Table1[[#This Row],[Aerodynamic Resistance]]</f>
        <v>-16.497954074074471</v>
      </c>
      <c r="O1634" s="28">
        <f>(Table1[[#This Row],[Acceleration Force]]+Table1[[#This Row],[Rolling Resistance]]+Table1[[#This Row],[Aerodynamic Resistance]])*Table1[[#This Row],[Velocity]]</f>
        <v>-521.51865934157638</v>
      </c>
      <c r="P1634" s="28">
        <f>Table1[[#This Row],[Total]]*Table1[[#This Row],[Velocity]]</f>
        <v>-521.51865934157638</v>
      </c>
      <c r="Q1634" s="28">
        <f>IF(Table1[[#This Row],[Energy]]&gt;0,Table1[[#This Row],[Energy]],0)</f>
        <v>0</v>
      </c>
      <c r="R1634" s="28">
        <f>(SUM($Q$6:Q1634))/1000000</f>
        <v>7.3406853765204012</v>
      </c>
      <c r="S1634" s="28">
        <f>IF(Table1[[#This Row],[Energy]]&lt;0,ABS(Table1[[#This Row],[Energy]]),0)</f>
        <v>521.51865934157638</v>
      </c>
      <c r="T1634" s="28">
        <f>(SUM($S$6:S1634))/1000000</f>
        <v>1.9518978473987647</v>
      </c>
    </row>
    <row r="1635" spans="2:20" x14ac:dyDescent="0.3">
      <c r="B1635" s="11" t="s">
        <v>26</v>
      </c>
      <c r="C1635" s="25">
        <v>1629</v>
      </c>
      <c r="D1635" s="25">
        <v>152</v>
      </c>
      <c r="E1635" s="26">
        <v>112</v>
      </c>
      <c r="F1635" s="27">
        <f t="shared" si="153"/>
        <v>-0.51388888888888928</v>
      </c>
      <c r="G1635" s="27">
        <f t="shared" si="154"/>
        <v>-1.8500000000000014</v>
      </c>
      <c r="H1635" s="28">
        <f t="shared" si="150"/>
        <v>0</v>
      </c>
      <c r="I1635" s="28">
        <f t="shared" si="151"/>
        <v>112</v>
      </c>
      <c r="J1635" s="28">
        <f t="shared" si="152"/>
        <v>31.111111111111111</v>
      </c>
      <c r="K1635" s="28">
        <f>(1000*1.15)*Table1[[#This Row],[WLTC class 3, version 5, acceleration]]</f>
        <v>-590.97222222222263</v>
      </c>
      <c r="L1635" s="28">
        <f t="shared" si="155"/>
        <v>112.815</v>
      </c>
      <c r="M1635" s="28">
        <f>0.5*1.2*0.32*1.99*(Table1[[#This Row],[Velocity]]^2)</f>
        <v>369.81570370370372</v>
      </c>
      <c r="N1635" s="28">
        <f>Table1[[#This Row],[Acceleration Force]]+Table1[[#This Row],[Rolling Resistance]]+Table1[[#This Row],[Aerodynamic Resistance]]</f>
        <v>-108.34151851851891</v>
      </c>
      <c r="O1635" s="28">
        <f>(Table1[[#This Row],[Acceleration Force]]+Table1[[#This Row],[Rolling Resistance]]+Table1[[#This Row],[Aerodynamic Resistance]])*Table1[[#This Row],[Velocity]]</f>
        <v>-3370.6250205761439</v>
      </c>
      <c r="P1635" s="28">
        <f>Table1[[#This Row],[Total]]*Table1[[#This Row],[Velocity]]</f>
        <v>-3370.6250205761439</v>
      </c>
      <c r="Q1635" s="28">
        <f>IF(Table1[[#This Row],[Energy]]&gt;0,Table1[[#This Row],[Energy]],0)</f>
        <v>0</v>
      </c>
      <c r="R1635" s="28">
        <f>(SUM($Q$6:Q1635))/1000000</f>
        <v>7.3406853765204012</v>
      </c>
      <c r="S1635" s="28">
        <f>IF(Table1[[#This Row],[Energy]]&lt;0,ABS(Table1[[#This Row],[Energy]]),0)</f>
        <v>3370.6250205761439</v>
      </c>
      <c r="T1635" s="28">
        <f>(SUM($S$6:S1635))/1000000</f>
        <v>1.9552684724193408</v>
      </c>
    </row>
    <row r="1636" spans="2:20" x14ac:dyDescent="0.3">
      <c r="B1636" s="11" t="s">
        <v>26</v>
      </c>
      <c r="C1636" s="25">
        <v>1630</v>
      </c>
      <c r="D1636" s="25">
        <v>153</v>
      </c>
      <c r="E1636" s="26">
        <v>110.1</v>
      </c>
      <c r="F1636" s="27">
        <f t="shared" si="153"/>
        <v>-0.51388888888888928</v>
      </c>
      <c r="G1636" s="27">
        <f t="shared" si="154"/>
        <v>-1.8500000000000014</v>
      </c>
      <c r="H1636" s="28">
        <f t="shared" si="150"/>
        <v>0</v>
      </c>
      <c r="I1636" s="28">
        <f t="shared" si="151"/>
        <v>110.1</v>
      </c>
      <c r="J1636" s="28">
        <f t="shared" si="152"/>
        <v>30.583333333333332</v>
      </c>
      <c r="K1636" s="28">
        <f>(1000*1.15)*Table1[[#This Row],[WLTC class 3, version 5, acceleration]]</f>
        <v>-590.97222222222263</v>
      </c>
      <c r="L1636" s="28">
        <f t="shared" si="155"/>
        <v>112.815</v>
      </c>
      <c r="M1636" s="28">
        <f>0.5*1.2*0.32*1.99*(Table1[[#This Row],[Velocity]]^2)</f>
        <v>357.37481333333335</v>
      </c>
      <c r="N1636" s="28">
        <f>Table1[[#This Row],[Acceleration Force]]+Table1[[#This Row],[Rolling Resistance]]+Table1[[#This Row],[Aerodynamic Resistance]]</f>
        <v>-120.78240888888928</v>
      </c>
      <c r="O1636" s="28">
        <f>(Table1[[#This Row],[Acceleration Force]]+Table1[[#This Row],[Rolling Resistance]]+Table1[[#This Row],[Aerodynamic Resistance]])*Table1[[#This Row],[Velocity]]</f>
        <v>-3693.9286718518638</v>
      </c>
      <c r="P1636" s="28">
        <f>Table1[[#This Row],[Total]]*Table1[[#This Row],[Velocity]]</f>
        <v>-3693.9286718518638</v>
      </c>
      <c r="Q1636" s="28">
        <f>IF(Table1[[#This Row],[Energy]]&gt;0,Table1[[#This Row],[Energy]],0)</f>
        <v>0</v>
      </c>
      <c r="R1636" s="28">
        <f>(SUM($Q$6:Q1636))/1000000</f>
        <v>7.3406853765204012</v>
      </c>
      <c r="S1636" s="28">
        <f>IF(Table1[[#This Row],[Energy]]&lt;0,ABS(Table1[[#This Row],[Energy]]),0)</f>
        <v>3693.9286718518638</v>
      </c>
      <c r="T1636" s="28">
        <f>(SUM($S$6:S1636))/1000000</f>
        <v>1.9589624010911926</v>
      </c>
    </row>
    <row r="1637" spans="2:20" x14ac:dyDescent="0.3">
      <c r="B1637" s="11" t="s">
        <v>26</v>
      </c>
      <c r="C1637" s="25">
        <v>1631</v>
      </c>
      <c r="D1637" s="25">
        <v>154</v>
      </c>
      <c r="E1637" s="26">
        <v>108.3</v>
      </c>
      <c r="F1637" s="27">
        <f t="shared" si="153"/>
        <v>-0.43055555555555475</v>
      </c>
      <c r="G1637" s="27">
        <f t="shared" si="154"/>
        <v>-1.5499999999999972</v>
      </c>
      <c r="H1637" s="28">
        <f t="shared" si="150"/>
        <v>0</v>
      </c>
      <c r="I1637" s="28">
        <f t="shared" si="151"/>
        <v>108.3</v>
      </c>
      <c r="J1637" s="28">
        <f t="shared" si="152"/>
        <v>30.083333333333332</v>
      </c>
      <c r="K1637" s="28">
        <f>(1000*1.15)*Table1[[#This Row],[WLTC class 3, version 5, acceleration]]</f>
        <v>-495.13888888888795</v>
      </c>
      <c r="L1637" s="28">
        <f t="shared" si="155"/>
        <v>112.815</v>
      </c>
      <c r="M1637" s="28">
        <f>0.5*1.2*0.32*1.99*(Table1[[#This Row],[Velocity]]^2)</f>
        <v>345.78505333333334</v>
      </c>
      <c r="N1637" s="28">
        <f>Table1[[#This Row],[Acceleration Force]]+Table1[[#This Row],[Rolling Resistance]]+Table1[[#This Row],[Aerodynamic Resistance]]</f>
        <v>-36.538835555554613</v>
      </c>
      <c r="O1637" s="28">
        <f>(Table1[[#This Row],[Acceleration Force]]+Table1[[#This Row],[Rolling Resistance]]+Table1[[#This Row],[Aerodynamic Resistance]])*Table1[[#This Row],[Velocity]]</f>
        <v>-1099.2099696296011</v>
      </c>
      <c r="P1637" s="28">
        <f>Table1[[#This Row],[Total]]*Table1[[#This Row],[Velocity]]</f>
        <v>-1099.2099696296011</v>
      </c>
      <c r="Q1637" s="28">
        <f>IF(Table1[[#This Row],[Energy]]&gt;0,Table1[[#This Row],[Energy]],0)</f>
        <v>0</v>
      </c>
      <c r="R1637" s="28">
        <f>(SUM($Q$6:Q1637))/1000000</f>
        <v>7.3406853765204012</v>
      </c>
      <c r="S1637" s="28">
        <f>IF(Table1[[#This Row],[Energy]]&lt;0,ABS(Table1[[#This Row],[Energy]]),0)</f>
        <v>1099.2099696296011</v>
      </c>
      <c r="T1637" s="28">
        <f>(SUM($S$6:S1637))/1000000</f>
        <v>1.9600616110608222</v>
      </c>
    </row>
    <row r="1638" spans="2:20" x14ac:dyDescent="0.3">
      <c r="B1638" s="11" t="s">
        <v>26</v>
      </c>
      <c r="C1638" s="25">
        <v>1632</v>
      </c>
      <c r="D1638" s="25">
        <v>155</v>
      </c>
      <c r="E1638" s="26">
        <v>107</v>
      </c>
      <c r="F1638" s="27">
        <f t="shared" si="153"/>
        <v>-0.30555555555555597</v>
      </c>
      <c r="G1638" s="27">
        <f t="shared" si="154"/>
        <v>-1.1000000000000014</v>
      </c>
      <c r="H1638" s="28">
        <f t="shared" si="150"/>
        <v>0</v>
      </c>
      <c r="I1638" s="28">
        <f t="shared" si="151"/>
        <v>107</v>
      </c>
      <c r="J1638" s="28">
        <f t="shared" si="152"/>
        <v>29.722222222222221</v>
      </c>
      <c r="K1638" s="28">
        <f>(1000*1.15)*Table1[[#This Row],[WLTC class 3, version 5, acceleration]]</f>
        <v>-351.38888888888937</v>
      </c>
      <c r="L1638" s="28">
        <f t="shared" si="155"/>
        <v>112.815</v>
      </c>
      <c r="M1638" s="28">
        <f>0.5*1.2*0.32*1.99*(Table1[[#This Row],[Velocity]]^2)</f>
        <v>337.53348148148149</v>
      </c>
      <c r="N1638" s="28">
        <f>Table1[[#This Row],[Acceleration Force]]+Table1[[#This Row],[Rolling Resistance]]+Table1[[#This Row],[Aerodynamic Resistance]]</f>
        <v>98.959592592592116</v>
      </c>
      <c r="O1638" s="28">
        <f>(Table1[[#This Row],[Acceleration Force]]+Table1[[#This Row],[Rolling Resistance]]+Table1[[#This Row],[Aerodynamic Resistance]])*Table1[[#This Row],[Velocity]]</f>
        <v>2941.299002057599</v>
      </c>
      <c r="P1638" s="28">
        <f>Table1[[#This Row],[Total]]*Table1[[#This Row],[Velocity]]</f>
        <v>2941.299002057599</v>
      </c>
      <c r="Q1638" s="28">
        <f>IF(Table1[[#This Row],[Energy]]&gt;0,Table1[[#This Row],[Energy]],0)</f>
        <v>2941.299002057599</v>
      </c>
      <c r="R1638" s="28">
        <f>(SUM($Q$6:Q1638))/1000000</f>
        <v>7.3436266755224588</v>
      </c>
      <c r="S1638" s="28">
        <f>IF(Table1[[#This Row],[Energy]]&lt;0,ABS(Table1[[#This Row],[Energy]]),0)</f>
        <v>0</v>
      </c>
      <c r="T1638" s="28">
        <f>(SUM($S$6:S1638))/1000000</f>
        <v>1.9600616110608222</v>
      </c>
    </row>
    <row r="1639" spans="2:20" x14ac:dyDescent="0.3">
      <c r="B1639" s="11" t="s">
        <v>26</v>
      </c>
      <c r="C1639" s="25">
        <v>1633</v>
      </c>
      <c r="D1639" s="25">
        <v>156</v>
      </c>
      <c r="E1639" s="26">
        <v>106.1</v>
      </c>
      <c r="F1639" s="27">
        <f t="shared" si="153"/>
        <v>-0.16666666666666705</v>
      </c>
      <c r="G1639" s="27">
        <f t="shared" si="154"/>
        <v>-0.60000000000000142</v>
      </c>
      <c r="H1639" s="28">
        <f t="shared" si="150"/>
        <v>0</v>
      </c>
      <c r="I1639" s="28">
        <f t="shared" si="151"/>
        <v>106.1</v>
      </c>
      <c r="J1639" s="28">
        <f t="shared" si="152"/>
        <v>29.472222222222221</v>
      </c>
      <c r="K1639" s="28">
        <f>(1000*1.15)*Table1[[#This Row],[WLTC class 3, version 5, acceleration]]</f>
        <v>-191.66666666666711</v>
      </c>
      <c r="L1639" s="28">
        <f t="shared" si="155"/>
        <v>112.815</v>
      </c>
      <c r="M1639" s="28">
        <f>0.5*1.2*0.32*1.99*(Table1[[#This Row],[Velocity]]^2)</f>
        <v>331.87922814814817</v>
      </c>
      <c r="N1639" s="28">
        <f>Table1[[#This Row],[Acceleration Force]]+Table1[[#This Row],[Rolling Resistance]]+Table1[[#This Row],[Aerodynamic Resistance]]</f>
        <v>253.02756148148106</v>
      </c>
      <c r="O1639" s="28">
        <f>(Table1[[#This Row],[Acceleration Force]]+Table1[[#This Row],[Rolling Resistance]]+Table1[[#This Row],[Aerodynamic Resistance]])*Table1[[#This Row],[Velocity]]</f>
        <v>7457.2845203292054</v>
      </c>
      <c r="P1639" s="28">
        <f>Table1[[#This Row],[Total]]*Table1[[#This Row],[Velocity]]</f>
        <v>7457.2845203292054</v>
      </c>
      <c r="Q1639" s="28">
        <f>IF(Table1[[#This Row],[Energy]]&gt;0,Table1[[#This Row],[Energy]],0)</f>
        <v>7457.2845203292054</v>
      </c>
      <c r="R1639" s="28">
        <f>(SUM($Q$6:Q1639))/1000000</f>
        <v>7.3510839600427875</v>
      </c>
      <c r="S1639" s="28">
        <f>IF(Table1[[#This Row],[Energy]]&lt;0,ABS(Table1[[#This Row],[Energy]]),0)</f>
        <v>0</v>
      </c>
      <c r="T1639" s="28">
        <f>(SUM($S$6:S1639))/1000000</f>
        <v>1.9600616110608222</v>
      </c>
    </row>
    <row r="1640" spans="2:20" x14ac:dyDescent="0.3">
      <c r="B1640" s="11" t="s">
        <v>26</v>
      </c>
      <c r="C1640" s="25">
        <v>1634</v>
      </c>
      <c r="D1640" s="25">
        <v>157</v>
      </c>
      <c r="E1640" s="26">
        <v>105.8</v>
      </c>
      <c r="F1640" s="27">
        <f t="shared" si="153"/>
        <v>-5.5555555555554373E-2</v>
      </c>
      <c r="G1640" s="27">
        <f t="shared" si="154"/>
        <v>-0.19999999999999574</v>
      </c>
      <c r="H1640" s="28">
        <f t="shared" si="150"/>
        <v>0</v>
      </c>
      <c r="I1640" s="28">
        <f t="shared" si="151"/>
        <v>105.8</v>
      </c>
      <c r="J1640" s="28">
        <f t="shared" si="152"/>
        <v>29.388888888888886</v>
      </c>
      <c r="K1640" s="28">
        <f>(1000*1.15)*Table1[[#This Row],[WLTC class 3, version 5, acceleration]]</f>
        <v>-63.888888888887529</v>
      </c>
      <c r="L1640" s="28">
        <f t="shared" si="155"/>
        <v>112.815</v>
      </c>
      <c r="M1640" s="28">
        <f>0.5*1.2*0.32*1.99*(Table1[[#This Row],[Velocity]]^2)</f>
        <v>330.00509037037034</v>
      </c>
      <c r="N1640" s="28">
        <f>Table1[[#This Row],[Acceleration Force]]+Table1[[#This Row],[Rolling Resistance]]+Table1[[#This Row],[Aerodynamic Resistance]]</f>
        <v>378.93120148148279</v>
      </c>
      <c r="O1640" s="28">
        <f>(Table1[[#This Row],[Acceleration Force]]+Table1[[#This Row],[Rolling Resistance]]+Table1[[#This Row],[Aerodynamic Resistance]])*Table1[[#This Row],[Velocity]]</f>
        <v>11136.366976872465</v>
      </c>
      <c r="P1640" s="28">
        <f>Table1[[#This Row],[Total]]*Table1[[#This Row],[Velocity]]</f>
        <v>11136.366976872465</v>
      </c>
      <c r="Q1640" s="28">
        <f>IF(Table1[[#This Row],[Energy]]&gt;0,Table1[[#This Row],[Energy]],0)</f>
        <v>11136.366976872465</v>
      </c>
      <c r="R1640" s="28">
        <f>(SUM($Q$6:Q1640))/1000000</f>
        <v>7.36222032701966</v>
      </c>
      <c r="S1640" s="28">
        <f>IF(Table1[[#This Row],[Energy]]&lt;0,ABS(Table1[[#This Row],[Energy]]),0)</f>
        <v>0</v>
      </c>
      <c r="T1640" s="28">
        <f>(SUM($S$6:S1640))/1000000</f>
        <v>1.9600616110608222</v>
      </c>
    </row>
    <row r="1641" spans="2:20" x14ac:dyDescent="0.3">
      <c r="B1641" s="11" t="s">
        <v>26</v>
      </c>
      <c r="C1641" s="25">
        <v>1635</v>
      </c>
      <c r="D1641" s="25">
        <v>158</v>
      </c>
      <c r="E1641" s="26">
        <v>105.7</v>
      </c>
      <c r="F1641" s="27">
        <f t="shared" si="153"/>
        <v>-1.3888888888888099E-2</v>
      </c>
      <c r="G1641" s="27">
        <f t="shared" si="154"/>
        <v>-4.9999999999997158E-2</v>
      </c>
      <c r="H1641" s="28">
        <f t="shared" si="150"/>
        <v>0</v>
      </c>
      <c r="I1641" s="28">
        <f t="shared" si="151"/>
        <v>105.7</v>
      </c>
      <c r="J1641" s="28">
        <f t="shared" si="152"/>
        <v>29.361111111111111</v>
      </c>
      <c r="K1641" s="28">
        <f>(1000*1.15)*Table1[[#This Row],[WLTC class 3, version 5, acceleration]]</f>
        <v>-15.972222222221314</v>
      </c>
      <c r="L1641" s="28">
        <f t="shared" si="155"/>
        <v>112.815</v>
      </c>
      <c r="M1641" s="28">
        <f>0.5*1.2*0.32*1.99*(Table1[[#This Row],[Velocity]]^2)</f>
        <v>329.38155703703706</v>
      </c>
      <c r="N1641" s="28">
        <f>Table1[[#This Row],[Acceleration Force]]+Table1[[#This Row],[Rolling Resistance]]+Table1[[#This Row],[Aerodynamic Resistance]]</f>
        <v>426.22433481481573</v>
      </c>
      <c r="O1641" s="28">
        <f>(Table1[[#This Row],[Acceleration Force]]+Table1[[#This Row],[Rolling Resistance]]+Table1[[#This Row],[Aerodynamic Resistance]])*Table1[[#This Row],[Velocity]]</f>
        <v>12514.420052757228</v>
      </c>
      <c r="P1641" s="28">
        <f>Table1[[#This Row],[Total]]*Table1[[#This Row],[Velocity]]</f>
        <v>12514.420052757228</v>
      </c>
      <c r="Q1641" s="28">
        <f>IF(Table1[[#This Row],[Energy]]&gt;0,Table1[[#This Row],[Energy]],0)</f>
        <v>12514.420052757228</v>
      </c>
      <c r="R1641" s="28">
        <f>(SUM($Q$6:Q1641))/1000000</f>
        <v>7.3747347470724174</v>
      </c>
      <c r="S1641" s="28">
        <f>IF(Table1[[#This Row],[Energy]]&lt;0,ABS(Table1[[#This Row],[Energy]]),0)</f>
        <v>0</v>
      </c>
      <c r="T1641" s="28">
        <f>(SUM($S$6:S1641))/1000000</f>
        <v>1.9600616110608222</v>
      </c>
    </row>
    <row r="1642" spans="2:20" x14ac:dyDescent="0.3">
      <c r="B1642" s="11" t="s">
        <v>26</v>
      </c>
      <c r="C1642" s="25">
        <v>1636</v>
      </c>
      <c r="D1642" s="25">
        <v>159</v>
      </c>
      <c r="E1642" s="26">
        <v>105.7</v>
      </c>
      <c r="F1642" s="27">
        <f t="shared" si="153"/>
        <v>-1.3888888888890073E-2</v>
      </c>
      <c r="G1642" s="27">
        <f t="shared" si="154"/>
        <v>-5.0000000000004263E-2</v>
      </c>
      <c r="H1642" s="28">
        <f t="shared" si="150"/>
        <v>0</v>
      </c>
      <c r="I1642" s="28">
        <f t="shared" si="151"/>
        <v>105.7</v>
      </c>
      <c r="J1642" s="28">
        <f t="shared" si="152"/>
        <v>29.361111111111111</v>
      </c>
      <c r="K1642" s="28">
        <f>(1000*1.15)*Table1[[#This Row],[WLTC class 3, version 5, acceleration]]</f>
        <v>-15.972222222223584</v>
      </c>
      <c r="L1642" s="28">
        <f t="shared" si="155"/>
        <v>112.815</v>
      </c>
      <c r="M1642" s="28">
        <f>0.5*1.2*0.32*1.99*(Table1[[#This Row],[Velocity]]^2)</f>
        <v>329.38155703703706</v>
      </c>
      <c r="N1642" s="28">
        <f>Table1[[#This Row],[Acceleration Force]]+Table1[[#This Row],[Rolling Resistance]]+Table1[[#This Row],[Aerodynamic Resistance]]</f>
        <v>426.22433481481346</v>
      </c>
      <c r="O1642" s="28">
        <f>(Table1[[#This Row],[Acceleration Force]]+Table1[[#This Row],[Rolling Resistance]]+Table1[[#This Row],[Aerodynamic Resistance]])*Table1[[#This Row],[Velocity]]</f>
        <v>12514.420052757161</v>
      </c>
      <c r="P1642" s="28">
        <f>Table1[[#This Row],[Total]]*Table1[[#This Row],[Velocity]]</f>
        <v>12514.420052757161</v>
      </c>
      <c r="Q1642" s="28">
        <f>IF(Table1[[#This Row],[Energy]]&gt;0,Table1[[#This Row],[Energy]],0)</f>
        <v>12514.420052757161</v>
      </c>
      <c r="R1642" s="28">
        <f>(SUM($Q$6:Q1642))/1000000</f>
        <v>7.3872491671251748</v>
      </c>
      <c r="S1642" s="28">
        <f>IF(Table1[[#This Row],[Energy]]&lt;0,ABS(Table1[[#This Row],[Energy]]),0)</f>
        <v>0</v>
      </c>
      <c r="T1642" s="28">
        <f>(SUM($S$6:S1642))/1000000</f>
        <v>1.9600616110608222</v>
      </c>
    </row>
    <row r="1643" spans="2:20" x14ac:dyDescent="0.3">
      <c r="B1643" s="11" t="s">
        <v>26</v>
      </c>
      <c r="C1643" s="25">
        <v>1637</v>
      </c>
      <c r="D1643" s="25">
        <v>160</v>
      </c>
      <c r="E1643" s="26">
        <v>105.6</v>
      </c>
      <c r="F1643" s="27">
        <f t="shared" si="153"/>
        <v>-5.5555555555556344E-2</v>
      </c>
      <c r="G1643" s="27">
        <f t="shared" si="154"/>
        <v>-0.20000000000000284</v>
      </c>
      <c r="H1643" s="28">
        <f t="shared" si="150"/>
        <v>0</v>
      </c>
      <c r="I1643" s="28">
        <f t="shared" si="151"/>
        <v>105.6</v>
      </c>
      <c r="J1643" s="28">
        <f t="shared" si="152"/>
        <v>29.333333333333332</v>
      </c>
      <c r="K1643" s="28">
        <f>(1000*1.15)*Table1[[#This Row],[WLTC class 3, version 5, acceleration]]</f>
        <v>-63.888888888889795</v>
      </c>
      <c r="L1643" s="28">
        <f t="shared" si="155"/>
        <v>112.815</v>
      </c>
      <c r="M1643" s="28">
        <f>0.5*1.2*0.32*1.99*(Table1[[#This Row],[Velocity]]^2)</f>
        <v>328.7586133333333</v>
      </c>
      <c r="N1643" s="28">
        <f>Table1[[#This Row],[Acceleration Force]]+Table1[[#This Row],[Rolling Resistance]]+Table1[[#This Row],[Aerodynamic Resistance]]</f>
        <v>377.68472444444353</v>
      </c>
      <c r="O1643" s="28">
        <f>(Table1[[#This Row],[Acceleration Force]]+Table1[[#This Row],[Rolling Resistance]]+Table1[[#This Row],[Aerodynamic Resistance]])*Table1[[#This Row],[Velocity]]</f>
        <v>11078.751917037011</v>
      </c>
      <c r="P1643" s="28">
        <f>Table1[[#This Row],[Total]]*Table1[[#This Row],[Velocity]]</f>
        <v>11078.751917037011</v>
      </c>
      <c r="Q1643" s="28">
        <f>IF(Table1[[#This Row],[Energy]]&gt;0,Table1[[#This Row],[Energy]],0)</f>
        <v>11078.751917037011</v>
      </c>
      <c r="R1643" s="28">
        <f>(SUM($Q$6:Q1643))/1000000</f>
        <v>7.3983279190422122</v>
      </c>
      <c r="S1643" s="28">
        <f>IF(Table1[[#This Row],[Energy]]&lt;0,ABS(Table1[[#This Row],[Energy]]),0)</f>
        <v>0</v>
      </c>
      <c r="T1643" s="28">
        <f>(SUM($S$6:S1643))/1000000</f>
        <v>1.9600616110608222</v>
      </c>
    </row>
    <row r="1644" spans="2:20" x14ac:dyDescent="0.3">
      <c r="B1644" s="11" t="s">
        <v>26</v>
      </c>
      <c r="C1644" s="25">
        <v>1638</v>
      </c>
      <c r="D1644" s="25">
        <v>161</v>
      </c>
      <c r="E1644" s="26">
        <v>105.3</v>
      </c>
      <c r="F1644" s="27">
        <f t="shared" si="153"/>
        <v>-9.7222222222220642E-2</v>
      </c>
      <c r="G1644" s="27">
        <f t="shared" si="154"/>
        <v>-0.34999999999999432</v>
      </c>
      <c r="H1644" s="28">
        <f t="shared" si="150"/>
        <v>0</v>
      </c>
      <c r="I1644" s="28">
        <f t="shared" si="151"/>
        <v>105.3</v>
      </c>
      <c r="J1644" s="28">
        <f t="shared" si="152"/>
        <v>29.25</v>
      </c>
      <c r="K1644" s="28">
        <f>(1000*1.15)*Table1[[#This Row],[WLTC class 3, version 5, acceleration]]</f>
        <v>-111.80555555555374</v>
      </c>
      <c r="L1644" s="28">
        <f t="shared" si="155"/>
        <v>112.815</v>
      </c>
      <c r="M1644" s="28">
        <f>0.5*1.2*0.32*1.99*(Table1[[#This Row],[Velocity]]^2)</f>
        <v>326.89332000000002</v>
      </c>
      <c r="N1644" s="28">
        <f>Table1[[#This Row],[Acceleration Force]]+Table1[[#This Row],[Rolling Resistance]]+Table1[[#This Row],[Aerodynamic Resistance]]</f>
        <v>327.90276444444629</v>
      </c>
      <c r="O1644" s="28">
        <f>(Table1[[#This Row],[Acceleration Force]]+Table1[[#This Row],[Rolling Resistance]]+Table1[[#This Row],[Aerodynamic Resistance]])*Table1[[#This Row],[Velocity]]</f>
        <v>9591.1558600000535</v>
      </c>
      <c r="P1644" s="28">
        <f>Table1[[#This Row],[Total]]*Table1[[#This Row],[Velocity]]</f>
        <v>9591.1558600000535</v>
      </c>
      <c r="Q1644" s="28">
        <f>IF(Table1[[#This Row],[Energy]]&gt;0,Table1[[#This Row],[Energy]],0)</f>
        <v>9591.1558600000535</v>
      </c>
      <c r="R1644" s="28">
        <f>(SUM($Q$6:Q1644))/1000000</f>
        <v>7.4079190749022121</v>
      </c>
      <c r="S1644" s="28">
        <f>IF(Table1[[#This Row],[Energy]]&lt;0,ABS(Table1[[#This Row],[Energy]]),0)</f>
        <v>0</v>
      </c>
      <c r="T1644" s="28">
        <f>(SUM($S$6:S1644))/1000000</f>
        <v>1.9600616110608222</v>
      </c>
    </row>
    <row r="1645" spans="2:20" x14ac:dyDescent="0.3">
      <c r="B1645" s="11" t="s">
        <v>26</v>
      </c>
      <c r="C1645" s="25">
        <v>1639</v>
      </c>
      <c r="D1645" s="25">
        <v>162</v>
      </c>
      <c r="E1645" s="26">
        <v>104.9</v>
      </c>
      <c r="F1645" s="27">
        <f t="shared" si="153"/>
        <v>-0.12499999999999881</v>
      </c>
      <c r="G1645" s="27">
        <f t="shared" si="154"/>
        <v>-0.44999999999999574</v>
      </c>
      <c r="H1645" s="28">
        <f t="shared" si="150"/>
        <v>0</v>
      </c>
      <c r="I1645" s="28">
        <f t="shared" si="151"/>
        <v>104.9</v>
      </c>
      <c r="J1645" s="28">
        <f t="shared" si="152"/>
        <v>29.138888888888889</v>
      </c>
      <c r="K1645" s="28">
        <f>(1000*1.15)*Table1[[#This Row],[WLTC class 3, version 5, acceleration]]</f>
        <v>-143.74999999999864</v>
      </c>
      <c r="L1645" s="28">
        <f t="shared" si="155"/>
        <v>112.815</v>
      </c>
      <c r="M1645" s="28">
        <f>0.5*1.2*0.32*1.99*(Table1[[#This Row],[Velocity]]^2)</f>
        <v>324.41451703703706</v>
      </c>
      <c r="N1645" s="28">
        <f>Table1[[#This Row],[Acceleration Force]]+Table1[[#This Row],[Rolling Resistance]]+Table1[[#This Row],[Aerodynamic Resistance]]</f>
        <v>293.47951703703842</v>
      </c>
      <c r="O1645" s="28">
        <f>(Table1[[#This Row],[Acceleration Force]]+Table1[[#This Row],[Rolling Resistance]]+Table1[[#This Row],[Aerodynamic Resistance]])*Table1[[#This Row],[Velocity]]</f>
        <v>8551.6670381070362</v>
      </c>
      <c r="P1645" s="28">
        <f>Table1[[#This Row],[Total]]*Table1[[#This Row],[Velocity]]</f>
        <v>8551.6670381070362</v>
      </c>
      <c r="Q1645" s="28">
        <f>IF(Table1[[#This Row],[Energy]]&gt;0,Table1[[#This Row],[Energy]],0)</f>
        <v>8551.6670381070362</v>
      </c>
      <c r="R1645" s="28">
        <f>(SUM($Q$6:Q1645))/1000000</f>
        <v>7.4164707419403193</v>
      </c>
      <c r="S1645" s="28">
        <f>IF(Table1[[#This Row],[Energy]]&lt;0,ABS(Table1[[#This Row],[Energy]]),0)</f>
        <v>0</v>
      </c>
      <c r="T1645" s="28">
        <f>(SUM($S$6:S1645))/1000000</f>
        <v>1.9600616110608222</v>
      </c>
    </row>
    <row r="1646" spans="2:20" x14ac:dyDescent="0.3">
      <c r="B1646" s="11" t="s">
        <v>26</v>
      </c>
      <c r="C1646" s="25">
        <v>1640</v>
      </c>
      <c r="D1646" s="25">
        <v>163</v>
      </c>
      <c r="E1646" s="26">
        <v>104.4</v>
      </c>
      <c r="F1646" s="27">
        <f t="shared" si="153"/>
        <v>-0.12500000000000078</v>
      </c>
      <c r="G1646" s="27">
        <f t="shared" si="154"/>
        <v>-0.45000000000000284</v>
      </c>
      <c r="H1646" s="28">
        <f t="shared" si="150"/>
        <v>0</v>
      </c>
      <c r="I1646" s="28">
        <f t="shared" si="151"/>
        <v>104.4</v>
      </c>
      <c r="J1646" s="28">
        <f t="shared" si="152"/>
        <v>29</v>
      </c>
      <c r="K1646" s="28">
        <f>(1000*1.15)*Table1[[#This Row],[WLTC class 3, version 5, acceleration]]</f>
        <v>-143.75000000000088</v>
      </c>
      <c r="L1646" s="28">
        <f t="shared" si="155"/>
        <v>112.815</v>
      </c>
      <c r="M1646" s="28">
        <f>0.5*1.2*0.32*1.99*(Table1[[#This Row],[Velocity]]^2)</f>
        <v>321.32928000000004</v>
      </c>
      <c r="N1646" s="28">
        <f>Table1[[#This Row],[Acceleration Force]]+Table1[[#This Row],[Rolling Resistance]]+Table1[[#This Row],[Aerodynamic Resistance]]</f>
        <v>290.39427999999918</v>
      </c>
      <c r="O1646" s="28">
        <f>(Table1[[#This Row],[Acceleration Force]]+Table1[[#This Row],[Rolling Resistance]]+Table1[[#This Row],[Aerodynamic Resistance]])*Table1[[#This Row],[Velocity]]</f>
        <v>8421.4341199999762</v>
      </c>
      <c r="P1646" s="28">
        <f>Table1[[#This Row],[Total]]*Table1[[#This Row],[Velocity]]</f>
        <v>8421.4341199999762</v>
      </c>
      <c r="Q1646" s="28">
        <f>IF(Table1[[#This Row],[Energy]]&gt;0,Table1[[#This Row],[Energy]],0)</f>
        <v>8421.4341199999762</v>
      </c>
      <c r="R1646" s="28">
        <f>(SUM($Q$6:Q1646))/1000000</f>
        <v>7.4248921760603199</v>
      </c>
      <c r="S1646" s="28">
        <f>IF(Table1[[#This Row],[Energy]]&lt;0,ABS(Table1[[#This Row],[Energy]]),0)</f>
        <v>0</v>
      </c>
      <c r="T1646" s="28">
        <f>(SUM($S$6:S1646))/1000000</f>
        <v>1.9600616110608222</v>
      </c>
    </row>
    <row r="1647" spans="2:20" x14ac:dyDescent="0.3">
      <c r="B1647" s="11" t="s">
        <v>26</v>
      </c>
      <c r="C1647" s="25">
        <v>1641</v>
      </c>
      <c r="D1647" s="25">
        <v>164</v>
      </c>
      <c r="E1647" s="26">
        <v>104</v>
      </c>
      <c r="F1647" s="27">
        <f t="shared" si="153"/>
        <v>-8.3333333333334522E-2</v>
      </c>
      <c r="G1647" s="27">
        <f t="shared" si="154"/>
        <v>-0.30000000000000426</v>
      </c>
      <c r="H1647" s="28">
        <f t="shared" si="150"/>
        <v>0</v>
      </c>
      <c r="I1647" s="28">
        <f t="shared" si="151"/>
        <v>104</v>
      </c>
      <c r="J1647" s="28">
        <f t="shared" si="152"/>
        <v>28.888888888888889</v>
      </c>
      <c r="K1647" s="28">
        <f>(1000*1.15)*Table1[[#This Row],[WLTC class 3, version 5, acceleration]]</f>
        <v>-95.833333333334707</v>
      </c>
      <c r="L1647" s="28">
        <f t="shared" si="155"/>
        <v>112.815</v>
      </c>
      <c r="M1647" s="28">
        <f>0.5*1.2*0.32*1.99*(Table1[[#This Row],[Velocity]]^2)</f>
        <v>318.8717037037037</v>
      </c>
      <c r="N1647" s="28">
        <f>Table1[[#This Row],[Acceleration Force]]+Table1[[#This Row],[Rolling Resistance]]+Table1[[#This Row],[Aerodynamic Resistance]]</f>
        <v>335.85337037036902</v>
      </c>
      <c r="O1647" s="28">
        <f>(Table1[[#This Row],[Acceleration Force]]+Table1[[#This Row],[Rolling Resistance]]+Table1[[#This Row],[Aerodynamic Resistance]])*Table1[[#This Row],[Velocity]]</f>
        <v>9702.4306995884381</v>
      </c>
      <c r="P1647" s="28">
        <f>Table1[[#This Row],[Total]]*Table1[[#This Row],[Velocity]]</f>
        <v>9702.4306995884381</v>
      </c>
      <c r="Q1647" s="28">
        <f>IF(Table1[[#This Row],[Energy]]&gt;0,Table1[[#This Row],[Energy]],0)</f>
        <v>9702.4306995884381</v>
      </c>
      <c r="R1647" s="28">
        <f>(SUM($Q$6:Q1647))/1000000</f>
        <v>7.4345946067599087</v>
      </c>
      <c r="S1647" s="28">
        <f>IF(Table1[[#This Row],[Energy]]&lt;0,ABS(Table1[[#This Row],[Energy]]),0)</f>
        <v>0</v>
      </c>
      <c r="T1647" s="28">
        <f>(SUM($S$6:S1647))/1000000</f>
        <v>1.9600616110608222</v>
      </c>
    </row>
    <row r="1648" spans="2:20" x14ac:dyDescent="0.3">
      <c r="B1648" s="11" t="s">
        <v>26</v>
      </c>
      <c r="C1648" s="25">
        <v>1642</v>
      </c>
      <c r="D1648" s="25">
        <v>165</v>
      </c>
      <c r="E1648" s="26">
        <v>103.8</v>
      </c>
      <c r="F1648" s="27">
        <f t="shared" si="153"/>
        <v>-1.3888888888888099E-2</v>
      </c>
      <c r="G1648" s="27">
        <f t="shared" si="154"/>
        <v>-4.9999999999997158E-2</v>
      </c>
      <c r="H1648" s="28">
        <f t="shared" si="150"/>
        <v>0</v>
      </c>
      <c r="I1648" s="28">
        <f t="shared" si="151"/>
        <v>103.8</v>
      </c>
      <c r="J1648" s="28">
        <f t="shared" si="152"/>
        <v>28.833333333333332</v>
      </c>
      <c r="K1648" s="28">
        <f>(1000*1.15)*Table1[[#This Row],[WLTC class 3, version 5, acceleration]]</f>
        <v>-15.972222222221314</v>
      </c>
      <c r="L1648" s="28">
        <f t="shared" si="155"/>
        <v>112.815</v>
      </c>
      <c r="M1648" s="28">
        <f>0.5*1.2*0.32*1.99*(Table1[[#This Row],[Velocity]]^2)</f>
        <v>317.64645333333334</v>
      </c>
      <c r="N1648" s="28">
        <f>Table1[[#This Row],[Acceleration Force]]+Table1[[#This Row],[Rolling Resistance]]+Table1[[#This Row],[Aerodynamic Resistance]]</f>
        <v>414.48923111111202</v>
      </c>
      <c r="O1648" s="28">
        <f>(Table1[[#This Row],[Acceleration Force]]+Table1[[#This Row],[Rolling Resistance]]+Table1[[#This Row],[Aerodynamic Resistance]])*Table1[[#This Row],[Velocity]]</f>
        <v>11951.106163703729</v>
      </c>
      <c r="P1648" s="28">
        <f>Table1[[#This Row],[Total]]*Table1[[#This Row],[Velocity]]</f>
        <v>11951.106163703729</v>
      </c>
      <c r="Q1648" s="28">
        <f>IF(Table1[[#This Row],[Energy]]&gt;0,Table1[[#This Row],[Energy]],0)</f>
        <v>11951.106163703729</v>
      </c>
      <c r="R1648" s="28">
        <f>(SUM($Q$6:Q1648))/1000000</f>
        <v>7.4465457129236121</v>
      </c>
      <c r="S1648" s="28">
        <f>IF(Table1[[#This Row],[Energy]]&lt;0,ABS(Table1[[#This Row],[Energy]]),0)</f>
        <v>0</v>
      </c>
      <c r="T1648" s="28">
        <f>(SUM($S$6:S1648))/1000000</f>
        <v>1.9600616110608222</v>
      </c>
    </row>
    <row r="1649" spans="2:20" x14ac:dyDescent="0.3">
      <c r="B1649" s="11" t="s">
        <v>26</v>
      </c>
      <c r="C1649" s="25">
        <v>1643</v>
      </c>
      <c r="D1649" s="25">
        <v>166</v>
      </c>
      <c r="E1649" s="26">
        <v>103.9</v>
      </c>
      <c r="F1649" s="27">
        <f t="shared" si="153"/>
        <v>8.3333333333334522E-2</v>
      </c>
      <c r="G1649" s="27">
        <f t="shared" si="154"/>
        <v>0.30000000000000426</v>
      </c>
      <c r="H1649" s="28">
        <f t="shared" si="150"/>
        <v>0</v>
      </c>
      <c r="I1649" s="28">
        <f t="shared" si="151"/>
        <v>103.9</v>
      </c>
      <c r="J1649" s="28">
        <f t="shared" si="152"/>
        <v>28.861111111111111</v>
      </c>
      <c r="K1649" s="28">
        <f>(1000*1.15)*Table1[[#This Row],[WLTC class 3, version 5, acceleration]]</f>
        <v>95.833333333334707</v>
      </c>
      <c r="L1649" s="28">
        <f t="shared" si="155"/>
        <v>112.815</v>
      </c>
      <c r="M1649" s="28">
        <f>0.5*1.2*0.32*1.99*(Table1[[#This Row],[Velocity]]^2)</f>
        <v>318.25878370370373</v>
      </c>
      <c r="N1649" s="28">
        <f>Table1[[#This Row],[Acceleration Force]]+Table1[[#This Row],[Rolling Resistance]]+Table1[[#This Row],[Aerodynamic Resistance]]</f>
        <v>526.90711703703846</v>
      </c>
      <c r="O1649" s="28">
        <f>(Table1[[#This Row],[Acceleration Force]]+Table1[[#This Row],[Rolling Resistance]]+Table1[[#This Row],[Aerodynamic Resistance]])*Table1[[#This Row],[Velocity]]</f>
        <v>15207.124850041193</v>
      </c>
      <c r="P1649" s="28">
        <f>Table1[[#This Row],[Total]]*Table1[[#This Row],[Velocity]]</f>
        <v>15207.124850041193</v>
      </c>
      <c r="Q1649" s="28">
        <f>IF(Table1[[#This Row],[Energy]]&gt;0,Table1[[#This Row],[Energy]],0)</f>
        <v>15207.124850041193</v>
      </c>
      <c r="R1649" s="28">
        <f>(SUM($Q$6:Q1649))/1000000</f>
        <v>7.4617528377736537</v>
      </c>
      <c r="S1649" s="28">
        <f>IF(Table1[[#This Row],[Energy]]&lt;0,ABS(Table1[[#This Row],[Energy]]),0)</f>
        <v>0</v>
      </c>
      <c r="T1649" s="28">
        <f>(SUM($S$6:S1649))/1000000</f>
        <v>1.9600616110608222</v>
      </c>
    </row>
    <row r="1650" spans="2:20" x14ac:dyDescent="0.3">
      <c r="B1650" s="11" t="s">
        <v>26</v>
      </c>
      <c r="C1650" s="25">
        <v>1644</v>
      </c>
      <c r="D1650" s="25">
        <v>167</v>
      </c>
      <c r="E1650" s="26">
        <v>104.4</v>
      </c>
      <c r="F1650" s="27">
        <f t="shared" si="153"/>
        <v>0.16666666666666508</v>
      </c>
      <c r="G1650" s="27">
        <f t="shared" si="154"/>
        <v>0.59999999999999432</v>
      </c>
      <c r="H1650" s="28">
        <f t="shared" si="150"/>
        <v>0</v>
      </c>
      <c r="I1650" s="28">
        <f t="shared" si="151"/>
        <v>104.4</v>
      </c>
      <c r="J1650" s="28">
        <f t="shared" si="152"/>
        <v>29</v>
      </c>
      <c r="K1650" s="28">
        <f>(1000*1.15)*Table1[[#This Row],[WLTC class 3, version 5, acceleration]]</f>
        <v>191.66666666666484</v>
      </c>
      <c r="L1650" s="28">
        <f t="shared" si="155"/>
        <v>112.815</v>
      </c>
      <c r="M1650" s="28">
        <f>0.5*1.2*0.32*1.99*(Table1[[#This Row],[Velocity]]^2)</f>
        <v>321.32928000000004</v>
      </c>
      <c r="N1650" s="28">
        <f>Table1[[#This Row],[Acceleration Force]]+Table1[[#This Row],[Rolling Resistance]]+Table1[[#This Row],[Aerodynamic Resistance]]</f>
        <v>625.8109466666649</v>
      </c>
      <c r="O1650" s="28">
        <f>(Table1[[#This Row],[Acceleration Force]]+Table1[[#This Row],[Rolling Resistance]]+Table1[[#This Row],[Aerodynamic Resistance]])*Table1[[#This Row],[Velocity]]</f>
        <v>18148.517453333283</v>
      </c>
      <c r="P1650" s="28">
        <f>Table1[[#This Row],[Total]]*Table1[[#This Row],[Velocity]]</f>
        <v>18148.517453333283</v>
      </c>
      <c r="Q1650" s="28">
        <f>IF(Table1[[#This Row],[Energy]]&gt;0,Table1[[#This Row],[Energy]],0)</f>
        <v>18148.517453333283</v>
      </c>
      <c r="R1650" s="28">
        <f>(SUM($Q$6:Q1650))/1000000</f>
        <v>7.4799013552269873</v>
      </c>
      <c r="S1650" s="28">
        <f>IF(Table1[[#This Row],[Energy]]&lt;0,ABS(Table1[[#This Row],[Energy]]),0)</f>
        <v>0</v>
      </c>
      <c r="T1650" s="28">
        <f>(SUM($S$6:S1650))/1000000</f>
        <v>1.9600616110608222</v>
      </c>
    </row>
    <row r="1651" spans="2:20" x14ac:dyDescent="0.3">
      <c r="B1651" s="11" t="s">
        <v>26</v>
      </c>
      <c r="C1651" s="25">
        <v>1645</v>
      </c>
      <c r="D1651" s="25">
        <v>168</v>
      </c>
      <c r="E1651" s="26">
        <v>105.1</v>
      </c>
      <c r="F1651" s="27">
        <f t="shared" si="153"/>
        <v>0.23611111111110952</v>
      </c>
      <c r="G1651" s="27">
        <f t="shared" si="154"/>
        <v>0.84999999999999432</v>
      </c>
      <c r="H1651" s="28">
        <f t="shared" si="150"/>
        <v>0</v>
      </c>
      <c r="I1651" s="28">
        <f t="shared" si="151"/>
        <v>105.1</v>
      </c>
      <c r="J1651" s="28">
        <f t="shared" si="152"/>
        <v>29.194444444444443</v>
      </c>
      <c r="K1651" s="28">
        <f>(1000*1.15)*Table1[[#This Row],[WLTC class 3, version 5, acceleration]]</f>
        <v>271.52777777777595</v>
      </c>
      <c r="L1651" s="28">
        <f t="shared" si="155"/>
        <v>112.815</v>
      </c>
      <c r="M1651" s="28">
        <f>0.5*1.2*0.32*1.99*(Table1[[#This Row],[Velocity]]^2)</f>
        <v>325.65273925925925</v>
      </c>
      <c r="N1651" s="28">
        <f>Table1[[#This Row],[Acceleration Force]]+Table1[[#This Row],[Rolling Resistance]]+Table1[[#This Row],[Aerodynamic Resistance]]</f>
        <v>709.99551703703514</v>
      </c>
      <c r="O1651" s="28">
        <f>(Table1[[#This Row],[Acceleration Force]]+Table1[[#This Row],[Rolling Resistance]]+Table1[[#This Row],[Aerodynamic Resistance]])*Table1[[#This Row],[Velocity]]</f>
        <v>20727.92467794233</v>
      </c>
      <c r="P1651" s="28">
        <f>Table1[[#This Row],[Total]]*Table1[[#This Row],[Velocity]]</f>
        <v>20727.92467794233</v>
      </c>
      <c r="Q1651" s="28">
        <f>IF(Table1[[#This Row],[Energy]]&gt;0,Table1[[#This Row],[Energy]],0)</f>
        <v>20727.92467794233</v>
      </c>
      <c r="R1651" s="28">
        <f>(SUM($Q$6:Q1651))/1000000</f>
        <v>7.5006292799049286</v>
      </c>
      <c r="S1651" s="28">
        <f>IF(Table1[[#This Row],[Energy]]&lt;0,ABS(Table1[[#This Row],[Energy]]),0)</f>
        <v>0</v>
      </c>
      <c r="T1651" s="28">
        <f>(SUM($S$6:S1651))/1000000</f>
        <v>1.9600616110608222</v>
      </c>
    </row>
    <row r="1652" spans="2:20" x14ac:dyDescent="0.3">
      <c r="B1652" s="11" t="s">
        <v>26</v>
      </c>
      <c r="C1652" s="25">
        <v>1646</v>
      </c>
      <c r="D1652" s="25">
        <v>169</v>
      </c>
      <c r="E1652" s="26">
        <v>106.1</v>
      </c>
      <c r="F1652" s="27">
        <f t="shared" si="153"/>
        <v>0.29166666666666785</v>
      </c>
      <c r="G1652" s="27">
        <f t="shared" si="154"/>
        <v>1.0500000000000043</v>
      </c>
      <c r="H1652" s="28">
        <f t="shared" si="150"/>
        <v>0</v>
      </c>
      <c r="I1652" s="28">
        <f t="shared" si="151"/>
        <v>106.1</v>
      </c>
      <c r="J1652" s="28">
        <f t="shared" si="152"/>
        <v>29.472222222222221</v>
      </c>
      <c r="K1652" s="28">
        <f>(1000*1.15)*Table1[[#This Row],[WLTC class 3, version 5, acceleration]]</f>
        <v>335.41666666666805</v>
      </c>
      <c r="L1652" s="28">
        <f t="shared" si="155"/>
        <v>112.815</v>
      </c>
      <c r="M1652" s="28">
        <f>0.5*1.2*0.32*1.99*(Table1[[#This Row],[Velocity]]^2)</f>
        <v>331.87922814814817</v>
      </c>
      <c r="N1652" s="28">
        <f>Table1[[#This Row],[Acceleration Force]]+Table1[[#This Row],[Rolling Resistance]]+Table1[[#This Row],[Aerodynamic Resistance]]</f>
        <v>780.11089481481622</v>
      </c>
      <c r="O1652" s="28">
        <f>(Table1[[#This Row],[Acceleration Force]]+Table1[[#This Row],[Rolling Resistance]]+Table1[[#This Row],[Aerodynamic Resistance]])*Table1[[#This Row],[Velocity]]</f>
        <v>22991.601649958888</v>
      </c>
      <c r="P1652" s="28">
        <f>Table1[[#This Row],[Total]]*Table1[[#This Row],[Velocity]]</f>
        <v>22991.601649958888</v>
      </c>
      <c r="Q1652" s="28">
        <f>IF(Table1[[#This Row],[Energy]]&gt;0,Table1[[#This Row],[Energy]],0)</f>
        <v>22991.601649958888</v>
      </c>
      <c r="R1652" s="28">
        <f>(SUM($Q$6:Q1652))/1000000</f>
        <v>7.523620881554888</v>
      </c>
      <c r="S1652" s="28">
        <f>IF(Table1[[#This Row],[Energy]]&lt;0,ABS(Table1[[#This Row],[Energy]]),0)</f>
        <v>0</v>
      </c>
      <c r="T1652" s="28">
        <f>(SUM($S$6:S1652))/1000000</f>
        <v>1.9600616110608222</v>
      </c>
    </row>
    <row r="1653" spans="2:20" x14ac:dyDescent="0.3">
      <c r="B1653" s="11" t="s">
        <v>26</v>
      </c>
      <c r="C1653" s="25">
        <v>1647</v>
      </c>
      <c r="D1653" s="25">
        <v>170</v>
      </c>
      <c r="E1653" s="26">
        <v>107.2</v>
      </c>
      <c r="F1653" s="27">
        <f t="shared" si="153"/>
        <v>0.33333333333333409</v>
      </c>
      <c r="G1653" s="27">
        <f t="shared" si="154"/>
        <v>1.2000000000000028</v>
      </c>
      <c r="H1653" s="28">
        <f t="shared" si="150"/>
        <v>0</v>
      </c>
      <c r="I1653" s="28">
        <f t="shared" si="151"/>
        <v>107.2</v>
      </c>
      <c r="J1653" s="28">
        <f t="shared" si="152"/>
        <v>29.777777777777779</v>
      </c>
      <c r="K1653" s="28">
        <f>(1000*1.15)*Table1[[#This Row],[WLTC class 3, version 5, acceleration]]</f>
        <v>383.33333333333422</v>
      </c>
      <c r="L1653" s="28">
        <f t="shared" si="155"/>
        <v>112.815</v>
      </c>
      <c r="M1653" s="28">
        <f>0.5*1.2*0.32*1.99*(Table1[[#This Row],[Velocity]]^2)</f>
        <v>338.79646814814816</v>
      </c>
      <c r="N1653" s="28">
        <f>Table1[[#This Row],[Acceleration Force]]+Table1[[#This Row],[Rolling Resistance]]+Table1[[#This Row],[Aerodynamic Resistance]]</f>
        <v>834.94480148148239</v>
      </c>
      <c r="O1653" s="28">
        <f>(Table1[[#This Row],[Acceleration Force]]+Table1[[#This Row],[Rolling Resistance]]+Table1[[#This Row],[Aerodynamic Resistance]])*Table1[[#This Row],[Velocity]]</f>
        <v>24862.800755226366</v>
      </c>
      <c r="P1653" s="28">
        <f>Table1[[#This Row],[Total]]*Table1[[#This Row],[Velocity]]</f>
        <v>24862.800755226366</v>
      </c>
      <c r="Q1653" s="28">
        <f>IF(Table1[[#This Row],[Energy]]&gt;0,Table1[[#This Row],[Energy]],0)</f>
        <v>24862.800755226366</v>
      </c>
      <c r="R1653" s="28">
        <f>(SUM($Q$6:Q1653))/1000000</f>
        <v>7.5484836823101134</v>
      </c>
      <c r="S1653" s="28">
        <f>IF(Table1[[#This Row],[Energy]]&lt;0,ABS(Table1[[#This Row],[Energy]]),0)</f>
        <v>0</v>
      </c>
      <c r="T1653" s="28">
        <f>(SUM($S$6:S1653))/1000000</f>
        <v>1.9600616110608222</v>
      </c>
    </row>
    <row r="1654" spans="2:20" x14ac:dyDescent="0.3">
      <c r="B1654" s="11" t="s">
        <v>26</v>
      </c>
      <c r="C1654" s="25">
        <v>1648</v>
      </c>
      <c r="D1654" s="25">
        <v>171</v>
      </c>
      <c r="E1654" s="26">
        <v>108.5</v>
      </c>
      <c r="F1654" s="27">
        <f t="shared" si="153"/>
        <v>0.37500000000000039</v>
      </c>
      <c r="G1654" s="27">
        <f t="shared" si="154"/>
        <v>1.3500000000000014</v>
      </c>
      <c r="H1654" s="28">
        <f t="shared" si="150"/>
        <v>0</v>
      </c>
      <c r="I1654" s="28">
        <f t="shared" si="151"/>
        <v>108.5</v>
      </c>
      <c r="J1654" s="28">
        <f t="shared" si="152"/>
        <v>30.138888888888889</v>
      </c>
      <c r="K1654" s="28">
        <f>(1000*1.15)*Table1[[#This Row],[WLTC class 3, version 5, acceleration]]</f>
        <v>431.25000000000045</v>
      </c>
      <c r="L1654" s="28">
        <f t="shared" si="155"/>
        <v>112.815</v>
      </c>
      <c r="M1654" s="28">
        <f>0.5*1.2*0.32*1.99*(Table1[[#This Row],[Velocity]]^2)</f>
        <v>347.06337037037042</v>
      </c>
      <c r="N1654" s="28">
        <f>Table1[[#This Row],[Acceleration Force]]+Table1[[#This Row],[Rolling Resistance]]+Table1[[#This Row],[Aerodynamic Resistance]]</f>
        <v>891.12837037037093</v>
      </c>
      <c r="O1654" s="28">
        <f>(Table1[[#This Row],[Acceleration Force]]+Table1[[#This Row],[Rolling Resistance]]+Table1[[#This Row],[Aerodynamic Resistance]])*Table1[[#This Row],[Velocity]]</f>
        <v>26857.618940329234</v>
      </c>
      <c r="P1654" s="28">
        <f>Table1[[#This Row],[Total]]*Table1[[#This Row],[Velocity]]</f>
        <v>26857.618940329234</v>
      </c>
      <c r="Q1654" s="28">
        <f>IF(Table1[[#This Row],[Energy]]&gt;0,Table1[[#This Row],[Energy]],0)</f>
        <v>26857.618940329234</v>
      </c>
      <c r="R1654" s="28">
        <f>(SUM($Q$6:Q1654))/1000000</f>
        <v>7.5753413012504431</v>
      </c>
      <c r="S1654" s="28">
        <f>IF(Table1[[#This Row],[Energy]]&lt;0,ABS(Table1[[#This Row],[Energy]]),0)</f>
        <v>0</v>
      </c>
      <c r="T1654" s="28">
        <f>(SUM($S$6:S1654))/1000000</f>
        <v>1.9600616110608222</v>
      </c>
    </row>
    <row r="1655" spans="2:20" x14ac:dyDescent="0.3">
      <c r="B1655" s="11" t="s">
        <v>26</v>
      </c>
      <c r="C1655" s="25">
        <v>1649</v>
      </c>
      <c r="D1655" s="25">
        <v>172</v>
      </c>
      <c r="E1655" s="26">
        <v>109.9</v>
      </c>
      <c r="F1655" s="27">
        <f t="shared" si="153"/>
        <v>0.38888888888888851</v>
      </c>
      <c r="G1655" s="27">
        <f t="shared" si="154"/>
        <v>1.3999999999999986</v>
      </c>
      <c r="H1655" s="28">
        <f t="shared" si="150"/>
        <v>0</v>
      </c>
      <c r="I1655" s="28">
        <f t="shared" si="151"/>
        <v>109.9</v>
      </c>
      <c r="J1655" s="28">
        <f t="shared" si="152"/>
        <v>30.527777777777779</v>
      </c>
      <c r="K1655" s="28">
        <f>(1000*1.15)*Table1[[#This Row],[WLTC class 3, version 5, acceleration]]</f>
        <v>447.22222222222177</v>
      </c>
      <c r="L1655" s="28">
        <f t="shared" si="155"/>
        <v>112.815</v>
      </c>
      <c r="M1655" s="28">
        <f>0.5*1.2*0.32*1.99*(Table1[[#This Row],[Velocity]]^2)</f>
        <v>356.07762814814822</v>
      </c>
      <c r="N1655" s="28">
        <f>Table1[[#This Row],[Acceleration Force]]+Table1[[#This Row],[Rolling Resistance]]+Table1[[#This Row],[Aerodynamic Resistance]]</f>
        <v>916.11485037037005</v>
      </c>
      <c r="O1655" s="28">
        <f>(Table1[[#This Row],[Acceleration Force]]+Table1[[#This Row],[Rolling Resistance]]+Table1[[#This Row],[Aerodynamic Resistance]])*Table1[[#This Row],[Velocity]]</f>
        <v>27966.950571028796</v>
      </c>
      <c r="P1655" s="28">
        <f>Table1[[#This Row],[Total]]*Table1[[#This Row],[Velocity]]</f>
        <v>27966.950571028796</v>
      </c>
      <c r="Q1655" s="28">
        <f>IF(Table1[[#This Row],[Energy]]&gt;0,Table1[[#This Row],[Energy]],0)</f>
        <v>27966.950571028796</v>
      </c>
      <c r="R1655" s="28">
        <f>(SUM($Q$6:Q1655))/1000000</f>
        <v>7.6033082518214714</v>
      </c>
      <c r="S1655" s="28">
        <f>IF(Table1[[#This Row],[Energy]]&lt;0,ABS(Table1[[#This Row],[Energy]]),0)</f>
        <v>0</v>
      </c>
      <c r="T1655" s="28">
        <f>(SUM($S$6:S1655))/1000000</f>
        <v>1.9600616110608222</v>
      </c>
    </row>
    <row r="1656" spans="2:20" x14ac:dyDescent="0.3">
      <c r="B1656" s="11" t="s">
        <v>26</v>
      </c>
      <c r="C1656" s="25">
        <v>1650</v>
      </c>
      <c r="D1656" s="25">
        <v>173</v>
      </c>
      <c r="E1656" s="26">
        <v>111.3</v>
      </c>
      <c r="F1656" s="27">
        <f t="shared" si="153"/>
        <v>0.38888888888888851</v>
      </c>
      <c r="G1656" s="27">
        <f t="shared" si="154"/>
        <v>1.3999999999999986</v>
      </c>
      <c r="H1656" s="28">
        <f t="shared" si="150"/>
        <v>0</v>
      </c>
      <c r="I1656" s="28">
        <f t="shared" si="151"/>
        <v>111.3</v>
      </c>
      <c r="J1656" s="28">
        <f t="shared" si="152"/>
        <v>30.916666666666664</v>
      </c>
      <c r="K1656" s="28">
        <f>(1000*1.15)*Table1[[#This Row],[WLTC class 3, version 5, acceleration]]</f>
        <v>447.22222222222177</v>
      </c>
      <c r="L1656" s="28">
        <f t="shared" si="155"/>
        <v>112.815</v>
      </c>
      <c r="M1656" s="28">
        <f>0.5*1.2*0.32*1.99*(Table1[[#This Row],[Velocity]]^2)</f>
        <v>365.20745333333332</v>
      </c>
      <c r="N1656" s="28">
        <f>Table1[[#This Row],[Acceleration Force]]+Table1[[#This Row],[Rolling Resistance]]+Table1[[#This Row],[Aerodynamic Resistance]]</f>
        <v>925.24467555555509</v>
      </c>
      <c r="O1656" s="28">
        <f>(Table1[[#This Row],[Acceleration Force]]+Table1[[#This Row],[Rolling Resistance]]+Table1[[#This Row],[Aerodynamic Resistance]])*Table1[[#This Row],[Velocity]]</f>
        <v>28605.481219259244</v>
      </c>
      <c r="P1656" s="28">
        <f>Table1[[#This Row],[Total]]*Table1[[#This Row],[Velocity]]</f>
        <v>28605.481219259244</v>
      </c>
      <c r="Q1656" s="28">
        <f>IF(Table1[[#This Row],[Energy]]&gt;0,Table1[[#This Row],[Energy]],0)</f>
        <v>28605.481219259244</v>
      </c>
      <c r="R1656" s="28">
        <f>(SUM($Q$6:Q1656))/1000000</f>
        <v>7.6319137330407303</v>
      </c>
      <c r="S1656" s="28">
        <f>IF(Table1[[#This Row],[Energy]]&lt;0,ABS(Table1[[#This Row],[Energy]]),0)</f>
        <v>0</v>
      </c>
      <c r="T1656" s="28">
        <f>(SUM($S$6:S1656))/1000000</f>
        <v>1.9600616110608222</v>
      </c>
    </row>
    <row r="1657" spans="2:20" x14ac:dyDescent="0.3">
      <c r="B1657" s="11" t="s">
        <v>26</v>
      </c>
      <c r="C1657" s="25">
        <v>1651</v>
      </c>
      <c r="D1657" s="25">
        <v>174</v>
      </c>
      <c r="E1657" s="26">
        <v>112.7</v>
      </c>
      <c r="F1657" s="27">
        <f t="shared" si="153"/>
        <v>0.36111111111111227</v>
      </c>
      <c r="G1657" s="27">
        <f t="shared" si="154"/>
        <v>1.3000000000000043</v>
      </c>
      <c r="H1657" s="28">
        <f t="shared" si="150"/>
        <v>0</v>
      </c>
      <c r="I1657" s="28">
        <f t="shared" si="151"/>
        <v>112.7</v>
      </c>
      <c r="J1657" s="28">
        <f t="shared" si="152"/>
        <v>31.305555555555557</v>
      </c>
      <c r="K1657" s="28">
        <f>(1000*1.15)*Table1[[#This Row],[WLTC class 3, version 5, acceleration]]</f>
        <v>415.27777777777914</v>
      </c>
      <c r="L1657" s="28">
        <f t="shared" si="155"/>
        <v>112.815</v>
      </c>
      <c r="M1657" s="28">
        <f>0.5*1.2*0.32*1.99*(Table1[[#This Row],[Velocity]]^2)</f>
        <v>374.452845925926</v>
      </c>
      <c r="N1657" s="28">
        <f>Table1[[#This Row],[Acceleration Force]]+Table1[[#This Row],[Rolling Resistance]]+Table1[[#This Row],[Aerodynamic Resistance]]</f>
        <v>902.54562370370513</v>
      </c>
      <c r="O1657" s="28">
        <f>(Table1[[#This Row],[Acceleration Force]]+Table1[[#This Row],[Rolling Resistance]]+Table1[[#This Row],[Aerodynamic Resistance]])*Table1[[#This Row],[Velocity]]</f>
        <v>28254.692164279881</v>
      </c>
      <c r="P1657" s="28">
        <f>Table1[[#This Row],[Total]]*Table1[[#This Row],[Velocity]]</f>
        <v>28254.692164279881</v>
      </c>
      <c r="Q1657" s="28">
        <f>IF(Table1[[#This Row],[Energy]]&gt;0,Table1[[#This Row],[Energy]],0)</f>
        <v>28254.692164279881</v>
      </c>
      <c r="R1657" s="28">
        <f>(SUM($Q$6:Q1657))/1000000</f>
        <v>7.6601684252050104</v>
      </c>
      <c r="S1657" s="28">
        <f>IF(Table1[[#This Row],[Energy]]&lt;0,ABS(Table1[[#This Row],[Energy]]),0)</f>
        <v>0</v>
      </c>
      <c r="T1657" s="28">
        <f>(SUM($S$6:S1657))/1000000</f>
        <v>1.9600616110608222</v>
      </c>
    </row>
    <row r="1658" spans="2:20" x14ac:dyDescent="0.3">
      <c r="B1658" s="11" t="s">
        <v>26</v>
      </c>
      <c r="C1658" s="25">
        <v>1652</v>
      </c>
      <c r="D1658" s="25">
        <v>175</v>
      </c>
      <c r="E1658" s="26">
        <v>113.9</v>
      </c>
      <c r="F1658" s="27">
        <f t="shared" si="153"/>
        <v>0.31944444444444403</v>
      </c>
      <c r="G1658" s="27">
        <f t="shared" si="154"/>
        <v>1.1499999999999986</v>
      </c>
      <c r="H1658" s="28">
        <f t="shared" si="150"/>
        <v>0</v>
      </c>
      <c r="I1658" s="28">
        <f t="shared" si="151"/>
        <v>113.9</v>
      </c>
      <c r="J1658" s="28">
        <f t="shared" si="152"/>
        <v>31.638888888888889</v>
      </c>
      <c r="K1658" s="28">
        <f>(1000*1.15)*Table1[[#This Row],[WLTC class 3, version 5, acceleration]]</f>
        <v>367.36111111111063</v>
      </c>
      <c r="L1658" s="28">
        <f t="shared" si="155"/>
        <v>112.815</v>
      </c>
      <c r="M1658" s="28">
        <f>0.5*1.2*0.32*1.99*(Table1[[#This Row],[Velocity]]^2)</f>
        <v>382.4694503703704</v>
      </c>
      <c r="N1658" s="28">
        <f>Table1[[#This Row],[Acceleration Force]]+Table1[[#This Row],[Rolling Resistance]]+Table1[[#This Row],[Aerodynamic Resistance]]</f>
        <v>862.64556148148108</v>
      </c>
      <c r="O1658" s="28">
        <f>(Table1[[#This Row],[Acceleration Force]]+Table1[[#This Row],[Rolling Resistance]]+Table1[[#This Row],[Aerodynamic Resistance]])*Table1[[#This Row],[Velocity]]</f>
        <v>27293.147070205749</v>
      </c>
      <c r="P1658" s="28">
        <f>Table1[[#This Row],[Total]]*Table1[[#This Row],[Velocity]]</f>
        <v>27293.147070205749</v>
      </c>
      <c r="Q1658" s="28">
        <f>IF(Table1[[#This Row],[Energy]]&gt;0,Table1[[#This Row],[Energy]],0)</f>
        <v>27293.147070205749</v>
      </c>
      <c r="R1658" s="28">
        <f>(SUM($Q$6:Q1658))/1000000</f>
        <v>7.6874615722752155</v>
      </c>
      <c r="S1658" s="28">
        <f>IF(Table1[[#This Row],[Energy]]&lt;0,ABS(Table1[[#This Row],[Energy]]),0)</f>
        <v>0</v>
      </c>
      <c r="T1658" s="28">
        <f>(SUM($S$6:S1658))/1000000</f>
        <v>1.9600616110608222</v>
      </c>
    </row>
    <row r="1659" spans="2:20" x14ac:dyDescent="0.3">
      <c r="B1659" s="11" t="s">
        <v>26</v>
      </c>
      <c r="C1659" s="25">
        <v>1653</v>
      </c>
      <c r="D1659" s="25">
        <v>176</v>
      </c>
      <c r="E1659" s="26">
        <v>115</v>
      </c>
      <c r="F1659" s="27">
        <f t="shared" si="153"/>
        <v>0.29166666666666585</v>
      </c>
      <c r="G1659" s="27">
        <f t="shared" si="154"/>
        <v>1.0499999999999972</v>
      </c>
      <c r="H1659" s="28">
        <f t="shared" si="150"/>
        <v>0</v>
      </c>
      <c r="I1659" s="28">
        <f t="shared" si="151"/>
        <v>115</v>
      </c>
      <c r="J1659" s="28">
        <f t="shared" si="152"/>
        <v>31.944444444444443</v>
      </c>
      <c r="K1659" s="28">
        <f>(1000*1.15)*Table1[[#This Row],[WLTC class 3, version 5, acceleration]]</f>
        <v>335.41666666666572</v>
      </c>
      <c r="L1659" s="28">
        <f t="shared" si="155"/>
        <v>112.815</v>
      </c>
      <c r="M1659" s="28">
        <f>0.5*1.2*0.32*1.99*(Table1[[#This Row],[Velocity]]^2)</f>
        <v>389.89259259259262</v>
      </c>
      <c r="N1659" s="28">
        <f>Table1[[#This Row],[Acceleration Force]]+Table1[[#This Row],[Rolling Resistance]]+Table1[[#This Row],[Aerodynamic Resistance]]</f>
        <v>838.12425925925834</v>
      </c>
      <c r="O1659" s="28">
        <f>(Table1[[#This Row],[Acceleration Force]]+Table1[[#This Row],[Rolling Resistance]]+Table1[[#This Row],[Aerodynamic Resistance]])*Table1[[#This Row],[Velocity]]</f>
        <v>26773.41383744853</v>
      </c>
      <c r="P1659" s="28">
        <f>Table1[[#This Row],[Total]]*Table1[[#This Row],[Velocity]]</f>
        <v>26773.41383744853</v>
      </c>
      <c r="Q1659" s="28">
        <f>IF(Table1[[#This Row],[Energy]]&gt;0,Table1[[#This Row],[Energy]],0)</f>
        <v>26773.41383744853</v>
      </c>
      <c r="R1659" s="28">
        <f>(SUM($Q$6:Q1659))/1000000</f>
        <v>7.7142349861126647</v>
      </c>
      <c r="S1659" s="28">
        <f>IF(Table1[[#This Row],[Energy]]&lt;0,ABS(Table1[[#This Row],[Energy]]),0)</f>
        <v>0</v>
      </c>
      <c r="T1659" s="28">
        <f>(SUM($S$6:S1659))/1000000</f>
        <v>1.9600616110608222</v>
      </c>
    </row>
    <row r="1660" spans="2:20" x14ac:dyDescent="0.3">
      <c r="B1660" s="11" t="s">
        <v>26</v>
      </c>
      <c r="C1660" s="25">
        <v>1654</v>
      </c>
      <c r="D1660" s="25">
        <v>177</v>
      </c>
      <c r="E1660" s="26">
        <v>116</v>
      </c>
      <c r="F1660" s="27">
        <f t="shared" si="153"/>
        <v>0.24999999999999961</v>
      </c>
      <c r="G1660" s="27">
        <f t="shared" si="154"/>
        <v>0.89999999999999858</v>
      </c>
      <c r="H1660" s="28">
        <f t="shared" si="150"/>
        <v>0</v>
      </c>
      <c r="I1660" s="28">
        <f t="shared" si="151"/>
        <v>116</v>
      </c>
      <c r="J1660" s="28">
        <f t="shared" si="152"/>
        <v>32.222222222222221</v>
      </c>
      <c r="K1660" s="28">
        <f>(1000*1.15)*Table1[[#This Row],[WLTC class 3, version 5, acceleration]]</f>
        <v>287.49999999999955</v>
      </c>
      <c r="L1660" s="28">
        <f t="shared" si="155"/>
        <v>112.815</v>
      </c>
      <c r="M1660" s="28">
        <f>0.5*1.2*0.32*1.99*(Table1[[#This Row],[Velocity]]^2)</f>
        <v>396.70281481481481</v>
      </c>
      <c r="N1660" s="28">
        <f>Table1[[#This Row],[Acceleration Force]]+Table1[[#This Row],[Rolling Resistance]]+Table1[[#This Row],[Aerodynamic Resistance]]</f>
        <v>797.0178148148143</v>
      </c>
      <c r="O1660" s="28">
        <f>(Table1[[#This Row],[Acceleration Force]]+Table1[[#This Row],[Rolling Resistance]]+Table1[[#This Row],[Aerodynamic Resistance]])*Table1[[#This Row],[Velocity]]</f>
        <v>25681.685144032905</v>
      </c>
      <c r="P1660" s="28">
        <f>Table1[[#This Row],[Total]]*Table1[[#This Row],[Velocity]]</f>
        <v>25681.685144032905</v>
      </c>
      <c r="Q1660" s="28">
        <f>IF(Table1[[#This Row],[Energy]]&gt;0,Table1[[#This Row],[Energy]],0)</f>
        <v>25681.685144032905</v>
      </c>
      <c r="R1660" s="28">
        <f>(SUM($Q$6:Q1660))/1000000</f>
        <v>7.7399166712566974</v>
      </c>
      <c r="S1660" s="28">
        <f>IF(Table1[[#This Row],[Energy]]&lt;0,ABS(Table1[[#This Row],[Energy]]),0)</f>
        <v>0</v>
      </c>
      <c r="T1660" s="28">
        <f>(SUM($S$6:S1660))/1000000</f>
        <v>1.9600616110608222</v>
      </c>
    </row>
    <row r="1661" spans="2:20" x14ac:dyDescent="0.3">
      <c r="B1661" s="11" t="s">
        <v>26</v>
      </c>
      <c r="C1661" s="25">
        <v>1655</v>
      </c>
      <c r="D1661" s="25">
        <v>178</v>
      </c>
      <c r="E1661" s="26">
        <v>116.8</v>
      </c>
      <c r="F1661" s="27">
        <f t="shared" si="153"/>
        <v>0.22222222222222143</v>
      </c>
      <c r="G1661" s="27">
        <f t="shared" si="154"/>
        <v>0.79999999999999716</v>
      </c>
      <c r="H1661" s="28">
        <f t="shared" si="150"/>
        <v>0</v>
      </c>
      <c r="I1661" s="28">
        <f t="shared" si="151"/>
        <v>116.8</v>
      </c>
      <c r="J1661" s="28">
        <f t="shared" si="152"/>
        <v>32.444444444444443</v>
      </c>
      <c r="K1661" s="28">
        <f>(1000*1.15)*Table1[[#This Row],[WLTC class 3, version 5, acceleration]]</f>
        <v>255.55555555555463</v>
      </c>
      <c r="L1661" s="28">
        <f t="shared" si="155"/>
        <v>112.815</v>
      </c>
      <c r="M1661" s="28">
        <f>0.5*1.2*0.32*1.99*(Table1[[#This Row],[Velocity]]^2)</f>
        <v>402.19344592592591</v>
      </c>
      <c r="N1661" s="28">
        <f>Table1[[#This Row],[Acceleration Force]]+Table1[[#This Row],[Rolling Resistance]]+Table1[[#This Row],[Aerodynamic Resistance]]</f>
        <v>770.56400148148055</v>
      </c>
      <c r="O1661" s="28">
        <f>(Table1[[#This Row],[Acceleration Force]]+Table1[[#This Row],[Rolling Resistance]]+Table1[[#This Row],[Aerodynamic Resistance]])*Table1[[#This Row],[Velocity]]</f>
        <v>25000.520936954701</v>
      </c>
      <c r="P1661" s="28">
        <f>Table1[[#This Row],[Total]]*Table1[[#This Row],[Velocity]]</f>
        <v>25000.520936954701</v>
      </c>
      <c r="Q1661" s="28">
        <f>IF(Table1[[#This Row],[Energy]]&gt;0,Table1[[#This Row],[Energy]],0)</f>
        <v>25000.520936954701</v>
      </c>
      <c r="R1661" s="28">
        <f>(SUM($Q$6:Q1661))/1000000</f>
        <v>7.7649171921936526</v>
      </c>
      <c r="S1661" s="28">
        <f>IF(Table1[[#This Row],[Energy]]&lt;0,ABS(Table1[[#This Row],[Energy]]),0)</f>
        <v>0</v>
      </c>
      <c r="T1661" s="28">
        <f>(SUM($S$6:S1661))/1000000</f>
        <v>1.9600616110608222</v>
      </c>
    </row>
    <row r="1662" spans="2:20" x14ac:dyDescent="0.3">
      <c r="B1662" s="11" t="s">
        <v>26</v>
      </c>
      <c r="C1662" s="25">
        <v>1656</v>
      </c>
      <c r="D1662" s="25">
        <v>179</v>
      </c>
      <c r="E1662" s="26">
        <v>117.6</v>
      </c>
      <c r="F1662" s="27">
        <f t="shared" si="153"/>
        <v>0.2222222222222234</v>
      </c>
      <c r="G1662" s="27">
        <f t="shared" si="154"/>
        <v>0.80000000000000426</v>
      </c>
      <c r="H1662" s="28">
        <f t="shared" si="150"/>
        <v>0</v>
      </c>
      <c r="I1662" s="28">
        <f t="shared" si="151"/>
        <v>117.6</v>
      </c>
      <c r="J1662" s="28">
        <f t="shared" si="152"/>
        <v>32.666666666666664</v>
      </c>
      <c r="K1662" s="28">
        <f>(1000*1.15)*Table1[[#This Row],[WLTC class 3, version 5, acceleration]]</f>
        <v>255.55555555555691</v>
      </c>
      <c r="L1662" s="28">
        <f t="shared" si="155"/>
        <v>112.815</v>
      </c>
      <c r="M1662" s="28">
        <f>0.5*1.2*0.32*1.99*(Table1[[#This Row],[Velocity]]^2)</f>
        <v>407.72181333333327</v>
      </c>
      <c r="N1662" s="28">
        <f>Table1[[#This Row],[Acceleration Force]]+Table1[[#This Row],[Rolling Resistance]]+Table1[[#This Row],[Aerodynamic Resistance]]</f>
        <v>776.09236888889018</v>
      </c>
      <c r="O1662" s="28">
        <f>(Table1[[#This Row],[Acceleration Force]]+Table1[[#This Row],[Rolling Resistance]]+Table1[[#This Row],[Aerodynamic Resistance]])*Table1[[#This Row],[Velocity]]</f>
        <v>25352.350717037076</v>
      </c>
      <c r="P1662" s="28">
        <f>Table1[[#This Row],[Total]]*Table1[[#This Row],[Velocity]]</f>
        <v>25352.350717037076</v>
      </c>
      <c r="Q1662" s="28">
        <f>IF(Table1[[#This Row],[Energy]]&gt;0,Table1[[#This Row],[Energy]],0)</f>
        <v>25352.350717037076</v>
      </c>
      <c r="R1662" s="28">
        <f>(SUM($Q$6:Q1662))/1000000</f>
        <v>7.7902695429106892</v>
      </c>
      <c r="S1662" s="28">
        <f>IF(Table1[[#This Row],[Energy]]&lt;0,ABS(Table1[[#This Row],[Energy]]),0)</f>
        <v>0</v>
      </c>
      <c r="T1662" s="28">
        <f>(SUM($S$6:S1662))/1000000</f>
        <v>1.9600616110608222</v>
      </c>
    </row>
    <row r="1663" spans="2:20" x14ac:dyDescent="0.3">
      <c r="B1663" s="11" t="s">
        <v>26</v>
      </c>
      <c r="C1663" s="25">
        <v>1657</v>
      </c>
      <c r="D1663" s="25">
        <v>180</v>
      </c>
      <c r="E1663" s="26">
        <v>118.4</v>
      </c>
      <c r="F1663" s="27">
        <f t="shared" si="153"/>
        <v>0.2222222222222234</v>
      </c>
      <c r="G1663" s="27">
        <f t="shared" si="154"/>
        <v>0.80000000000000426</v>
      </c>
      <c r="H1663" s="28">
        <f t="shared" si="150"/>
        <v>0</v>
      </c>
      <c r="I1663" s="28">
        <f t="shared" si="151"/>
        <v>118.4</v>
      </c>
      <c r="J1663" s="28">
        <f t="shared" si="152"/>
        <v>32.888888888888893</v>
      </c>
      <c r="K1663" s="28">
        <f>(1000*1.15)*Table1[[#This Row],[WLTC class 3, version 5, acceleration]]</f>
        <v>255.55555555555691</v>
      </c>
      <c r="L1663" s="28">
        <f t="shared" si="155"/>
        <v>112.815</v>
      </c>
      <c r="M1663" s="28">
        <f>0.5*1.2*0.32*1.99*(Table1[[#This Row],[Velocity]]^2)</f>
        <v>413.28791703703712</v>
      </c>
      <c r="N1663" s="28">
        <f>Table1[[#This Row],[Acceleration Force]]+Table1[[#This Row],[Rolling Resistance]]+Table1[[#This Row],[Aerodynamic Resistance]]</f>
        <v>781.65847259259408</v>
      </c>
      <c r="O1663" s="28">
        <f>(Table1[[#This Row],[Acceleration Force]]+Table1[[#This Row],[Rolling Resistance]]+Table1[[#This Row],[Aerodynamic Resistance]])*Table1[[#This Row],[Velocity]]</f>
        <v>25707.87865415643</v>
      </c>
      <c r="P1663" s="28">
        <f>Table1[[#This Row],[Total]]*Table1[[#This Row],[Velocity]]</f>
        <v>25707.87865415643</v>
      </c>
      <c r="Q1663" s="28">
        <f>IF(Table1[[#This Row],[Energy]]&gt;0,Table1[[#This Row],[Energy]],0)</f>
        <v>25707.87865415643</v>
      </c>
      <c r="R1663" s="28">
        <f>(SUM($Q$6:Q1663))/1000000</f>
        <v>7.8159774215648463</v>
      </c>
      <c r="S1663" s="28">
        <f>IF(Table1[[#This Row],[Energy]]&lt;0,ABS(Table1[[#This Row],[Energy]]),0)</f>
        <v>0</v>
      </c>
      <c r="T1663" s="28">
        <f>(SUM($S$6:S1663))/1000000</f>
        <v>1.9600616110608222</v>
      </c>
    </row>
    <row r="1664" spans="2:20" x14ac:dyDescent="0.3">
      <c r="B1664" s="11" t="s">
        <v>26</v>
      </c>
      <c r="C1664" s="25">
        <v>1658</v>
      </c>
      <c r="D1664" s="25">
        <v>181</v>
      </c>
      <c r="E1664" s="26">
        <v>119.2</v>
      </c>
      <c r="F1664" s="27">
        <f t="shared" si="153"/>
        <v>0.22222222222222143</v>
      </c>
      <c r="G1664" s="27">
        <f t="shared" si="154"/>
        <v>0.79999999999999716</v>
      </c>
      <c r="H1664" s="28">
        <f t="shared" si="150"/>
        <v>0</v>
      </c>
      <c r="I1664" s="28">
        <f t="shared" si="151"/>
        <v>119.2</v>
      </c>
      <c r="J1664" s="28">
        <f t="shared" si="152"/>
        <v>33.111111111111114</v>
      </c>
      <c r="K1664" s="28">
        <f>(1000*1.15)*Table1[[#This Row],[WLTC class 3, version 5, acceleration]]</f>
        <v>255.55555555555463</v>
      </c>
      <c r="L1664" s="28">
        <f t="shared" si="155"/>
        <v>112.815</v>
      </c>
      <c r="M1664" s="28">
        <f>0.5*1.2*0.32*1.99*(Table1[[#This Row],[Velocity]]^2)</f>
        <v>418.89175703703717</v>
      </c>
      <c r="N1664" s="28">
        <f>Table1[[#This Row],[Acceleration Force]]+Table1[[#This Row],[Rolling Resistance]]+Table1[[#This Row],[Aerodynamic Resistance]]</f>
        <v>787.2623125925918</v>
      </c>
      <c r="O1664" s="28">
        <f>(Table1[[#This Row],[Acceleration Force]]+Table1[[#This Row],[Rolling Resistance]]+Table1[[#This Row],[Aerodynamic Resistance]])*Table1[[#This Row],[Velocity]]</f>
        <v>26067.129905843598</v>
      </c>
      <c r="P1664" s="28">
        <f>Table1[[#This Row],[Total]]*Table1[[#This Row],[Velocity]]</f>
        <v>26067.129905843598</v>
      </c>
      <c r="Q1664" s="28">
        <f>IF(Table1[[#This Row],[Energy]]&gt;0,Table1[[#This Row],[Energy]],0)</f>
        <v>26067.129905843598</v>
      </c>
      <c r="R1664" s="28">
        <f>(SUM($Q$6:Q1664))/1000000</f>
        <v>7.8420445514706891</v>
      </c>
      <c r="S1664" s="28">
        <f>IF(Table1[[#This Row],[Energy]]&lt;0,ABS(Table1[[#This Row],[Energy]]),0)</f>
        <v>0</v>
      </c>
      <c r="T1664" s="28">
        <f>(SUM($S$6:S1664))/1000000</f>
        <v>1.9600616110608222</v>
      </c>
    </row>
    <row r="1665" spans="2:20" x14ac:dyDescent="0.3">
      <c r="B1665" s="11" t="s">
        <v>26</v>
      </c>
      <c r="C1665" s="25">
        <v>1659</v>
      </c>
      <c r="D1665" s="25">
        <v>182</v>
      </c>
      <c r="E1665" s="26">
        <v>120</v>
      </c>
      <c r="F1665" s="27">
        <f t="shared" si="153"/>
        <v>0.22222222222222143</v>
      </c>
      <c r="G1665" s="27">
        <f t="shared" si="154"/>
        <v>0.79999999999999716</v>
      </c>
      <c r="H1665" s="28">
        <f t="shared" si="150"/>
        <v>0</v>
      </c>
      <c r="I1665" s="28">
        <f t="shared" si="151"/>
        <v>120</v>
      </c>
      <c r="J1665" s="28">
        <f t="shared" si="152"/>
        <v>33.333333333333336</v>
      </c>
      <c r="K1665" s="28">
        <f>(1000*1.15)*Table1[[#This Row],[WLTC class 3, version 5, acceleration]]</f>
        <v>255.55555555555463</v>
      </c>
      <c r="L1665" s="28">
        <f t="shared" si="155"/>
        <v>112.815</v>
      </c>
      <c r="M1665" s="28">
        <f>0.5*1.2*0.32*1.99*(Table1[[#This Row],[Velocity]]^2)</f>
        <v>424.53333333333342</v>
      </c>
      <c r="N1665" s="28">
        <f>Table1[[#This Row],[Acceleration Force]]+Table1[[#This Row],[Rolling Resistance]]+Table1[[#This Row],[Aerodynamic Resistance]]</f>
        <v>792.9038888888881</v>
      </c>
      <c r="O1665" s="28">
        <f>(Table1[[#This Row],[Acceleration Force]]+Table1[[#This Row],[Rolling Resistance]]+Table1[[#This Row],[Aerodynamic Resistance]])*Table1[[#This Row],[Velocity]]</f>
        <v>26430.129629629606</v>
      </c>
      <c r="P1665" s="28">
        <f>Table1[[#This Row],[Total]]*Table1[[#This Row],[Velocity]]</f>
        <v>26430.129629629606</v>
      </c>
      <c r="Q1665" s="28">
        <f>IF(Table1[[#This Row],[Energy]]&gt;0,Table1[[#This Row],[Energy]],0)</f>
        <v>26430.129629629606</v>
      </c>
      <c r="R1665" s="28">
        <f>(SUM($Q$6:Q1665))/1000000</f>
        <v>7.8684746811003192</v>
      </c>
      <c r="S1665" s="28">
        <f>IF(Table1[[#This Row],[Energy]]&lt;0,ABS(Table1[[#This Row],[Energy]]),0)</f>
        <v>0</v>
      </c>
      <c r="T1665" s="28">
        <f>(SUM($S$6:S1665))/1000000</f>
        <v>1.9600616110608222</v>
      </c>
    </row>
    <row r="1666" spans="2:20" x14ac:dyDescent="0.3">
      <c r="B1666" s="11" t="s">
        <v>26</v>
      </c>
      <c r="C1666" s="25">
        <v>1660</v>
      </c>
      <c r="D1666" s="25">
        <v>183</v>
      </c>
      <c r="E1666" s="26">
        <v>120.8</v>
      </c>
      <c r="F1666" s="27">
        <f t="shared" si="153"/>
        <v>0.22222222222222143</v>
      </c>
      <c r="G1666" s="27">
        <f t="shared" si="154"/>
        <v>0.79999999999999716</v>
      </c>
      <c r="H1666" s="28">
        <f t="shared" si="150"/>
        <v>0</v>
      </c>
      <c r="I1666" s="28">
        <f t="shared" si="151"/>
        <v>120.8</v>
      </c>
      <c r="J1666" s="28">
        <f t="shared" si="152"/>
        <v>33.555555555555557</v>
      </c>
      <c r="K1666" s="28">
        <f>(1000*1.15)*Table1[[#This Row],[WLTC class 3, version 5, acceleration]]</f>
        <v>255.55555555555463</v>
      </c>
      <c r="L1666" s="28">
        <f t="shared" si="155"/>
        <v>112.815</v>
      </c>
      <c r="M1666" s="28">
        <f>0.5*1.2*0.32*1.99*(Table1[[#This Row],[Velocity]]^2)</f>
        <v>430.21264592592604</v>
      </c>
      <c r="N1666" s="28">
        <f>Table1[[#This Row],[Acceleration Force]]+Table1[[#This Row],[Rolling Resistance]]+Table1[[#This Row],[Aerodynamic Resistance]]</f>
        <v>798.58320148148073</v>
      </c>
      <c r="O1666" s="28">
        <f>(Table1[[#This Row],[Acceleration Force]]+Table1[[#This Row],[Rolling Resistance]]+Table1[[#This Row],[Aerodynamic Resistance]])*Table1[[#This Row],[Velocity]]</f>
        <v>26796.902983045242</v>
      </c>
      <c r="P1666" s="28">
        <f>Table1[[#This Row],[Total]]*Table1[[#This Row],[Velocity]]</f>
        <v>26796.902983045242</v>
      </c>
      <c r="Q1666" s="28">
        <f>IF(Table1[[#This Row],[Energy]]&gt;0,Table1[[#This Row],[Energy]],0)</f>
        <v>26796.902983045242</v>
      </c>
      <c r="R1666" s="28">
        <f>(SUM($Q$6:Q1666))/1000000</f>
        <v>7.895271584083364</v>
      </c>
      <c r="S1666" s="28">
        <f>IF(Table1[[#This Row],[Energy]]&lt;0,ABS(Table1[[#This Row],[Energy]]),0)</f>
        <v>0</v>
      </c>
      <c r="T1666" s="28">
        <f>(SUM($S$6:S1666))/1000000</f>
        <v>1.9600616110608222</v>
      </c>
    </row>
    <row r="1667" spans="2:20" x14ac:dyDescent="0.3">
      <c r="B1667" s="11" t="s">
        <v>26</v>
      </c>
      <c r="C1667" s="25">
        <v>1661</v>
      </c>
      <c r="D1667" s="25">
        <v>184</v>
      </c>
      <c r="E1667" s="26">
        <v>121.6</v>
      </c>
      <c r="F1667" s="27">
        <f t="shared" si="153"/>
        <v>0.20833333333333331</v>
      </c>
      <c r="G1667" s="27">
        <f t="shared" si="154"/>
        <v>0.75</v>
      </c>
      <c r="H1667" s="28">
        <f t="shared" si="150"/>
        <v>0</v>
      </c>
      <c r="I1667" s="28">
        <f t="shared" si="151"/>
        <v>121.6</v>
      </c>
      <c r="J1667" s="28">
        <f t="shared" si="152"/>
        <v>33.777777777777779</v>
      </c>
      <c r="K1667" s="28">
        <f>(1000*1.15)*Table1[[#This Row],[WLTC class 3, version 5, acceleration]]</f>
        <v>239.58333333333331</v>
      </c>
      <c r="L1667" s="28">
        <f t="shared" si="155"/>
        <v>112.815</v>
      </c>
      <c r="M1667" s="28">
        <f>0.5*1.2*0.32*1.99*(Table1[[#This Row],[Velocity]]^2)</f>
        <v>435.92969481481487</v>
      </c>
      <c r="N1667" s="28">
        <f>Table1[[#This Row],[Acceleration Force]]+Table1[[#This Row],[Rolling Resistance]]+Table1[[#This Row],[Aerodynamic Resistance]]</f>
        <v>788.32802814814818</v>
      </c>
      <c r="O1667" s="28">
        <f>(Table1[[#This Row],[Acceleration Force]]+Table1[[#This Row],[Rolling Resistance]]+Table1[[#This Row],[Aerodynamic Resistance]])*Table1[[#This Row],[Velocity]]</f>
        <v>26627.968950781895</v>
      </c>
      <c r="P1667" s="28">
        <f>Table1[[#This Row],[Total]]*Table1[[#This Row],[Velocity]]</f>
        <v>26627.968950781895</v>
      </c>
      <c r="Q1667" s="28">
        <f>IF(Table1[[#This Row],[Energy]]&gt;0,Table1[[#This Row],[Energy]],0)</f>
        <v>26627.968950781895</v>
      </c>
      <c r="R1667" s="28">
        <f>(SUM($Q$6:Q1667))/1000000</f>
        <v>7.9218995530341463</v>
      </c>
      <c r="S1667" s="28">
        <f>IF(Table1[[#This Row],[Energy]]&lt;0,ABS(Table1[[#This Row],[Energy]]),0)</f>
        <v>0</v>
      </c>
      <c r="T1667" s="28">
        <f>(SUM($S$6:S1667))/1000000</f>
        <v>1.9600616110608222</v>
      </c>
    </row>
    <row r="1668" spans="2:20" x14ac:dyDescent="0.3">
      <c r="B1668" s="11" t="s">
        <v>26</v>
      </c>
      <c r="C1668" s="25">
        <v>1662</v>
      </c>
      <c r="D1668" s="25">
        <v>185</v>
      </c>
      <c r="E1668" s="26">
        <v>122.3</v>
      </c>
      <c r="F1668" s="27">
        <f t="shared" si="153"/>
        <v>0.20833333333333331</v>
      </c>
      <c r="G1668" s="27">
        <f t="shared" si="154"/>
        <v>0.75</v>
      </c>
      <c r="H1668" s="28">
        <f t="shared" si="150"/>
        <v>0</v>
      </c>
      <c r="I1668" s="28">
        <f t="shared" si="151"/>
        <v>122.3</v>
      </c>
      <c r="J1668" s="28">
        <f t="shared" si="152"/>
        <v>33.972222222222221</v>
      </c>
      <c r="K1668" s="28">
        <f>(1000*1.15)*Table1[[#This Row],[WLTC class 3, version 5, acceleration]]</f>
        <v>239.58333333333331</v>
      </c>
      <c r="L1668" s="28">
        <f t="shared" si="155"/>
        <v>112.815</v>
      </c>
      <c r="M1668" s="28">
        <f>0.5*1.2*0.32*1.99*(Table1[[#This Row],[Velocity]]^2)</f>
        <v>440.96306814814818</v>
      </c>
      <c r="N1668" s="28">
        <f>Table1[[#This Row],[Acceleration Force]]+Table1[[#This Row],[Rolling Resistance]]+Table1[[#This Row],[Aerodynamic Resistance]]</f>
        <v>793.36140148148149</v>
      </c>
      <c r="O1668" s="28">
        <f>(Table1[[#This Row],[Acceleration Force]]+Table1[[#This Row],[Rolling Resistance]]+Table1[[#This Row],[Aerodynamic Resistance]])*Table1[[#This Row],[Velocity]]</f>
        <v>26952.24983366255</v>
      </c>
      <c r="P1668" s="28">
        <f>Table1[[#This Row],[Total]]*Table1[[#This Row],[Velocity]]</f>
        <v>26952.24983366255</v>
      </c>
      <c r="Q1668" s="28">
        <f>IF(Table1[[#This Row],[Energy]]&gt;0,Table1[[#This Row],[Energy]],0)</f>
        <v>26952.24983366255</v>
      </c>
      <c r="R1668" s="28">
        <f>(SUM($Q$6:Q1668))/1000000</f>
        <v>7.948851802867809</v>
      </c>
      <c r="S1668" s="28">
        <f>IF(Table1[[#This Row],[Energy]]&lt;0,ABS(Table1[[#This Row],[Energy]]),0)</f>
        <v>0</v>
      </c>
      <c r="T1668" s="28">
        <f>(SUM($S$6:S1668))/1000000</f>
        <v>1.9600616110608222</v>
      </c>
    </row>
    <row r="1669" spans="2:20" x14ac:dyDescent="0.3">
      <c r="B1669" s="11" t="s">
        <v>26</v>
      </c>
      <c r="C1669" s="25">
        <v>1663</v>
      </c>
      <c r="D1669" s="25">
        <v>186</v>
      </c>
      <c r="E1669" s="26">
        <v>123.1</v>
      </c>
      <c r="F1669" s="27">
        <f t="shared" si="153"/>
        <v>0.20833333333333331</v>
      </c>
      <c r="G1669" s="27">
        <f t="shared" si="154"/>
        <v>0.75</v>
      </c>
      <c r="H1669" s="28">
        <f t="shared" si="150"/>
        <v>0</v>
      </c>
      <c r="I1669" s="28">
        <f t="shared" si="151"/>
        <v>123.1</v>
      </c>
      <c r="J1669" s="28">
        <f t="shared" si="152"/>
        <v>34.194444444444443</v>
      </c>
      <c r="K1669" s="28">
        <f>(1000*1.15)*Table1[[#This Row],[WLTC class 3, version 5, acceleration]]</f>
        <v>239.58333333333331</v>
      </c>
      <c r="L1669" s="28">
        <f t="shared" si="155"/>
        <v>112.815</v>
      </c>
      <c r="M1669" s="28">
        <f>0.5*1.2*0.32*1.99*(Table1[[#This Row],[Velocity]]^2)</f>
        <v>446.7508725925926</v>
      </c>
      <c r="N1669" s="28">
        <f>Table1[[#This Row],[Acceleration Force]]+Table1[[#This Row],[Rolling Resistance]]+Table1[[#This Row],[Aerodynamic Resistance]]</f>
        <v>799.14920592592591</v>
      </c>
      <c r="O1669" s="28">
        <f>(Table1[[#This Row],[Acceleration Force]]+Table1[[#This Row],[Rolling Resistance]]+Table1[[#This Row],[Aerodynamic Resistance]])*Table1[[#This Row],[Velocity]]</f>
        <v>27326.463124855964</v>
      </c>
      <c r="P1669" s="28">
        <f>Table1[[#This Row],[Total]]*Table1[[#This Row],[Velocity]]</f>
        <v>27326.463124855964</v>
      </c>
      <c r="Q1669" s="28">
        <f>IF(Table1[[#This Row],[Energy]]&gt;0,Table1[[#This Row],[Energy]],0)</f>
        <v>27326.463124855964</v>
      </c>
      <c r="R1669" s="28">
        <f>(SUM($Q$6:Q1669))/1000000</f>
        <v>7.9761782659926661</v>
      </c>
      <c r="S1669" s="28">
        <f>IF(Table1[[#This Row],[Energy]]&lt;0,ABS(Table1[[#This Row],[Energy]]),0)</f>
        <v>0</v>
      </c>
      <c r="T1669" s="28">
        <f>(SUM($S$6:S1669))/1000000</f>
        <v>1.9600616110608222</v>
      </c>
    </row>
    <row r="1670" spans="2:20" x14ac:dyDescent="0.3">
      <c r="B1670" s="11" t="s">
        <v>26</v>
      </c>
      <c r="C1670" s="25">
        <v>1664</v>
      </c>
      <c r="D1670" s="25">
        <v>187</v>
      </c>
      <c r="E1670" s="26">
        <v>123.8</v>
      </c>
      <c r="F1670" s="27">
        <f t="shared" si="153"/>
        <v>0.18055555555555713</v>
      </c>
      <c r="G1670" s="27">
        <f t="shared" si="154"/>
        <v>0.65000000000000568</v>
      </c>
      <c r="H1670" s="28">
        <f t="shared" ref="H1670:H1733" si="156">IF(E1670&lt;1,1,0)</f>
        <v>0</v>
      </c>
      <c r="I1670" s="28">
        <f t="shared" ref="I1670:I1733" si="157">IF(H1670=1,"",E1670)</f>
        <v>123.8</v>
      </c>
      <c r="J1670" s="28">
        <f t="shared" ref="J1670:J1733" si="158">E1670/3.6</f>
        <v>34.388888888888886</v>
      </c>
      <c r="K1670" s="28">
        <f>(1000*1.15)*Table1[[#This Row],[WLTC class 3, version 5, acceleration]]</f>
        <v>207.6388888888907</v>
      </c>
      <c r="L1670" s="28">
        <f t="shared" si="155"/>
        <v>112.815</v>
      </c>
      <c r="M1670" s="28">
        <f>0.5*1.2*0.32*1.99*(Table1[[#This Row],[Velocity]]^2)</f>
        <v>451.84615703703702</v>
      </c>
      <c r="N1670" s="28">
        <f>Table1[[#This Row],[Acceleration Force]]+Table1[[#This Row],[Rolling Resistance]]+Table1[[#This Row],[Aerodynamic Resistance]]</f>
        <v>772.30004592592763</v>
      </c>
      <c r="O1670" s="28">
        <f>(Table1[[#This Row],[Acceleration Force]]+Table1[[#This Row],[Rolling Resistance]]+Table1[[#This Row],[Aerodynamic Resistance]])*Table1[[#This Row],[Velocity]]</f>
        <v>26558.540468230509</v>
      </c>
      <c r="P1670" s="28">
        <f>Table1[[#This Row],[Total]]*Table1[[#This Row],[Velocity]]</f>
        <v>26558.540468230509</v>
      </c>
      <c r="Q1670" s="28">
        <f>IF(Table1[[#This Row],[Energy]]&gt;0,Table1[[#This Row],[Energy]],0)</f>
        <v>26558.540468230509</v>
      </c>
      <c r="R1670" s="28">
        <f>(SUM($Q$6:Q1670))/1000000</f>
        <v>8.0027368064608968</v>
      </c>
      <c r="S1670" s="28">
        <f>IF(Table1[[#This Row],[Energy]]&lt;0,ABS(Table1[[#This Row],[Energy]]),0)</f>
        <v>0</v>
      </c>
      <c r="T1670" s="28">
        <f>(SUM($S$6:S1670))/1000000</f>
        <v>1.9600616110608222</v>
      </c>
    </row>
    <row r="1671" spans="2:20" x14ac:dyDescent="0.3">
      <c r="B1671" s="11" t="s">
        <v>26</v>
      </c>
      <c r="C1671" s="25">
        <v>1665</v>
      </c>
      <c r="D1671" s="25">
        <v>188</v>
      </c>
      <c r="E1671" s="26">
        <v>124.4</v>
      </c>
      <c r="F1671" s="27">
        <f t="shared" ref="F1671:F1734" si="159">($E1672-$E1670)/2/3.6</f>
        <v>0.16666666666666705</v>
      </c>
      <c r="G1671" s="27">
        <f t="shared" ref="G1671:G1734" si="160">($E1672-$E1670)/2</f>
        <v>0.60000000000000142</v>
      </c>
      <c r="H1671" s="28">
        <f t="shared" si="156"/>
        <v>0</v>
      </c>
      <c r="I1671" s="28">
        <f t="shared" si="157"/>
        <v>124.4</v>
      </c>
      <c r="J1671" s="28">
        <f t="shared" si="158"/>
        <v>34.555555555555557</v>
      </c>
      <c r="K1671" s="28">
        <f>(1000*1.15)*Table1[[#This Row],[WLTC class 3, version 5, acceleration]]</f>
        <v>191.66666666666711</v>
      </c>
      <c r="L1671" s="28">
        <f t="shared" ref="L1671:L1734" si="161">1150*9.81*0.01</f>
        <v>112.815</v>
      </c>
      <c r="M1671" s="28">
        <f>0.5*1.2*0.32*1.99*(Table1[[#This Row],[Velocity]]^2)</f>
        <v>456.23653925925936</v>
      </c>
      <c r="N1671" s="28">
        <f>Table1[[#This Row],[Acceleration Force]]+Table1[[#This Row],[Rolling Resistance]]+Table1[[#This Row],[Aerodynamic Resistance]]</f>
        <v>760.71820592592644</v>
      </c>
      <c r="O1671" s="28">
        <f>(Table1[[#This Row],[Acceleration Force]]+Table1[[#This Row],[Rolling Resistance]]+Table1[[#This Row],[Aerodynamic Resistance]])*Table1[[#This Row],[Velocity]]</f>
        <v>26287.040226995905</v>
      </c>
      <c r="P1671" s="28">
        <f>Table1[[#This Row],[Total]]*Table1[[#This Row],[Velocity]]</f>
        <v>26287.040226995905</v>
      </c>
      <c r="Q1671" s="28">
        <f>IF(Table1[[#This Row],[Energy]]&gt;0,Table1[[#This Row],[Energy]],0)</f>
        <v>26287.040226995905</v>
      </c>
      <c r="R1671" s="28">
        <f>(SUM($Q$6:Q1671))/1000000</f>
        <v>8.0290238466878918</v>
      </c>
      <c r="S1671" s="28">
        <f>IF(Table1[[#This Row],[Energy]]&lt;0,ABS(Table1[[#This Row],[Energy]]),0)</f>
        <v>0</v>
      </c>
      <c r="T1671" s="28">
        <f>(SUM($S$6:S1671))/1000000</f>
        <v>1.9600616110608222</v>
      </c>
    </row>
    <row r="1672" spans="2:20" x14ac:dyDescent="0.3">
      <c r="B1672" s="11" t="s">
        <v>26</v>
      </c>
      <c r="C1672" s="25">
        <v>1666</v>
      </c>
      <c r="D1672" s="25">
        <v>189</v>
      </c>
      <c r="E1672" s="26">
        <v>125</v>
      </c>
      <c r="F1672" s="27">
        <f t="shared" si="159"/>
        <v>0.1388888888888889</v>
      </c>
      <c r="G1672" s="27">
        <f t="shared" si="160"/>
        <v>0.5</v>
      </c>
      <c r="H1672" s="28">
        <f t="shared" si="156"/>
        <v>0</v>
      </c>
      <c r="I1672" s="28">
        <f t="shared" si="157"/>
        <v>125</v>
      </c>
      <c r="J1672" s="28">
        <f t="shared" si="158"/>
        <v>34.722222222222221</v>
      </c>
      <c r="K1672" s="28">
        <f>(1000*1.15)*Table1[[#This Row],[WLTC class 3, version 5, acceleration]]</f>
        <v>159.72222222222223</v>
      </c>
      <c r="L1672" s="28">
        <f t="shared" si="161"/>
        <v>112.815</v>
      </c>
      <c r="M1672" s="28">
        <f>0.5*1.2*0.32*1.99*(Table1[[#This Row],[Velocity]]^2)</f>
        <v>460.64814814814815</v>
      </c>
      <c r="N1672" s="28">
        <f>Table1[[#This Row],[Acceleration Force]]+Table1[[#This Row],[Rolling Resistance]]+Table1[[#This Row],[Aerodynamic Resistance]]</f>
        <v>733.18537037037038</v>
      </c>
      <c r="O1672" s="28">
        <f>(Table1[[#This Row],[Acceleration Force]]+Table1[[#This Row],[Rolling Resistance]]+Table1[[#This Row],[Aerodynamic Resistance]])*Table1[[#This Row],[Velocity]]</f>
        <v>25457.825360082305</v>
      </c>
      <c r="P1672" s="28">
        <f>Table1[[#This Row],[Total]]*Table1[[#This Row],[Velocity]]</f>
        <v>25457.825360082305</v>
      </c>
      <c r="Q1672" s="28">
        <f>IF(Table1[[#This Row],[Energy]]&gt;0,Table1[[#This Row],[Energy]],0)</f>
        <v>25457.825360082305</v>
      </c>
      <c r="R1672" s="28">
        <f>(SUM($Q$6:Q1672))/1000000</f>
        <v>8.0544816720479737</v>
      </c>
      <c r="S1672" s="28">
        <f>IF(Table1[[#This Row],[Energy]]&lt;0,ABS(Table1[[#This Row],[Energy]]),0)</f>
        <v>0</v>
      </c>
      <c r="T1672" s="28">
        <f>(SUM($S$6:S1672))/1000000</f>
        <v>1.9600616110608222</v>
      </c>
    </row>
    <row r="1673" spans="2:20" x14ac:dyDescent="0.3">
      <c r="B1673" s="11" t="s">
        <v>26</v>
      </c>
      <c r="C1673" s="25">
        <v>1667</v>
      </c>
      <c r="D1673" s="25">
        <v>190</v>
      </c>
      <c r="E1673" s="26">
        <v>125.4</v>
      </c>
      <c r="F1673" s="27">
        <f t="shared" si="159"/>
        <v>0.11111111111111072</v>
      </c>
      <c r="G1673" s="27">
        <f t="shared" si="160"/>
        <v>0.39999999999999858</v>
      </c>
      <c r="H1673" s="28">
        <f t="shared" si="156"/>
        <v>0</v>
      </c>
      <c r="I1673" s="28">
        <f t="shared" si="157"/>
        <v>125.4</v>
      </c>
      <c r="J1673" s="28">
        <f t="shared" si="158"/>
        <v>34.833333333333336</v>
      </c>
      <c r="K1673" s="28">
        <f>(1000*1.15)*Table1[[#This Row],[WLTC class 3, version 5, acceleration]]</f>
        <v>127.77777777777732</v>
      </c>
      <c r="L1673" s="28">
        <f t="shared" si="161"/>
        <v>112.815</v>
      </c>
      <c r="M1673" s="28">
        <f>0.5*1.2*0.32*1.99*(Table1[[#This Row],[Velocity]]^2)</f>
        <v>463.60101333333347</v>
      </c>
      <c r="N1673" s="28">
        <f>Table1[[#This Row],[Acceleration Force]]+Table1[[#This Row],[Rolling Resistance]]+Table1[[#This Row],[Aerodynamic Resistance]]</f>
        <v>704.19379111111084</v>
      </c>
      <c r="O1673" s="28">
        <f>(Table1[[#This Row],[Acceleration Force]]+Table1[[#This Row],[Rolling Resistance]]+Table1[[#This Row],[Aerodynamic Resistance]])*Table1[[#This Row],[Velocity]]</f>
        <v>24529.41705703703</v>
      </c>
      <c r="P1673" s="28">
        <f>Table1[[#This Row],[Total]]*Table1[[#This Row],[Velocity]]</f>
        <v>24529.41705703703</v>
      </c>
      <c r="Q1673" s="28">
        <f>IF(Table1[[#This Row],[Energy]]&gt;0,Table1[[#This Row],[Energy]],0)</f>
        <v>24529.41705703703</v>
      </c>
      <c r="R1673" s="28">
        <f>(SUM($Q$6:Q1673))/1000000</f>
        <v>8.0790110891050126</v>
      </c>
      <c r="S1673" s="28">
        <f>IF(Table1[[#This Row],[Energy]]&lt;0,ABS(Table1[[#This Row],[Energy]]),0)</f>
        <v>0</v>
      </c>
      <c r="T1673" s="28">
        <f>(SUM($S$6:S1673))/1000000</f>
        <v>1.9600616110608222</v>
      </c>
    </row>
    <row r="1674" spans="2:20" x14ac:dyDescent="0.3">
      <c r="B1674" s="11" t="s">
        <v>26</v>
      </c>
      <c r="C1674" s="25">
        <v>1668</v>
      </c>
      <c r="D1674" s="25">
        <v>191</v>
      </c>
      <c r="E1674" s="26">
        <v>125.8</v>
      </c>
      <c r="F1674" s="27">
        <f t="shared" si="159"/>
        <v>9.7222222222220642E-2</v>
      </c>
      <c r="G1674" s="27">
        <f t="shared" si="160"/>
        <v>0.34999999999999432</v>
      </c>
      <c r="H1674" s="28">
        <f t="shared" si="156"/>
        <v>0</v>
      </c>
      <c r="I1674" s="28">
        <f t="shared" si="157"/>
        <v>125.8</v>
      </c>
      <c r="J1674" s="28">
        <f t="shared" si="158"/>
        <v>34.944444444444443</v>
      </c>
      <c r="K1674" s="28">
        <f>(1000*1.15)*Table1[[#This Row],[WLTC class 3, version 5, acceleration]]</f>
        <v>111.80555555555374</v>
      </c>
      <c r="L1674" s="28">
        <f t="shared" si="161"/>
        <v>112.815</v>
      </c>
      <c r="M1674" s="28">
        <f>0.5*1.2*0.32*1.99*(Table1[[#This Row],[Velocity]]^2)</f>
        <v>466.56331259259252</v>
      </c>
      <c r="N1674" s="28">
        <f>Table1[[#This Row],[Acceleration Force]]+Table1[[#This Row],[Rolling Resistance]]+Table1[[#This Row],[Aerodynamic Resistance]]</f>
        <v>691.1838681481463</v>
      </c>
      <c r="O1674" s="28">
        <f>(Table1[[#This Row],[Acceleration Force]]+Table1[[#This Row],[Rolling Resistance]]+Table1[[#This Row],[Aerodynamic Resistance]])*Table1[[#This Row],[Velocity]]</f>
        <v>24153.036281399112</v>
      </c>
      <c r="P1674" s="28">
        <f>Table1[[#This Row],[Total]]*Table1[[#This Row],[Velocity]]</f>
        <v>24153.036281399112</v>
      </c>
      <c r="Q1674" s="28">
        <f>IF(Table1[[#This Row],[Energy]]&gt;0,Table1[[#This Row],[Energy]],0)</f>
        <v>24153.036281399112</v>
      </c>
      <c r="R1674" s="28">
        <f>(SUM($Q$6:Q1674))/1000000</f>
        <v>8.103164125386412</v>
      </c>
      <c r="S1674" s="28">
        <f>IF(Table1[[#This Row],[Energy]]&lt;0,ABS(Table1[[#This Row],[Energy]]),0)</f>
        <v>0</v>
      </c>
      <c r="T1674" s="28">
        <f>(SUM($S$6:S1674))/1000000</f>
        <v>1.9600616110608222</v>
      </c>
    </row>
    <row r="1675" spans="2:20" x14ac:dyDescent="0.3">
      <c r="B1675" s="11" t="s">
        <v>26</v>
      </c>
      <c r="C1675" s="25">
        <v>1669</v>
      </c>
      <c r="D1675" s="25">
        <v>192</v>
      </c>
      <c r="E1675" s="26">
        <v>126.1</v>
      </c>
      <c r="F1675" s="27">
        <f t="shared" si="159"/>
        <v>8.3333333333334522E-2</v>
      </c>
      <c r="G1675" s="27">
        <f t="shared" si="160"/>
        <v>0.30000000000000426</v>
      </c>
      <c r="H1675" s="28">
        <f t="shared" si="156"/>
        <v>0</v>
      </c>
      <c r="I1675" s="28">
        <f t="shared" si="157"/>
        <v>126.1</v>
      </c>
      <c r="J1675" s="28">
        <f t="shared" si="158"/>
        <v>35.027777777777779</v>
      </c>
      <c r="K1675" s="28">
        <f>(1000*1.15)*Table1[[#This Row],[WLTC class 3, version 5, acceleration]]</f>
        <v>95.833333333334707</v>
      </c>
      <c r="L1675" s="28">
        <f t="shared" si="161"/>
        <v>112.815</v>
      </c>
      <c r="M1675" s="28">
        <f>0.5*1.2*0.32*1.99*(Table1[[#This Row],[Velocity]]^2)</f>
        <v>468.79122814814815</v>
      </c>
      <c r="N1675" s="28">
        <f>Table1[[#This Row],[Acceleration Force]]+Table1[[#This Row],[Rolling Resistance]]+Table1[[#This Row],[Aerodynamic Resistance]]</f>
        <v>677.43956148148288</v>
      </c>
      <c r="O1675" s="28">
        <f>(Table1[[#This Row],[Acceleration Force]]+Table1[[#This Row],[Rolling Resistance]]+Table1[[#This Row],[Aerodynamic Resistance]])*Table1[[#This Row],[Velocity]]</f>
        <v>23729.202417448611</v>
      </c>
      <c r="P1675" s="28">
        <f>Table1[[#This Row],[Total]]*Table1[[#This Row],[Velocity]]</f>
        <v>23729.202417448611</v>
      </c>
      <c r="Q1675" s="28">
        <f>IF(Table1[[#This Row],[Energy]]&gt;0,Table1[[#This Row],[Energy]],0)</f>
        <v>23729.202417448611</v>
      </c>
      <c r="R1675" s="28">
        <f>(SUM($Q$6:Q1675))/1000000</f>
        <v>8.1268933278038595</v>
      </c>
      <c r="S1675" s="28">
        <f>IF(Table1[[#This Row],[Energy]]&lt;0,ABS(Table1[[#This Row],[Energy]]),0)</f>
        <v>0</v>
      </c>
      <c r="T1675" s="28">
        <f>(SUM($S$6:S1675))/1000000</f>
        <v>1.9600616110608222</v>
      </c>
    </row>
    <row r="1676" spans="2:20" x14ac:dyDescent="0.3">
      <c r="B1676" s="11" t="s">
        <v>26</v>
      </c>
      <c r="C1676" s="25">
        <v>1670</v>
      </c>
      <c r="D1676" s="25">
        <v>193</v>
      </c>
      <c r="E1676" s="26">
        <v>126.4</v>
      </c>
      <c r="F1676" s="27">
        <f t="shared" si="159"/>
        <v>6.9444444444444448E-2</v>
      </c>
      <c r="G1676" s="27">
        <f t="shared" si="160"/>
        <v>0.25</v>
      </c>
      <c r="H1676" s="28">
        <f t="shared" si="156"/>
        <v>0</v>
      </c>
      <c r="I1676" s="28">
        <f t="shared" si="157"/>
        <v>126.4</v>
      </c>
      <c r="J1676" s="28">
        <f t="shared" si="158"/>
        <v>35.111111111111114</v>
      </c>
      <c r="K1676" s="28">
        <f>(1000*1.15)*Table1[[#This Row],[WLTC class 3, version 5, acceleration]]</f>
        <v>79.861111111111114</v>
      </c>
      <c r="L1676" s="28">
        <f t="shared" si="161"/>
        <v>112.815</v>
      </c>
      <c r="M1676" s="28">
        <f>0.5*1.2*0.32*1.99*(Table1[[#This Row],[Velocity]]^2)</f>
        <v>471.02445037037046</v>
      </c>
      <c r="N1676" s="28">
        <f>Table1[[#This Row],[Acceleration Force]]+Table1[[#This Row],[Rolling Resistance]]+Table1[[#This Row],[Aerodynamic Resistance]]</f>
        <v>663.7005614814816</v>
      </c>
      <c r="O1676" s="28">
        <f>(Table1[[#This Row],[Acceleration Force]]+Table1[[#This Row],[Rolling Resistance]]+Table1[[#This Row],[Aerodynamic Resistance]])*Table1[[#This Row],[Velocity]]</f>
        <v>23303.264158683134</v>
      </c>
      <c r="P1676" s="28">
        <f>Table1[[#This Row],[Total]]*Table1[[#This Row],[Velocity]]</f>
        <v>23303.264158683134</v>
      </c>
      <c r="Q1676" s="28">
        <f>IF(Table1[[#This Row],[Energy]]&gt;0,Table1[[#This Row],[Energy]],0)</f>
        <v>23303.264158683134</v>
      </c>
      <c r="R1676" s="28">
        <f>(SUM($Q$6:Q1676))/1000000</f>
        <v>8.1501965919625423</v>
      </c>
      <c r="S1676" s="28">
        <f>IF(Table1[[#This Row],[Energy]]&lt;0,ABS(Table1[[#This Row],[Energy]]),0)</f>
        <v>0</v>
      </c>
      <c r="T1676" s="28">
        <f>(SUM($S$6:S1676))/1000000</f>
        <v>1.9600616110608222</v>
      </c>
    </row>
    <row r="1677" spans="2:20" x14ac:dyDescent="0.3">
      <c r="B1677" s="11" t="s">
        <v>26</v>
      </c>
      <c r="C1677" s="25">
        <v>1671</v>
      </c>
      <c r="D1677" s="25">
        <v>194</v>
      </c>
      <c r="E1677" s="26">
        <v>126.6</v>
      </c>
      <c r="F1677" s="27">
        <f t="shared" si="159"/>
        <v>4.1666666666666269E-2</v>
      </c>
      <c r="G1677" s="27">
        <f t="shared" si="160"/>
        <v>0.14999999999999858</v>
      </c>
      <c r="H1677" s="28">
        <f t="shared" si="156"/>
        <v>0</v>
      </c>
      <c r="I1677" s="28">
        <f t="shared" si="157"/>
        <v>126.6</v>
      </c>
      <c r="J1677" s="28">
        <f t="shared" si="158"/>
        <v>35.166666666666664</v>
      </c>
      <c r="K1677" s="28">
        <f>(1000*1.15)*Table1[[#This Row],[WLTC class 3, version 5, acceleration]]</f>
        <v>47.91666666666621</v>
      </c>
      <c r="L1677" s="28">
        <f t="shared" si="161"/>
        <v>112.815</v>
      </c>
      <c r="M1677" s="28">
        <f>0.5*1.2*0.32*1.99*(Table1[[#This Row],[Velocity]]^2)</f>
        <v>472.51621333333333</v>
      </c>
      <c r="N1677" s="28">
        <f>Table1[[#This Row],[Acceleration Force]]+Table1[[#This Row],[Rolling Resistance]]+Table1[[#This Row],[Aerodynamic Resistance]]</f>
        <v>633.24787999999955</v>
      </c>
      <c r="O1677" s="28">
        <f>(Table1[[#This Row],[Acceleration Force]]+Table1[[#This Row],[Rolling Resistance]]+Table1[[#This Row],[Aerodynamic Resistance]])*Table1[[#This Row],[Velocity]]</f>
        <v>22269.217113333318</v>
      </c>
      <c r="P1677" s="28">
        <f>Table1[[#This Row],[Total]]*Table1[[#This Row],[Velocity]]</f>
        <v>22269.217113333318</v>
      </c>
      <c r="Q1677" s="28">
        <f>IF(Table1[[#This Row],[Energy]]&gt;0,Table1[[#This Row],[Energy]],0)</f>
        <v>22269.217113333318</v>
      </c>
      <c r="R1677" s="28">
        <f>(SUM($Q$6:Q1677))/1000000</f>
        <v>8.1724658090758755</v>
      </c>
      <c r="S1677" s="28">
        <f>IF(Table1[[#This Row],[Energy]]&lt;0,ABS(Table1[[#This Row],[Energy]]),0)</f>
        <v>0</v>
      </c>
      <c r="T1677" s="28">
        <f>(SUM($S$6:S1677))/1000000</f>
        <v>1.9600616110608222</v>
      </c>
    </row>
    <row r="1678" spans="2:20" x14ac:dyDescent="0.3">
      <c r="B1678" s="11" t="s">
        <v>26</v>
      </c>
      <c r="C1678" s="25">
        <v>1672</v>
      </c>
      <c r="D1678" s="25">
        <v>195</v>
      </c>
      <c r="E1678" s="26">
        <v>126.7</v>
      </c>
      <c r="F1678" s="27">
        <f t="shared" si="159"/>
        <v>2.7777777777778172E-2</v>
      </c>
      <c r="G1678" s="27">
        <f t="shared" si="160"/>
        <v>0.10000000000000142</v>
      </c>
      <c r="H1678" s="28">
        <f t="shared" si="156"/>
        <v>0</v>
      </c>
      <c r="I1678" s="28">
        <f t="shared" si="157"/>
        <v>126.7</v>
      </c>
      <c r="J1678" s="28">
        <f t="shared" si="158"/>
        <v>35.194444444444443</v>
      </c>
      <c r="K1678" s="28">
        <f>(1000*1.15)*Table1[[#This Row],[WLTC class 3, version 5, acceleration]]</f>
        <v>31.944444444444898</v>
      </c>
      <c r="L1678" s="28">
        <f t="shared" si="161"/>
        <v>112.815</v>
      </c>
      <c r="M1678" s="28">
        <f>0.5*1.2*0.32*1.99*(Table1[[#This Row],[Velocity]]^2)</f>
        <v>473.26297925925928</v>
      </c>
      <c r="N1678" s="28">
        <f>Table1[[#This Row],[Acceleration Force]]+Table1[[#This Row],[Rolling Resistance]]+Table1[[#This Row],[Aerodynamic Resistance]]</f>
        <v>618.02242370370413</v>
      </c>
      <c r="O1678" s="28">
        <f>(Table1[[#This Row],[Acceleration Force]]+Table1[[#This Row],[Rolling Resistance]]+Table1[[#This Row],[Aerodynamic Resistance]])*Table1[[#This Row],[Velocity]]</f>
        <v>21750.955856460918</v>
      </c>
      <c r="P1678" s="28">
        <f>Table1[[#This Row],[Total]]*Table1[[#This Row],[Velocity]]</f>
        <v>21750.955856460918</v>
      </c>
      <c r="Q1678" s="28">
        <f>IF(Table1[[#This Row],[Energy]]&gt;0,Table1[[#This Row],[Energy]],0)</f>
        <v>21750.955856460918</v>
      </c>
      <c r="R1678" s="28">
        <f>(SUM($Q$6:Q1678))/1000000</f>
        <v>8.194216764932337</v>
      </c>
      <c r="S1678" s="28">
        <f>IF(Table1[[#This Row],[Energy]]&lt;0,ABS(Table1[[#This Row],[Energy]]),0)</f>
        <v>0</v>
      </c>
      <c r="T1678" s="28">
        <f>(SUM($S$6:S1678))/1000000</f>
        <v>1.9600616110608222</v>
      </c>
    </row>
    <row r="1679" spans="2:20" x14ac:dyDescent="0.3">
      <c r="B1679" s="11" t="s">
        <v>26</v>
      </c>
      <c r="C1679" s="25">
        <v>1673</v>
      </c>
      <c r="D1679" s="25">
        <v>196</v>
      </c>
      <c r="E1679" s="26">
        <v>126.8</v>
      </c>
      <c r="F1679" s="27">
        <f t="shared" si="159"/>
        <v>2.7777777777778172E-2</v>
      </c>
      <c r="G1679" s="27">
        <f t="shared" si="160"/>
        <v>0.10000000000000142</v>
      </c>
      <c r="H1679" s="28">
        <f t="shared" si="156"/>
        <v>0</v>
      </c>
      <c r="I1679" s="28">
        <f t="shared" si="157"/>
        <v>126.8</v>
      </c>
      <c r="J1679" s="28">
        <f t="shared" si="158"/>
        <v>35.222222222222221</v>
      </c>
      <c r="K1679" s="28">
        <f>(1000*1.15)*Table1[[#This Row],[WLTC class 3, version 5, acceleration]]</f>
        <v>31.944444444444898</v>
      </c>
      <c r="L1679" s="28">
        <f t="shared" si="161"/>
        <v>112.815</v>
      </c>
      <c r="M1679" s="28">
        <f>0.5*1.2*0.32*1.99*(Table1[[#This Row],[Velocity]]^2)</f>
        <v>474.01033481481483</v>
      </c>
      <c r="N1679" s="28">
        <f>Table1[[#This Row],[Acceleration Force]]+Table1[[#This Row],[Rolling Resistance]]+Table1[[#This Row],[Aerodynamic Resistance]]</f>
        <v>618.76977925925974</v>
      </c>
      <c r="O1679" s="28">
        <f>(Table1[[#This Row],[Acceleration Force]]+Table1[[#This Row],[Rolling Resistance]]+Table1[[#This Row],[Aerodynamic Resistance]])*Table1[[#This Row],[Velocity]]</f>
        <v>21794.446669465036</v>
      </c>
      <c r="P1679" s="28">
        <f>Table1[[#This Row],[Total]]*Table1[[#This Row],[Velocity]]</f>
        <v>21794.446669465036</v>
      </c>
      <c r="Q1679" s="28">
        <f>IF(Table1[[#This Row],[Energy]]&gt;0,Table1[[#This Row],[Energy]],0)</f>
        <v>21794.446669465036</v>
      </c>
      <c r="R1679" s="28">
        <f>(SUM($Q$6:Q1679))/1000000</f>
        <v>8.2160112116018027</v>
      </c>
      <c r="S1679" s="28">
        <f>IF(Table1[[#This Row],[Energy]]&lt;0,ABS(Table1[[#This Row],[Energy]]),0)</f>
        <v>0</v>
      </c>
      <c r="T1679" s="28">
        <f>(SUM($S$6:S1679))/1000000</f>
        <v>1.9600616110608222</v>
      </c>
    </row>
    <row r="1680" spans="2:20" x14ac:dyDescent="0.3">
      <c r="B1680" s="11" t="s">
        <v>26</v>
      </c>
      <c r="C1680" s="25">
        <v>1674</v>
      </c>
      <c r="D1680" s="25">
        <v>197</v>
      </c>
      <c r="E1680" s="26">
        <v>126.9</v>
      </c>
      <c r="F1680" s="27">
        <f t="shared" si="159"/>
        <v>1.3888888888890073E-2</v>
      </c>
      <c r="G1680" s="27">
        <f t="shared" si="160"/>
        <v>5.0000000000004263E-2</v>
      </c>
      <c r="H1680" s="28">
        <f t="shared" si="156"/>
        <v>0</v>
      </c>
      <c r="I1680" s="28">
        <f t="shared" si="157"/>
        <v>126.9</v>
      </c>
      <c r="J1680" s="28">
        <f t="shared" si="158"/>
        <v>35.25</v>
      </c>
      <c r="K1680" s="28">
        <f>(1000*1.15)*Table1[[#This Row],[WLTC class 3, version 5, acceleration]]</f>
        <v>15.972222222223584</v>
      </c>
      <c r="L1680" s="28">
        <f t="shared" si="161"/>
        <v>112.815</v>
      </c>
      <c r="M1680" s="28">
        <f>0.5*1.2*0.32*1.99*(Table1[[#This Row],[Velocity]]^2)</f>
        <v>474.75828000000001</v>
      </c>
      <c r="N1680" s="28">
        <f>Table1[[#This Row],[Acceleration Force]]+Table1[[#This Row],[Rolling Resistance]]+Table1[[#This Row],[Aerodynamic Resistance]]</f>
        <v>603.5455022222236</v>
      </c>
      <c r="O1680" s="28">
        <f>(Table1[[#This Row],[Acceleration Force]]+Table1[[#This Row],[Rolling Resistance]]+Table1[[#This Row],[Aerodynamic Resistance]])*Table1[[#This Row],[Velocity]]</f>
        <v>21274.978953333382</v>
      </c>
      <c r="P1680" s="28">
        <f>Table1[[#This Row],[Total]]*Table1[[#This Row],[Velocity]]</f>
        <v>21274.978953333382</v>
      </c>
      <c r="Q1680" s="28">
        <f>IF(Table1[[#This Row],[Energy]]&gt;0,Table1[[#This Row],[Energy]],0)</f>
        <v>21274.978953333382</v>
      </c>
      <c r="R1680" s="28">
        <f>(SUM($Q$6:Q1680))/1000000</f>
        <v>8.2372861905551353</v>
      </c>
      <c r="S1680" s="28">
        <f>IF(Table1[[#This Row],[Energy]]&lt;0,ABS(Table1[[#This Row],[Energy]]),0)</f>
        <v>0</v>
      </c>
      <c r="T1680" s="28">
        <f>(SUM($S$6:S1680))/1000000</f>
        <v>1.9600616110608222</v>
      </c>
    </row>
    <row r="1681" spans="2:20" x14ac:dyDescent="0.3">
      <c r="B1681" s="11" t="s">
        <v>26</v>
      </c>
      <c r="C1681" s="25">
        <v>1675</v>
      </c>
      <c r="D1681" s="25">
        <v>198</v>
      </c>
      <c r="E1681" s="26">
        <v>126.9</v>
      </c>
      <c r="F1681" s="27">
        <f t="shared" si="159"/>
        <v>0</v>
      </c>
      <c r="G1681" s="27">
        <f t="shared" si="160"/>
        <v>0</v>
      </c>
      <c r="H1681" s="28">
        <f t="shared" si="156"/>
        <v>0</v>
      </c>
      <c r="I1681" s="28">
        <f t="shared" si="157"/>
        <v>126.9</v>
      </c>
      <c r="J1681" s="28">
        <f t="shared" si="158"/>
        <v>35.25</v>
      </c>
      <c r="K1681" s="28">
        <f>(1000*1.15)*Table1[[#This Row],[WLTC class 3, version 5, acceleration]]</f>
        <v>0</v>
      </c>
      <c r="L1681" s="28">
        <f t="shared" si="161"/>
        <v>112.815</v>
      </c>
      <c r="M1681" s="28">
        <f>0.5*1.2*0.32*1.99*(Table1[[#This Row],[Velocity]]^2)</f>
        <v>474.75828000000001</v>
      </c>
      <c r="N1681" s="28">
        <f>Table1[[#This Row],[Acceleration Force]]+Table1[[#This Row],[Rolling Resistance]]+Table1[[#This Row],[Aerodynamic Resistance]]</f>
        <v>587.57328000000007</v>
      </c>
      <c r="O1681" s="28">
        <f>(Table1[[#This Row],[Acceleration Force]]+Table1[[#This Row],[Rolling Resistance]]+Table1[[#This Row],[Aerodynamic Resistance]])*Table1[[#This Row],[Velocity]]</f>
        <v>20711.958120000003</v>
      </c>
      <c r="P1681" s="28">
        <f>Table1[[#This Row],[Total]]*Table1[[#This Row],[Velocity]]</f>
        <v>20711.958120000003</v>
      </c>
      <c r="Q1681" s="28">
        <f>IF(Table1[[#This Row],[Energy]]&gt;0,Table1[[#This Row],[Energy]],0)</f>
        <v>20711.958120000003</v>
      </c>
      <c r="R1681" s="28">
        <f>(SUM($Q$6:Q1681))/1000000</f>
        <v>8.257998148675135</v>
      </c>
      <c r="S1681" s="28">
        <f>IF(Table1[[#This Row],[Energy]]&lt;0,ABS(Table1[[#This Row],[Energy]]),0)</f>
        <v>0</v>
      </c>
      <c r="T1681" s="28">
        <f>(SUM($S$6:S1681))/1000000</f>
        <v>1.9600616110608222</v>
      </c>
    </row>
    <row r="1682" spans="2:20" x14ac:dyDescent="0.3">
      <c r="B1682" s="11" t="s">
        <v>26</v>
      </c>
      <c r="C1682" s="25">
        <v>1676</v>
      </c>
      <c r="D1682" s="25">
        <v>199</v>
      </c>
      <c r="E1682" s="26">
        <v>126.9</v>
      </c>
      <c r="F1682" s="27">
        <f t="shared" si="159"/>
        <v>-1.3888888888890073E-2</v>
      </c>
      <c r="G1682" s="27">
        <f t="shared" si="160"/>
        <v>-5.0000000000004263E-2</v>
      </c>
      <c r="H1682" s="28">
        <f t="shared" si="156"/>
        <v>0</v>
      </c>
      <c r="I1682" s="28">
        <f t="shared" si="157"/>
        <v>126.9</v>
      </c>
      <c r="J1682" s="28">
        <f t="shared" si="158"/>
        <v>35.25</v>
      </c>
      <c r="K1682" s="28">
        <f>(1000*1.15)*Table1[[#This Row],[WLTC class 3, version 5, acceleration]]</f>
        <v>-15.972222222223584</v>
      </c>
      <c r="L1682" s="28">
        <f t="shared" si="161"/>
        <v>112.815</v>
      </c>
      <c r="M1682" s="28">
        <f>0.5*1.2*0.32*1.99*(Table1[[#This Row],[Velocity]]^2)</f>
        <v>474.75828000000001</v>
      </c>
      <c r="N1682" s="28">
        <f>Table1[[#This Row],[Acceleration Force]]+Table1[[#This Row],[Rolling Resistance]]+Table1[[#This Row],[Aerodynamic Resistance]]</f>
        <v>571.60105777777642</v>
      </c>
      <c r="O1682" s="28">
        <f>(Table1[[#This Row],[Acceleration Force]]+Table1[[#This Row],[Rolling Resistance]]+Table1[[#This Row],[Aerodynamic Resistance]])*Table1[[#This Row],[Velocity]]</f>
        <v>20148.93728666662</v>
      </c>
      <c r="P1682" s="28">
        <f>Table1[[#This Row],[Total]]*Table1[[#This Row],[Velocity]]</f>
        <v>20148.93728666662</v>
      </c>
      <c r="Q1682" s="28">
        <f>IF(Table1[[#This Row],[Energy]]&gt;0,Table1[[#This Row],[Energy]],0)</f>
        <v>20148.93728666662</v>
      </c>
      <c r="R1682" s="28">
        <f>(SUM($Q$6:Q1682))/1000000</f>
        <v>8.2781470859618018</v>
      </c>
      <c r="S1682" s="28">
        <f>IF(Table1[[#This Row],[Energy]]&lt;0,ABS(Table1[[#This Row],[Energy]]),0)</f>
        <v>0</v>
      </c>
      <c r="T1682" s="28">
        <f>(SUM($S$6:S1682))/1000000</f>
        <v>1.9600616110608222</v>
      </c>
    </row>
    <row r="1683" spans="2:20" x14ac:dyDescent="0.3">
      <c r="B1683" s="11" t="s">
        <v>26</v>
      </c>
      <c r="C1683" s="25">
        <v>1677</v>
      </c>
      <c r="D1683" s="25">
        <v>200</v>
      </c>
      <c r="E1683" s="26">
        <v>126.8</v>
      </c>
      <c r="F1683" s="27">
        <f t="shared" si="159"/>
        <v>-4.1666666666668246E-2</v>
      </c>
      <c r="G1683" s="27">
        <f t="shared" si="160"/>
        <v>-0.15000000000000568</v>
      </c>
      <c r="H1683" s="28">
        <f t="shared" si="156"/>
        <v>0</v>
      </c>
      <c r="I1683" s="28">
        <f t="shared" si="157"/>
        <v>126.8</v>
      </c>
      <c r="J1683" s="28">
        <f t="shared" si="158"/>
        <v>35.222222222222221</v>
      </c>
      <c r="K1683" s="28">
        <f>(1000*1.15)*Table1[[#This Row],[WLTC class 3, version 5, acceleration]]</f>
        <v>-47.916666666668483</v>
      </c>
      <c r="L1683" s="28">
        <f t="shared" si="161"/>
        <v>112.815</v>
      </c>
      <c r="M1683" s="28">
        <f>0.5*1.2*0.32*1.99*(Table1[[#This Row],[Velocity]]^2)</f>
        <v>474.01033481481483</v>
      </c>
      <c r="N1683" s="28">
        <f>Table1[[#This Row],[Acceleration Force]]+Table1[[#This Row],[Rolling Resistance]]+Table1[[#This Row],[Aerodynamic Resistance]]</f>
        <v>538.90866814814638</v>
      </c>
      <c r="O1683" s="28">
        <f>(Table1[[#This Row],[Acceleration Force]]+Table1[[#This Row],[Rolling Resistance]]+Table1[[#This Row],[Aerodynamic Resistance]])*Table1[[#This Row],[Velocity]]</f>
        <v>18981.56086699582</v>
      </c>
      <c r="P1683" s="28">
        <f>Table1[[#This Row],[Total]]*Table1[[#This Row],[Velocity]]</f>
        <v>18981.56086699582</v>
      </c>
      <c r="Q1683" s="28">
        <f>IF(Table1[[#This Row],[Energy]]&gt;0,Table1[[#This Row],[Energy]],0)</f>
        <v>18981.56086699582</v>
      </c>
      <c r="R1683" s="28">
        <f>(SUM($Q$6:Q1683))/1000000</f>
        <v>8.2971286468287975</v>
      </c>
      <c r="S1683" s="28">
        <f>IF(Table1[[#This Row],[Energy]]&lt;0,ABS(Table1[[#This Row],[Energy]]),0)</f>
        <v>0</v>
      </c>
      <c r="T1683" s="28">
        <f>(SUM($S$6:S1683))/1000000</f>
        <v>1.9600616110608222</v>
      </c>
    </row>
    <row r="1684" spans="2:20" x14ac:dyDescent="0.3">
      <c r="B1684" s="11" t="s">
        <v>26</v>
      </c>
      <c r="C1684" s="25">
        <v>1678</v>
      </c>
      <c r="D1684" s="25">
        <v>201</v>
      </c>
      <c r="E1684" s="26">
        <v>126.6</v>
      </c>
      <c r="F1684" s="27">
        <f t="shared" si="159"/>
        <v>-6.9444444444444448E-2</v>
      </c>
      <c r="G1684" s="27">
        <f t="shared" si="160"/>
        <v>-0.25</v>
      </c>
      <c r="H1684" s="28">
        <f t="shared" si="156"/>
        <v>0</v>
      </c>
      <c r="I1684" s="28">
        <f t="shared" si="157"/>
        <v>126.6</v>
      </c>
      <c r="J1684" s="28">
        <f t="shared" si="158"/>
        <v>35.166666666666664</v>
      </c>
      <c r="K1684" s="28">
        <f>(1000*1.15)*Table1[[#This Row],[WLTC class 3, version 5, acceleration]]</f>
        <v>-79.861111111111114</v>
      </c>
      <c r="L1684" s="28">
        <f t="shared" si="161"/>
        <v>112.815</v>
      </c>
      <c r="M1684" s="28">
        <f>0.5*1.2*0.32*1.99*(Table1[[#This Row],[Velocity]]^2)</f>
        <v>472.51621333333333</v>
      </c>
      <c r="N1684" s="28">
        <f>Table1[[#This Row],[Acceleration Force]]+Table1[[#This Row],[Rolling Resistance]]+Table1[[#This Row],[Aerodynamic Resistance]]</f>
        <v>505.47010222222218</v>
      </c>
      <c r="O1684" s="28">
        <f>(Table1[[#This Row],[Acceleration Force]]+Table1[[#This Row],[Rolling Resistance]]+Table1[[#This Row],[Aerodynamic Resistance]])*Table1[[#This Row],[Velocity]]</f>
        <v>17775.69859481481</v>
      </c>
      <c r="P1684" s="28">
        <f>Table1[[#This Row],[Total]]*Table1[[#This Row],[Velocity]]</f>
        <v>17775.69859481481</v>
      </c>
      <c r="Q1684" s="28">
        <f>IF(Table1[[#This Row],[Energy]]&gt;0,Table1[[#This Row],[Energy]],0)</f>
        <v>17775.69859481481</v>
      </c>
      <c r="R1684" s="28">
        <f>(SUM($Q$6:Q1684))/1000000</f>
        <v>8.3149043454236136</v>
      </c>
      <c r="S1684" s="28">
        <f>IF(Table1[[#This Row],[Energy]]&lt;0,ABS(Table1[[#This Row],[Energy]]),0)</f>
        <v>0</v>
      </c>
      <c r="T1684" s="28">
        <f>(SUM($S$6:S1684))/1000000</f>
        <v>1.9600616110608222</v>
      </c>
    </row>
    <row r="1685" spans="2:20" x14ac:dyDescent="0.3">
      <c r="B1685" s="11" t="s">
        <v>26</v>
      </c>
      <c r="C1685" s="25">
        <v>1679</v>
      </c>
      <c r="D1685" s="25">
        <v>202</v>
      </c>
      <c r="E1685" s="26">
        <v>126.3</v>
      </c>
      <c r="F1685" s="27">
        <f t="shared" si="159"/>
        <v>-8.3333333333332538E-2</v>
      </c>
      <c r="G1685" s="27">
        <f t="shared" si="160"/>
        <v>-0.29999999999999716</v>
      </c>
      <c r="H1685" s="28">
        <f t="shared" si="156"/>
        <v>0</v>
      </c>
      <c r="I1685" s="28">
        <f t="shared" si="157"/>
        <v>126.3</v>
      </c>
      <c r="J1685" s="28">
        <f t="shared" si="158"/>
        <v>35.083333333333329</v>
      </c>
      <c r="K1685" s="28">
        <f>(1000*1.15)*Table1[[#This Row],[WLTC class 3, version 5, acceleration]]</f>
        <v>-95.833333333332419</v>
      </c>
      <c r="L1685" s="28">
        <f t="shared" si="161"/>
        <v>112.815</v>
      </c>
      <c r="M1685" s="28">
        <f>0.5*1.2*0.32*1.99*(Table1[[#This Row],[Velocity]]^2)</f>
        <v>470.27945333333321</v>
      </c>
      <c r="N1685" s="28">
        <f>Table1[[#This Row],[Acceleration Force]]+Table1[[#This Row],[Rolling Resistance]]+Table1[[#This Row],[Aerodynamic Resistance]]</f>
        <v>487.2611200000008</v>
      </c>
      <c r="O1685" s="28">
        <f>(Table1[[#This Row],[Acceleration Force]]+Table1[[#This Row],[Rolling Resistance]]+Table1[[#This Row],[Aerodynamic Resistance]])*Table1[[#This Row],[Velocity]]</f>
        <v>17094.744293333359</v>
      </c>
      <c r="P1685" s="28">
        <f>Table1[[#This Row],[Total]]*Table1[[#This Row],[Velocity]]</f>
        <v>17094.744293333359</v>
      </c>
      <c r="Q1685" s="28">
        <f>IF(Table1[[#This Row],[Energy]]&gt;0,Table1[[#This Row],[Energy]],0)</f>
        <v>17094.744293333359</v>
      </c>
      <c r="R1685" s="28">
        <f>(SUM($Q$6:Q1685))/1000000</f>
        <v>8.3319990897169465</v>
      </c>
      <c r="S1685" s="28">
        <f>IF(Table1[[#This Row],[Energy]]&lt;0,ABS(Table1[[#This Row],[Energy]]),0)</f>
        <v>0</v>
      </c>
      <c r="T1685" s="28">
        <f>(SUM($S$6:S1685))/1000000</f>
        <v>1.9600616110608222</v>
      </c>
    </row>
    <row r="1686" spans="2:20" x14ac:dyDescent="0.3">
      <c r="B1686" s="11" t="s">
        <v>26</v>
      </c>
      <c r="C1686" s="25">
        <v>1680</v>
      </c>
      <c r="D1686" s="25">
        <v>203</v>
      </c>
      <c r="E1686" s="26">
        <v>126</v>
      </c>
      <c r="F1686" s="27">
        <f t="shared" si="159"/>
        <v>-8.3333333333332538E-2</v>
      </c>
      <c r="G1686" s="27">
        <f t="shared" si="160"/>
        <v>-0.29999999999999716</v>
      </c>
      <c r="H1686" s="28">
        <f t="shared" si="156"/>
        <v>0</v>
      </c>
      <c r="I1686" s="28">
        <f t="shared" si="157"/>
        <v>126</v>
      </c>
      <c r="J1686" s="28">
        <f t="shared" si="158"/>
        <v>35</v>
      </c>
      <c r="K1686" s="28">
        <f>(1000*1.15)*Table1[[#This Row],[WLTC class 3, version 5, acceleration]]</f>
        <v>-95.833333333332419</v>
      </c>
      <c r="L1686" s="28">
        <f t="shared" si="161"/>
        <v>112.815</v>
      </c>
      <c r="M1686" s="28">
        <f>0.5*1.2*0.32*1.99*(Table1[[#This Row],[Velocity]]^2)</f>
        <v>468.04800000000006</v>
      </c>
      <c r="N1686" s="28">
        <f>Table1[[#This Row],[Acceleration Force]]+Table1[[#This Row],[Rolling Resistance]]+Table1[[#This Row],[Aerodynamic Resistance]]</f>
        <v>485.02966666666765</v>
      </c>
      <c r="O1686" s="28">
        <f>(Table1[[#This Row],[Acceleration Force]]+Table1[[#This Row],[Rolling Resistance]]+Table1[[#This Row],[Aerodynamic Resistance]])*Table1[[#This Row],[Velocity]]</f>
        <v>16976.038333333367</v>
      </c>
      <c r="P1686" s="28">
        <f>Table1[[#This Row],[Total]]*Table1[[#This Row],[Velocity]]</f>
        <v>16976.038333333367</v>
      </c>
      <c r="Q1686" s="28">
        <f>IF(Table1[[#This Row],[Energy]]&gt;0,Table1[[#This Row],[Energy]],0)</f>
        <v>16976.038333333367</v>
      </c>
      <c r="R1686" s="28">
        <f>(SUM($Q$6:Q1686))/1000000</f>
        <v>8.3489751280502791</v>
      </c>
      <c r="S1686" s="28">
        <f>IF(Table1[[#This Row],[Energy]]&lt;0,ABS(Table1[[#This Row],[Energy]]),0)</f>
        <v>0</v>
      </c>
      <c r="T1686" s="28">
        <f>(SUM($S$6:S1686))/1000000</f>
        <v>1.9600616110608222</v>
      </c>
    </row>
    <row r="1687" spans="2:20" x14ac:dyDescent="0.3">
      <c r="B1687" s="11" t="s">
        <v>26</v>
      </c>
      <c r="C1687" s="25">
        <v>1681</v>
      </c>
      <c r="D1687" s="25">
        <v>204</v>
      </c>
      <c r="E1687" s="26">
        <v>125.7</v>
      </c>
      <c r="F1687" s="27">
        <f t="shared" si="159"/>
        <v>-5.5555555555556344E-2</v>
      </c>
      <c r="G1687" s="27">
        <f t="shared" si="160"/>
        <v>-0.20000000000000284</v>
      </c>
      <c r="H1687" s="28">
        <f t="shared" si="156"/>
        <v>0</v>
      </c>
      <c r="I1687" s="28">
        <f t="shared" si="157"/>
        <v>125.7</v>
      </c>
      <c r="J1687" s="28">
        <f t="shared" si="158"/>
        <v>34.916666666666664</v>
      </c>
      <c r="K1687" s="28">
        <f>(1000*1.15)*Table1[[#This Row],[WLTC class 3, version 5, acceleration]]</f>
        <v>-63.888888888889795</v>
      </c>
      <c r="L1687" s="28">
        <f t="shared" si="161"/>
        <v>112.815</v>
      </c>
      <c r="M1687" s="28">
        <f>0.5*1.2*0.32*1.99*(Table1[[#This Row],[Velocity]]^2)</f>
        <v>465.82185333333325</v>
      </c>
      <c r="N1687" s="28">
        <f>Table1[[#This Row],[Acceleration Force]]+Table1[[#This Row],[Rolling Resistance]]+Table1[[#This Row],[Aerodynamic Resistance]]</f>
        <v>514.74796444444348</v>
      </c>
      <c r="O1687" s="28">
        <f>(Table1[[#This Row],[Acceleration Force]]+Table1[[#This Row],[Rolling Resistance]]+Table1[[#This Row],[Aerodynamic Resistance]])*Table1[[#This Row],[Velocity]]</f>
        <v>17973.283091851816</v>
      </c>
      <c r="P1687" s="28">
        <f>Table1[[#This Row],[Total]]*Table1[[#This Row],[Velocity]]</f>
        <v>17973.283091851816</v>
      </c>
      <c r="Q1687" s="28">
        <f>IF(Table1[[#This Row],[Energy]]&gt;0,Table1[[#This Row],[Energy]],0)</f>
        <v>17973.283091851816</v>
      </c>
      <c r="R1687" s="28">
        <f>(SUM($Q$6:Q1687))/1000000</f>
        <v>8.3669484111421308</v>
      </c>
      <c r="S1687" s="28">
        <f>IF(Table1[[#This Row],[Energy]]&lt;0,ABS(Table1[[#This Row],[Energy]]),0)</f>
        <v>0</v>
      </c>
      <c r="T1687" s="28">
        <f>(SUM($S$6:S1687))/1000000</f>
        <v>1.9600616110608222</v>
      </c>
    </row>
    <row r="1688" spans="2:20" x14ac:dyDescent="0.3">
      <c r="B1688" s="11" t="s">
        <v>26</v>
      </c>
      <c r="C1688" s="25">
        <v>1682</v>
      </c>
      <c r="D1688" s="25">
        <v>205</v>
      </c>
      <c r="E1688" s="26">
        <v>125.6</v>
      </c>
      <c r="F1688" s="27">
        <f t="shared" si="159"/>
        <v>-1.3888888888890073E-2</v>
      </c>
      <c r="G1688" s="27">
        <f t="shared" si="160"/>
        <v>-5.0000000000004263E-2</v>
      </c>
      <c r="H1688" s="28">
        <f t="shared" si="156"/>
        <v>0</v>
      </c>
      <c r="I1688" s="28">
        <f t="shared" si="157"/>
        <v>125.6</v>
      </c>
      <c r="J1688" s="28">
        <f t="shared" si="158"/>
        <v>34.888888888888886</v>
      </c>
      <c r="K1688" s="28">
        <f>(1000*1.15)*Table1[[#This Row],[WLTC class 3, version 5, acceleration]]</f>
        <v>-15.972222222223584</v>
      </c>
      <c r="L1688" s="28">
        <f t="shared" si="161"/>
        <v>112.815</v>
      </c>
      <c r="M1688" s="28">
        <f>0.5*1.2*0.32*1.99*(Table1[[#This Row],[Velocity]]^2)</f>
        <v>465.08098370370368</v>
      </c>
      <c r="N1688" s="28">
        <f>Table1[[#This Row],[Acceleration Force]]+Table1[[#This Row],[Rolling Resistance]]+Table1[[#This Row],[Aerodynamic Resistance]]</f>
        <v>561.92376148148014</v>
      </c>
      <c r="O1688" s="28">
        <f>(Table1[[#This Row],[Acceleration Force]]+Table1[[#This Row],[Rolling Resistance]]+Table1[[#This Row],[Aerodynamic Resistance]])*Table1[[#This Row],[Velocity]]</f>
        <v>19604.89567835386</v>
      </c>
      <c r="P1688" s="28">
        <f>Table1[[#This Row],[Total]]*Table1[[#This Row],[Velocity]]</f>
        <v>19604.89567835386</v>
      </c>
      <c r="Q1688" s="28">
        <f>IF(Table1[[#This Row],[Energy]]&gt;0,Table1[[#This Row],[Energy]],0)</f>
        <v>19604.89567835386</v>
      </c>
      <c r="R1688" s="28">
        <f>(SUM($Q$6:Q1688))/1000000</f>
        <v>8.3865533068204847</v>
      </c>
      <c r="S1688" s="28">
        <f>IF(Table1[[#This Row],[Energy]]&lt;0,ABS(Table1[[#This Row],[Energy]]),0)</f>
        <v>0</v>
      </c>
      <c r="T1688" s="28">
        <f>(SUM($S$6:S1688))/1000000</f>
        <v>1.9600616110608222</v>
      </c>
    </row>
    <row r="1689" spans="2:20" x14ac:dyDescent="0.3">
      <c r="B1689" s="11" t="s">
        <v>26</v>
      </c>
      <c r="C1689" s="25">
        <v>1683</v>
      </c>
      <c r="D1689" s="25">
        <v>206</v>
      </c>
      <c r="E1689" s="26">
        <v>125.6</v>
      </c>
      <c r="F1689" s="27">
        <f t="shared" si="159"/>
        <v>2.7777777777778172E-2</v>
      </c>
      <c r="G1689" s="27">
        <f t="shared" si="160"/>
        <v>0.10000000000000142</v>
      </c>
      <c r="H1689" s="28">
        <f t="shared" si="156"/>
        <v>0</v>
      </c>
      <c r="I1689" s="28">
        <f t="shared" si="157"/>
        <v>125.6</v>
      </c>
      <c r="J1689" s="28">
        <f t="shared" si="158"/>
        <v>34.888888888888886</v>
      </c>
      <c r="K1689" s="28">
        <f>(1000*1.15)*Table1[[#This Row],[WLTC class 3, version 5, acceleration]]</f>
        <v>31.944444444444898</v>
      </c>
      <c r="L1689" s="28">
        <f t="shared" si="161"/>
        <v>112.815</v>
      </c>
      <c r="M1689" s="28">
        <f>0.5*1.2*0.32*1.99*(Table1[[#This Row],[Velocity]]^2)</f>
        <v>465.08098370370368</v>
      </c>
      <c r="N1689" s="28">
        <f>Table1[[#This Row],[Acceleration Force]]+Table1[[#This Row],[Rolling Resistance]]+Table1[[#This Row],[Aerodynamic Resistance]]</f>
        <v>609.84042814814859</v>
      </c>
      <c r="O1689" s="28">
        <f>(Table1[[#This Row],[Acceleration Force]]+Table1[[#This Row],[Rolling Resistance]]+Table1[[#This Row],[Aerodynamic Resistance]])*Table1[[#This Row],[Velocity]]</f>
        <v>21276.654937613181</v>
      </c>
      <c r="P1689" s="28">
        <f>Table1[[#This Row],[Total]]*Table1[[#This Row],[Velocity]]</f>
        <v>21276.654937613181</v>
      </c>
      <c r="Q1689" s="28">
        <f>IF(Table1[[#This Row],[Energy]]&gt;0,Table1[[#This Row],[Energy]],0)</f>
        <v>21276.654937613181</v>
      </c>
      <c r="R1689" s="28">
        <f>(SUM($Q$6:Q1689))/1000000</f>
        <v>8.4078299617580985</v>
      </c>
      <c r="S1689" s="28">
        <f>IF(Table1[[#This Row],[Energy]]&lt;0,ABS(Table1[[#This Row],[Energy]]),0)</f>
        <v>0</v>
      </c>
      <c r="T1689" s="28">
        <f>(SUM($S$6:S1689))/1000000</f>
        <v>1.9600616110608222</v>
      </c>
    </row>
    <row r="1690" spans="2:20" x14ac:dyDescent="0.3">
      <c r="B1690" s="11" t="s">
        <v>26</v>
      </c>
      <c r="C1690" s="25">
        <v>1684</v>
      </c>
      <c r="D1690" s="25">
        <v>207</v>
      </c>
      <c r="E1690" s="26">
        <v>125.8</v>
      </c>
      <c r="F1690" s="27">
        <f t="shared" si="159"/>
        <v>8.3333333333334522E-2</v>
      </c>
      <c r="G1690" s="27">
        <f t="shared" si="160"/>
        <v>0.30000000000000426</v>
      </c>
      <c r="H1690" s="28">
        <f t="shared" si="156"/>
        <v>0</v>
      </c>
      <c r="I1690" s="28">
        <f t="shared" si="157"/>
        <v>125.8</v>
      </c>
      <c r="J1690" s="28">
        <f t="shared" si="158"/>
        <v>34.944444444444443</v>
      </c>
      <c r="K1690" s="28">
        <f>(1000*1.15)*Table1[[#This Row],[WLTC class 3, version 5, acceleration]]</f>
        <v>95.833333333334707</v>
      </c>
      <c r="L1690" s="28">
        <f t="shared" si="161"/>
        <v>112.815</v>
      </c>
      <c r="M1690" s="28">
        <f>0.5*1.2*0.32*1.99*(Table1[[#This Row],[Velocity]]^2)</f>
        <v>466.56331259259252</v>
      </c>
      <c r="N1690" s="28">
        <f>Table1[[#This Row],[Acceleration Force]]+Table1[[#This Row],[Rolling Resistance]]+Table1[[#This Row],[Aerodynamic Resistance]]</f>
        <v>675.2116459259272</v>
      </c>
      <c r="O1690" s="28">
        <f>(Table1[[#This Row],[Acceleration Force]]+Table1[[#This Row],[Rolling Resistance]]+Table1[[#This Row],[Aerodynamic Resistance]])*Table1[[#This Row],[Velocity]]</f>
        <v>23594.895849300454</v>
      </c>
      <c r="P1690" s="28">
        <f>Table1[[#This Row],[Total]]*Table1[[#This Row],[Velocity]]</f>
        <v>23594.895849300454</v>
      </c>
      <c r="Q1690" s="28">
        <f>IF(Table1[[#This Row],[Energy]]&gt;0,Table1[[#This Row],[Energy]],0)</f>
        <v>23594.895849300454</v>
      </c>
      <c r="R1690" s="28">
        <f>(SUM($Q$6:Q1690))/1000000</f>
        <v>8.4314248576073982</v>
      </c>
      <c r="S1690" s="28">
        <f>IF(Table1[[#This Row],[Energy]]&lt;0,ABS(Table1[[#This Row],[Energy]]),0)</f>
        <v>0</v>
      </c>
      <c r="T1690" s="28">
        <f>(SUM($S$6:S1690))/1000000</f>
        <v>1.9600616110608222</v>
      </c>
    </row>
    <row r="1691" spans="2:20" x14ac:dyDescent="0.3">
      <c r="B1691" s="11" t="s">
        <v>26</v>
      </c>
      <c r="C1691" s="25">
        <v>1685</v>
      </c>
      <c r="D1691" s="25">
        <v>208</v>
      </c>
      <c r="E1691" s="26">
        <v>126.2</v>
      </c>
      <c r="F1691" s="27">
        <f t="shared" si="159"/>
        <v>0.11111111111111072</v>
      </c>
      <c r="G1691" s="27">
        <f t="shared" si="160"/>
        <v>0.39999999999999858</v>
      </c>
      <c r="H1691" s="28">
        <f t="shared" si="156"/>
        <v>0</v>
      </c>
      <c r="I1691" s="28">
        <f t="shared" si="157"/>
        <v>126.2</v>
      </c>
      <c r="J1691" s="28">
        <f t="shared" si="158"/>
        <v>35.055555555555557</v>
      </c>
      <c r="K1691" s="28">
        <f>(1000*1.15)*Table1[[#This Row],[WLTC class 3, version 5, acceleration]]</f>
        <v>127.77777777777732</v>
      </c>
      <c r="L1691" s="28">
        <f t="shared" si="161"/>
        <v>112.815</v>
      </c>
      <c r="M1691" s="28">
        <f>0.5*1.2*0.32*1.99*(Table1[[#This Row],[Velocity]]^2)</f>
        <v>469.535045925926</v>
      </c>
      <c r="N1691" s="28">
        <f>Table1[[#This Row],[Acceleration Force]]+Table1[[#This Row],[Rolling Resistance]]+Table1[[#This Row],[Aerodynamic Resistance]]</f>
        <v>710.12782370370337</v>
      </c>
      <c r="O1691" s="28">
        <f>(Table1[[#This Row],[Acceleration Force]]+Table1[[#This Row],[Rolling Resistance]]+Table1[[#This Row],[Aerodynamic Resistance]])*Table1[[#This Row],[Velocity]]</f>
        <v>24893.925375390936</v>
      </c>
      <c r="P1691" s="28">
        <f>Table1[[#This Row],[Total]]*Table1[[#This Row],[Velocity]]</f>
        <v>24893.925375390936</v>
      </c>
      <c r="Q1691" s="28">
        <f>IF(Table1[[#This Row],[Energy]]&gt;0,Table1[[#This Row],[Energy]],0)</f>
        <v>24893.925375390936</v>
      </c>
      <c r="R1691" s="28">
        <f>(SUM($Q$6:Q1691))/1000000</f>
        <v>8.4563187829827893</v>
      </c>
      <c r="S1691" s="28">
        <f>IF(Table1[[#This Row],[Energy]]&lt;0,ABS(Table1[[#This Row],[Energy]]),0)</f>
        <v>0</v>
      </c>
      <c r="T1691" s="28">
        <f>(SUM($S$6:S1691))/1000000</f>
        <v>1.9600616110608222</v>
      </c>
    </row>
    <row r="1692" spans="2:20" x14ac:dyDescent="0.3">
      <c r="B1692" s="11" t="s">
        <v>26</v>
      </c>
      <c r="C1692" s="25">
        <v>1686</v>
      </c>
      <c r="D1692" s="25">
        <v>209</v>
      </c>
      <c r="E1692" s="26">
        <v>126.6</v>
      </c>
      <c r="F1692" s="27">
        <f t="shared" si="159"/>
        <v>0.11111111111111072</v>
      </c>
      <c r="G1692" s="27">
        <f t="shared" si="160"/>
        <v>0.39999999999999858</v>
      </c>
      <c r="H1692" s="28">
        <f t="shared" si="156"/>
        <v>0</v>
      </c>
      <c r="I1692" s="28">
        <f t="shared" si="157"/>
        <v>126.6</v>
      </c>
      <c r="J1692" s="28">
        <f t="shared" si="158"/>
        <v>35.166666666666664</v>
      </c>
      <c r="K1692" s="28">
        <f>(1000*1.15)*Table1[[#This Row],[WLTC class 3, version 5, acceleration]]</f>
        <v>127.77777777777732</v>
      </c>
      <c r="L1692" s="28">
        <f t="shared" si="161"/>
        <v>112.815</v>
      </c>
      <c r="M1692" s="28">
        <f>0.5*1.2*0.32*1.99*(Table1[[#This Row],[Velocity]]^2)</f>
        <v>472.51621333333333</v>
      </c>
      <c r="N1692" s="28">
        <f>Table1[[#This Row],[Acceleration Force]]+Table1[[#This Row],[Rolling Resistance]]+Table1[[#This Row],[Aerodynamic Resistance]]</f>
        <v>713.10899111111064</v>
      </c>
      <c r="O1692" s="28">
        <f>(Table1[[#This Row],[Acceleration Force]]+Table1[[#This Row],[Rolling Resistance]]+Table1[[#This Row],[Aerodynamic Resistance]])*Table1[[#This Row],[Velocity]]</f>
        <v>25077.666187407391</v>
      </c>
      <c r="P1692" s="28">
        <f>Table1[[#This Row],[Total]]*Table1[[#This Row],[Velocity]]</f>
        <v>25077.666187407391</v>
      </c>
      <c r="Q1692" s="28">
        <f>IF(Table1[[#This Row],[Energy]]&gt;0,Table1[[#This Row],[Energy]],0)</f>
        <v>25077.666187407391</v>
      </c>
      <c r="R1692" s="28">
        <f>(SUM($Q$6:Q1692))/1000000</f>
        <v>8.4813964491701963</v>
      </c>
      <c r="S1692" s="28">
        <f>IF(Table1[[#This Row],[Energy]]&lt;0,ABS(Table1[[#This Row],[Energy]]),0)</f>
        <v>0</v>
      </c>
      <c r="T1692" s="28">
        <f>(SUM($S$6:S1692))/1000000</f>
        <v>1.9600616110608222</v>
      </c>
    </row>
    <row r="1693" spans="2:20" x14ac:dyDescent="0.3">
      <c r="B1693" s="11" t="s">
        <v>26</v>
      </c>
      <c r="C1693" s="25">
        <v>1687</v>
      </c>
      <c r="D1693" s="25">
        <v>210</v>
      </c>
      <c r="E1693" s="26">
        <v>127</v>
      </c>
      <c r="F1693" s="27">
        <f t="shared" si="159"/>
        <v>0.11111111111111269</v>
      </c>
      <c r="G1693" s="27">
        <f t="shared" si="160"/>
        <v>0.40000000000000568</v>
      </c>
      <c r="H1693" s="28">
        <f t="shared" si="156"/>
        <v>0</v>
      </c>
      <c r="I1693" s="28">
        <f t="shared" si="157"/>
        <v>127</v>
      </c>
      <c r="J1693" s="28">
        <f t="shared" si="158"/>
        <v>35.277777777777779</v>
      </c>
      <c r="K1693" s="28">
        <f>(1000*1.15)*Table1[[#This Row],[WLTC class 3, version 5, acceleration]]</f>
        <v>127.77777777777959</v>
      </c>
      <c r="L1693" s="28">
        <f t="shared" si="161"/>
        <v>112.815</v>
      </c>
      <c r="M1693" s="28">
        <f>0.5*1.2*0.32*1.99*(Table1[[#This Row],[Velocity]]^2)</f>
        <v>475.50681481481485</v>
      </c>
      <c r="N1693" s="28">
        <f>Table1[[#This Row],[Acceleration Force]]+Table1[[#This Row],[Rolling Resistance]]+Table1[[#This Row],[Aerodynamic Resistance]]</f>
        <v>716.09959259259449</v>
      </c>
      <c r="O1693" s="28">
        <f>(Table1[[#This Row],[Acceleration Force]]+Table1[[#This Row],[Rolling Resistance]]+Table1[[#This Row],[Aerodynamic Resistance]])*Table1[[#This Row],[Velocity]]</f>
        <v>25262.402294238749</v>
      </c>
      <c r="P1693" s="28">
        <f>Table1[[#This Row],[Total]]*Table1[[#This Row],[Velocity]]</f>
        <v>25262.402294238749</v>
      </c>
      <c r="Q1693" s="28">
        <f>IF(Table1[[#This Row],[Energy]]&gt;0,Table1[[#This Row],[Energy]],0)</f>
        <v>25262.402294238749</v>
      </c>
      <c r="R1693" s="28">
        <f>(SUM($Q$6:Q1693))/1000000</f>
        <v>8.5066588514644348</v>
      </c>
      <c r="S1693" s="28">
        <f>IF(Table1[[#This Row],[Energy]]&lt;0,ABS(Table1[[#This Row],[Energy]]),0)</f>
        <v>0</v>
      </c>
      <c r="T1693" s="28">
        <f>(SUM($S$6:S1693))/1000000</f>
        <v>1.9600616110608222</v>
      </c>
    </row>
    <row r="1694" spans="2:20" x14ac:dyDescent="0.3">
      <c r="B1694" s="11" t="s">
        <v>26</v>
      </c>
      <c r="C1694" s="25">
        <v>1688</v>
      </c>
      <c r="D1694" s="25">
        <v>211</v>
      </c>
      <c r="E1694" s="26">
        <v>127.4</v>
      </c>
      <c r="F1694" s="27">
        <f t="shared" si="159"/>
        <v>8.3333333333332538E-2</v>
      </c>
      <c r="G1694" s="27">
        <f t="shared" si="160"/>
        <v>0.29999999999999716</v>
      </c>
      <c r="H1694" s="28">
        <f t="shared" si="156"/>
        <v>0</v>
      </c>
      <c r="I1694" s="28">
        <f t="shared" si="157"/>
        <v>127.4</v>
      </c>
      <c r="J1694" s="28">
        <f t="shared" si="158"/>
        <v>35.388888888888893</v>
      </c>
      <c r="K1694" s="28">
        <f>(1000*1.15)*Table1[[#This Row],[WLTC class 3, version 5, acceleration]]</f>
        <v>95.833333333332419</v>
      </c>
      <c r="L1694" s="28">
        <f t="shared" si="161"/>
        <v>112.815</v>
      </c>
      <c r="M1694" s="28">
        <f>0.5*1.2*0.32*1.99*(Table1[[#This Row],[Velocity]]^2)</f>
        <v>478.50685037037056</v>
      </c>
      <c r="N1694" s="28">
        <f>Table1[[#This Row],[Acceleration Force]]+Table1[[#This Row],[Rolling Resistance]]+Table1[[#This Row],[Aerodynamic Resistance]]</f>
        <v>687.15518370370296</v>
      </c>
      <c r="O1694" s="28">
        <f>(Table1[[#This Row],[Acceleration Force]]+Table1[[#This Row],[Rolling Resistance]]+Table1[[#This Row],[Aerodynamic Resistance]])*Table1[[#This Row],[Velocity]]</f>
        <v>24317.658445514378</v>
      </c>
      <c r="P1694" s="28">
        <f>Table1[[#This Row],[Total]]*Table1[[#This Row],[Velocity]]</f>
        <v>24317.658445514378</v>
      </c>
      <c r="Q1694" s="28">
        <f>IF(Table1[[#This Row],[Energy]]&gt;0,Table1[[#This Row],[Energy]],0)</f>
        <v>24317.658445514378</v>
      </c>
      <c r="R1694" s="28">
        <f>(SUM($Q$6:Q1694))/1000000</f>
        <v>8.5309765099099497</v>
      </c>
      <c r="S1694" s="28">
        <f>IF(Table1[[#This Row],[Energy]]&lt;0,ABS(Table1[[#This Row],[Energy]]),0)</f>
        <v>0</v>
      </c>
      <c r="T1694" s="28">
        <f>(SUM($S$6:S1694))/1000000</f>
        <v>1.9600616110608222</v>
      </c>
    </row>
    <row r="1695" spans="2:20" x14ac:dyDescent="0.3">
      <c r="B1695" s="11" t="s">
        <v>26</v>
      </c>
      <c r="C1695" s="25">
        <v>1689</v>
      </c>
      <c r="D1695" s="25">
        <v>212</v>
      </c>
      <c r="E1695" s="26">
        <v>127.6</v>
      </c>
      <c r="F1695" s="27">
        <f t="shared" si="159"/>
        <v>5.5555555555554373E-2</v>
      </c>
      <c r="G1695" s="27">
        <f t="shared" si="160"/>
        <v>0.19999999999999574</v>
      </c>
      <c r="H1695" s="28">
        <f t="shared" si="156"/>
        <v>0</v>
      </c>
      <c r="I1695" s="28">
        <f t="shared" si="157"/>
        <v>127.6</v>
      </c>
      <c r="J1695" s="28">
        <f t="shared" si="158"/>
        <v>35.444444444444443</v>
      </c>
      <c r="K1695" s="28">
        <f>(1000*1.15)*Table1[[#This Row],[WLTC class 3, version 5, acceleration]]</f>
        <v>63.888888888887529</v>
      </c>
      <c r="L1695" s="28">
        <f t="shared" si="161"/>
        <v>112.815</v>
      </c>
      <c r="M1695" s="28">
        <f>0.5*1.2*0.32*1.99*(Table1[[#This Row],[Velocity]]^2)</f>
        <v>480.01040592592591</v>
      </c>
      <c r="N1695" s="28">
        <f>Table1[[#This Row],[Acceleration Force]]+Table1[[#This Row],[Rolling Resistance]]+Table1[[#This Row],[Aerodynamic Resistance]]</f>
        <v>656.71429481481346</v>
      </c>
      <c r="O1695" s="28">
        <f>(Table1[[#This Row],[Acceleration Force]]+Table1[[#This Row],[Rolling Resistance]]+Table1[[#This Row],[Aerodynamic Resistance]])*Table1[[#This Row],[Velocity]]</f>
        <v>23276.873338436166</v>
      </c>
      <c r="P1695" s="28">
        <f>Table1[[#This Row],[Total]]*Table1[[#This Row],[Velocity]]</f>
        <v>23276.873338436166</v>
      </c>
      <c r="Q1695" s="28">
        <f>IF(Table1[[#This Row],[Energy]]&gt;0,Table1[[#This Row],[Energy]],0)</f>
        <v>23276.873338436166</v>
      </c>
      <c r="R1695" s="28">
        <f>(SUM($Q$6:Q1695))/1000000</f>
        <v>8.5542533832483869</v>
      </c>
      <c r="S1695" s="28">
        <f>IF(Table1[[#This Row],[Energy]]&lt;0,ABS(Table1[[#This Row],[Energy]]),0)</f>
        <v>0</v>
      </c>
      <c r="T1695" s="28">
        <f>(SUM($S$6:S1695))/1000000</f>
        <v>1.9600616110608222</v>
      </c>
    </row>
    <row r="1696" spans="2:20" x14ac:dyDescent="0.3">
      <c r="B1696" s="11" t="s">
        <v>26</v>
      </c>
      <c r="C1696" s="25">
        <v>1690</v>
      </c>
      <c r="D1696" s="25">
        <v>213</v>
      </c>
      <c r="E1696" s="26">
        <v>127.8</v>
      </c>
      <c r="F1696" s="27">
        <f t="shared" si="159"/>
        <v>4.1666666666668246E-2</v>
      </c>
      <c r="G1696" s="27">
        <f t="shared" si="160"/>
        <v>0.15000000000000568</v>
      </c>
      <c r="H1696" s="28">
        <f t="shared" si="156"/>
        <v>0</v>
      </c>
      <c r="I1696" s="28">
        <f t="shared" si="157"/>
        <v>127.8</v>
      </c>
      <c r="J1696" s="28">
        <f t="shared" si="158"/>
        <v>35.5</v>
      </c>
      <c r="K1696" s="28">
        <f>(1000*1.15)*Table1[[#This Row],[WLTC class 3, version 5, acceleration]]</f>
        <v>47.916666666668483</v>
      </c>
      <c r="L1696" s="28">
        <f t="shared" si="161"/>
        <v>112.815</v>
      </c>
      <c r="M1696" s="28">
        <f>0.5*1.2*0.32*1.99*(Table1[[#This Row],[Velocity]]^2)</f>
        <v>481.51632000000006</v>
      </c>
      <c r="N1696" s="28">
        <f>Table1[[#This Row],[Acceleration Force]]+Table1[[#This Row],[Rolling Resistance]]+Table1[[#This Row],[Aerodynamic Resistance]]</f>
        <v>642.24798666666857</v>
      </c>
      <c r="O1696" s="28">
        <f>(Table1[[#This Row],[Acceleration Force]]+Table1[[#This Row],[Rolling Resistance]]+Table1[[#This Row],[Aerodynamic Resistance]])*Table1[[#This Row],[Velocity]]</f>
        <v>22799.803526666736</v>
      </c>
      <c r="P1696" s="28">
        <f>Table1[[#This Row],[Total]]*Table1[[#This Row],[Velocity]]</f>
        <v>22799.803526666736</v>
      </c>
      <c r="Q1696" s="28">
        <f>IF(Table1[[#This Row],[Energy]]&gt;0,Table1[[#This Row],[Energy]],0)</f>
        <v>22799.803526666736</v>
      </c>
      <c r="R1696" s="28">
        <f>(SUM($Q$6:Q1696))/1000000</f>
        <v>8.5770531867750535</v>
      </c>
      <c r="S1696" s="28">
        <f>IF(Table1[[#This Row],[Energy]]&lt;0,ABS(Table1[[#This Row],[Energy]]),0)</f>
        <v>0</v>
      </c>
      <c r="T1696" s="28">
        <f>(SUM($S$6:S1696))/1000000</f>
        <v>1.9600616110608222</v>
      </c>
    </row>
    <row r="1697" spans="2:20" x14ac:dyDescent="0.3">
      <c r="B1697" s="11" t="s">
        <v>26</v>
      </c>
      <c r="C1697" s="25">
        <v>1691</v>
      </c>
      <c r="D1697" s="25">
        <v>214</v>
      </c>
      <c r="E1697" s="26">
        <v>127.9</v>
      </c>
      <c r="F1697" s="27">
        <f t="shared" si="159"/>
        <v>2.7777777777778172E-2</v>
      </c>
      <c r="G1697" s="27">
        <f t="shared" si="160"/>
        <v>0.10000000000000142</v>
      </c>
      <c r="H1697" s="28">
        <f t="shared" si="156"/>
        <v>0</v>
      </c>
      <c r="I1697" s="28">
        <f t="shared" si="157"/>
        <v>127.9</v>
      </c>
      <c r="J1697" s="28">
        <f t="shared" si="158"/>
        <v>35.527777777777779</v>
      </c>
      <c r="K1697" s="28">
        <f>(1000*1.15)*Table1[[#This Row],[WLTC class 3, version 5, acceleration]]</f>
        <v>31.944444444444898</v>
      </c>
      <c r="L1697" s="28">
        <f t="shared" si="161"/>
        <v>112.815</v>
      </c>
      <c r="M1697" s="28">
        <f>0.5*1.2*0.32*1.99*(Table1[[#This Row],[Velocity]]^2)</f>
        <v>482.27016148148152</v>
      </c>
      <c r="N1697" s="28">
        <f>Table1[[#This Row],[Acceleration Force]]+Table1[[#This Row],[Rolling Resistance]]+Table1[[#This Row],[Aerodynamic Resistance]]</f>
        <v>627.02960592592649</v>
      </c>
      <c r="O1697" s="28">
        <f>(Table1[[#This Row],[Acceleration Force]]+Table1[[#This Row],[Rolling Resistance]]+Table1[[#This Row],[Aerodynamic Resistance]])*Table1[[#This Row],[Velocity]]</f>
        <v>22276.968499423889</v>
      </c>
      <c r="P1697" s="28">
        <f>Table1[[#This Row],[Total]]*Table1[[#This Row],[Velocity]]</f>
        <v>22276.968499423889</v>
      </c>
      <c r="Q1697" s="28">
        <f>IF(Table1[[#This Row],[Energy]]&gt;0,Table1[[#This Row],[Energy]],0)</f>
        <v>22276.968499423889</v>
      </c>
      <c r="R1697" s="28">
        <f>(SUM($Q$6:Q1697))/1000000</f>
        <v>8.5993301552744761</v>
      </c>
      <c r="S1697" s="28">
        <f>IF(Table1[[#This Row],[Energy]]&lt;0,ABS(Table1[[#This Row],[Energy]]),0)</f>
        <v>0</v>
      </c>
      <c r="T1697" s="28">
        <f>(SUM($S$6:S1697))/1000000</f>
        <v>1.9600616110608222</v>
      </c>
    </row>
    <row r="1698" spans="2:20" x14ac:dyDescent="0.3">
      <c r="B1698" s="11" t="s">
        <v>26</v>
      </c>
      <c r="C1698" s="25">
        <v>1692</v>
      </c>
      <c r="D1698" s="25">
        <v>215</v>
      </c>
      <c r="E1698" s="26">
        <v>128</v>
      </c>
      <c r="F1698" s="27">
        <f t="shared" si="159"/>
        <v>2.7777777777776198E-2</v>
      </c>
      <c r="G1698" s="27">
        <f t="shared" si="160"/>
        <v>9.9999999999994316E-2</v>
      </c>
      <c r="H1698" s="28">
        <f t="shared" si="156"/>
        <v>0</v>
      </c>
      <c r="I1698" s="28">
        <f t="shared" si="157"/>
        <v>128</v>
      </c>
      <c r="J1698" s="28">
        <f t="shared" si="158"/>
        <v>35.555555555555557</v>
      </c>
      <c r="K1698" s="28">
        <f>(1000*1.15)*Table1[[#This Row],[WLTC class 3, version 5, acceleration]]</f>
        <v>31.944444444442627</v>
      </c>
      <c r="L1698" s="28">
        <f t="shared" si="161"/>
        <v>112.815</v>
      </c>
      <c r="M1698" s="28">
        <f>0.5*1.2*0.32*1.99*(Table1[[#This Row],[Velocity]]^2)</f>
        <v>483.02459259259268</v>
      </c>
      <c r="N1698" s="28">
        <f>Table1[[#This Row],[Acceleration Force]]+Table1[[#This Row],[Rolling Resistance]]+Table1[[#This Row],[Aerodynamic Resistance]]</f>
        <v>627.78403703703532</v>
      </c>
      <c r="O1698" s="28">
        <f>(Table1[[#This Row],[Acceleration Force]]+Table1[[#This Row],[Rolling Resistance]]+Table1[[#This Row],[Aerodynamic Resistance]])*Table1[[#This Row],[Velocity]]</f>
        <v>22321.210205761257</v>
      </c>
      <c r="P1698" s="28">
        <f>Table1[[#This Row],[Total]]*Table1[[#This Row],[Velocity]]</f>
        <v>22321.210205761257</v>
      </c>
      <c r="Q1698" s="28">
        <f>IF(Table1[[#This Row],[Energy]]&gt;0,Table1[[#This Row],[Energy]],0)</f>
        <v>22321.210205761257</v>
      </c>
      <c r="R1698" s="28">
        <f>(SUM($Q$6:Q1698))/1000000</f>
        <v>8.621651365480238</v>
      </c>
      <c r="S1698" s="28">
        <f>IF(Table1[[#This Row],[Energy]]&lt;0,ABS(Table1[[#This Row],[Energy]]),0)</f>
        <v>0</v>
      </c>
      <c r="T1698" s="28">
        <f>(SUM($S$6:S1698))/1000000</f>
        <v>1.9600616110608222</v>
      </c>
    </row>
    <row r="1699" spans="2:20" x14ac:dyDescent="0.3">
      <c r="B1699" s="11" t="s">
        <v>26</v>
      </c>
      <c r="C1699" s="25">
        <v>1693</v>
      </c>
      <c r="D1699" s="25">
        <v>216</v>
      </c>
      <c r="E1699" s="26">
        <v>128.1</v>
      </c>
      <c r="F1699" s="27">
        <f t="shared" si="159"/>
        <v>2.7777777777776198E-2</v>
      </c>
      <c r="G1699" s="27">
        <f t="shared" si="160"/>
        <v>9.9999999999994316E-2</v>
      </c>
      <c r="H1699" s="28">
        <f t="shared" si="156"/>
        <v>0</v>
      </c>
      <c r="I1699" s="28">
        <f t="shared" si="157"/>
        <v>128.1</v>
      </c>
      <c r="J1699" s="28">
        <f t="shared" si="158"/>
        <v>35.583333333333329</v>
      </c>
      <c r="K1699" s="28">
        <f>(1000*1.15)*Table1[[#This Row],[WLTC class 3, version 5, acceleration]]</f>
        <v>31.944444444442627</v>
      </c>
      <c r="L1699" s="28">
        <f t="shared" si="161"/>
        <v>112.815</v>
      </c>
      <c r="M1699" s="28">
        <f>0.5*1.2*0.32*1.99*(Table1[[#This Row],[Velocity]]^2)</f>
        <v>483.77961333333326</v>
      </c>
      <c r="N1699" s="28">
        <f>Table1[[#This Row],[Acceleration Force]]+Table1[[#This Row],[Rolling Resistance]]+Table1[[#This Row],[Aerodynamic Resistance]]</f>
        <v>628.53905777777595</v>
      </c>
      <c r="O1699" s="28">
        <f>(Table1[[#This Row],[Acceleration Force]]+Table1[[#This Row],[Rolling Resistance]]+Table1[[#This Row],[Aerodynamic Resistance]])*Table1[[#This Row],[Velocity]]</f>
        <v>22365.514805925857</v>
      </c>
      <c r="P1699" s="28">
        <f>Table1[[#This Row],[Total]]*Table1[[#This Row],[Velocity]]</f>
        <v>22365.514805925857</v>
      </c>
      <c r="Q1699" s="28">
        <f>IF(Table1[[#This Row],[Energy]]&gt;0,Table1[[#This Row],[Energy]],0)</f>
        <v>22365.514805925857</v>
      </c>
      <c r="R1699" s="28">
        <f>(SUM($Q$6:Q1699))/1000000</f>
        <v>8.6440168802861646</v>
      </c>
      <c r="S1699" s="28">
        <f>IF(Table1[[#This Row],[Energy]]&lt;0,ABS(Table1[[#This Row],[Energy]]),0)</f>
        <v>0</v>
      </c>
      <c r="T1699" s="28">
        <f>(SUM($S$6:S1699))/1000000</f>
        <v>1.9600616110608222</v>
      </c>
    </row>
    <row r="1700" spans="2:20" x14ac:dyDescent="0.3">
      <c r="B1700" s="11" t="s">
        <v>26</v>
      </c>
      <c r="C1700" s="25">
        <v>1694</v>
      </c>
      <c r="D1700" s="25">
        <v>217</v>
      </c>
      <c r="E1700" s="26">
        <v>128.19999999999999</v>
      </c>
      <c r="F1700" s="27">
        <f t="shared" si="159"/>
        <v>2.7777777777780146E-2</v>
      </c>
      <c r="G1700" s="27">
        <f t="shared" si="160"/>
        <v>0.10000000000000853</v>
      </c>
      <c r="H1700" s="28">
        <f t="shared" si="156"/>
        <v>0</v>
      </c>
      <c r="I1700" s="28">
        <f t="shared" si="157"/>
        <v>128.19999999999999</v>
      </c>
      <c r="J1700" s="28">
        <f t="shared" si="158"/>
        <v>35.611111111111107</v>
      </c>
      <c r="K1700" s="28">
        <f>(1000*1.15)*Table1[[#This Row],[WLTC class 3, version 5, acceleration]]</f>
        <v>31.944444444447168</v>
      </c>
      <c r="L1700" s="28">
        <f t="shared" si="161"/>
        <v>112.815</v>
      </c>
      <c r="M1700" s="28">
        <f>0.5*1.2*0.32*1.99*(Table1[[#This Row],[Velocity]]^2)</f>
        <v>484.53522370370365</v>
      </c>
      <c r="N1700" s="28">
        <f>Table1[[#This Row],[Acceleration Force]]+Table1[[#This Row],[Rolling Resistance]]+Table1[[#This Row],[Aerodynamic Resistance]]</f>
        <v>629.29466814815078</v>
      </c>
      <c r="O1700" s="28">
        <f>(Table1[[#This Row],[Acceleration Force]]+Table1[[#This Row],[Rolling Resistance]]+Table1[[#This Row],[Aerodynamic Resistance]])*Table1[[#This Row],[Velocity]]</f>
        <v>22409.882349053591</v>
      </c>
      <c r="P1700" s="28">
        <f>Table1[[#This Row],[Total]]*Table1[[#This Row],[Velocity]]</f>
        <v>22409.882349053591</v>
      </c>
      <c r="Q1700" s="28">
        <f>IF(Table1[[#This Row],[Energy]]&gt;0,Table1[[#This Row],[Energy]],0)</f>
        <v>22409.882349053591</v>
      </c>
      <c r="R1700" s="28">
        <f>(SUM($Q$6:Q1700))/1000000</f>
        <v>8.6664267626352185</v>
      </c>
      <c r="S1700" s="28">
        <f>IF(Table1[[#This Row],[Energy]]&lt;0,ABS(Table1[[#This Row],[Energy]]),0)</f>
        <v>0</v>
      </c>
      <c r="T1700" s="28">
        <f>(SUM($S$6:S1700))/1000000</f>
        <v>1.9600616110608222</v>
      </c>
    </row>
    <row r="1701" spans="2:20" x14ac:dyDescent="0.3">
      <c r="B1701" s="11" t="s">
        <v>26</v>
      </c>
      <c r="C1701" s="25">
        <v>1695</v>
      </c>
      <c r="D1701" s="25">
        <v>218</v>
      </c>
      <c r="E1701" s="26">
        <v>128.30000000000001</v>
      </c>
      <c r="F1701" s="27">
        <f t="shared" si="159"/>
        <v>2.7777777777780146E-2</v>
      </c>
      <c r="G1701" s="27">
        <f t="shared" si="160"/>
        <v>0.10000000000000853</v>
      </c>
      <c r="H1701" s="28">
        <f t="shared" si="156"/>
        <v>0</v>
      </c>
      <c r="I1701" s="28">
        <f t="shared" si="157"/>
        <v>128.30000000000001</v>
      </c>
      <c r="J1701" s="28">
        <f t="shared" si="158"/>
        <v>35.638888888888893</v>
      </c>
      <c r="K1701" s="28">
        <f>(1000*1.15)*Table1[[#This Row],[WLTC class 3, version 5, acceleration]]</f>
        <v>31.944444444447168</v>
      </c>
      <c r="L1701" s="28">
        <f t="shared" si="161"/>
        <v>112.815</v>
      </c>
      <c r="M1701" s="28">
        <f>0.5*1.2*0.32*1.99*(Table1[[#This Row],[Velocity]]^2)</f>
        <v>485.29142370370386</v>
      </c>
      <c r="N1701" s="28">
        <f>Table1[[#This Row],[Acceleration Force]]+Table1[[#This Row],[Rolling Resistance]]+Table1[[#This Row],[Aerodynamic Resistance]]</f>
        <v>630.05086814815104</v>
      </c>
      <c r="O1701" s="28">
        <f>(Table1[[#This Row],[Acceleration Force]]+Table1[[#This Row],[Rolling Resistance]]+Table1[[#This Row],[Aerodynamic Resistance]])*Table1[[#This Row],[Velocity]]</f>
        <v>22454.312884279941</v>
      </c>
      <c r="P1701" s="28">
        <f>Table1[[#This Row],[Total]]*Table1[[#This Row],[Velocity]]</f>
        <v>22454.312884279941</v>
      </c>
      <c r="Q1701" s="28">
        <f>IF(Table1[[#This Row],[Energy]]&gt;0,Table1[[#This Row],[Energy]],0)</f>
        <v>22454.312884279941</v>
      </c>
      <c r="R1701" s="28">
        <f>(SUM($Q$6:Q1701))/1000000</f>
        <v>8.6888810755194985</v>
      </c>
      <c r="S1701" s="28">
        <f>IF(Table1[[#This Row],[Energy]]&lt;0,ABS(Table1[[#This Row],[Energy]]),0)</f>
        <v>0</v>
      </c>
      <c r="T1701" s="28">
        <f>(SUM($S$6:S1701))/1000000</f>
        <v>1.9600616110608222</v>
      </c>
    </row>
    <row r="1702" spans="2:20" x14ac:dyDescent="0.3">
      <c r="B1702" s="11" t="s">
        <v>26</v>
      </c>
      <c r="C1702" s="25">
        <v>1696</v>
      </c>
      <c r="D1702" s="25">
        <v>219</v>
      </c>
      <c r="E1702" s="26">
        <v>128.4</v>
      </c>
      <c r="F1702" s="27">
        <f t="shared" si="159"/>
        <v>2.7777777777776198E-2</v>
      </c>
      <c r="G1702" s="27">
        <f t="shared" si="160"/>
        <v>9.9999999999994316E-2</v>
      </c>
      <c r="H1702" s="28">
        <f t="shared" si="156"/>
        <v>0</v>
      </c>
      <c r="I1702" s="28">
        <f t="shared" si="157"/>
        <v>128.4</v>
      </c>
      <c r="J1702" s="28">
        <f t="shared" si="158"/>
        <v>35.666666666666664</v>
      </c>
      <c r="K1702" s="28">
        <f>(1000*1.15)*Table1[[#This Row],[WLTC class 3, version 5, acceleration]]</f>
        <v>31.944444444442627</v>
      </c>
      <c r="L1702" s="28">
        <f t="shared" si="161"/>
        <v>112.815</v>
      </c>
      <c r="M1702" s="28">
        <f>0.5*1.2*0.32*1.99*(Table1[[#This Row],[Velocity]]^2)</f>
        <v>486.04821333333325</v>
      </c>
      <c r="N1702" s="28">
        <f>Table1[[#This Row],[Acceleration Force]]+Table1[[#This Row],[Rolling Resistance]]+Table1[[#This Row],[Aerodynamic Resistance]]</f>
        <v>630.80765777777583</v>
      </c>
      <c r="O1702" s="28">
        <f>(Table1[[#This Row],[Acceleration Force]]+Table1[[#This Row],[Rolling Resistance]]+Table1[[#This Row],[Aerodynamic Resistance]])*Table1[[#This Row],[Velocity]]</f>
        <v>22498.80646074067</v>
      </c>
      <c r="P1702" s="28">
        <f>Table1[[#This Row],[Total]]*Table1[[#This Row],[Velocity]]</f>
        <v>22498.80646074067</v>
      </c>
      <c r="Q1702" s="28">
        <f>IF(Table1[[#This Row],[Energy]]&gt;0,Table1[[#This Row],[Energy]],0)</f>
        <v>22498.80646074067</v>
      </c>
      <c r="R1702" s="28">
        <f>(SUM($Q$6:Q1702))/1000000</f>
        <v>8.711379881980239</v>
      </c>
      <c r="S1702" s="28">
        <f>IF(Table1[[#This Row],[Energy]]&lt;0,ABS(Table1[[#This Row],[Energy]]),0)</f>
        <v>0</v>
      </c>
      <c r="T1702" s="28">
        <f>(SUM($S$6:S1702))/1000000</f>
        <v>1.9600616110608222</v>
      </c>
    </row>
    <row r="1703" spans="2:20" x14ac:dyDescent="0.3">
      <c r="B1703" s="11" t="s">
        <v>26</v>
      </c>
      <c r="C1703" s="25">
        <v>1697</v>
      </c>
      <c r="D1703" s="25">
        <v>220</v>
      </c>
      <c r="E1703" s="26">
        <v>128.5</v>
      </c>
      <c r="F1703" s="27">
        <f t="shared" si="159"/>
        <v>2.7777777777776198E-2</v>
      </c>
      <c r="G1703" s="27">
        <f t="shared" si="160"/>
        <v>9.9999999999994316E-2</v>
      </c>
      <c r="H1703" s="28">
        <f t="shared" si="156"/>
        <v>0</v>
      </c>
      <c r="I1703" s="28">
        <f t="shared" si="157"/>
        <v>128.5</v>
      </c>
      <c r="J1703" s="28">
        <f t="shared" si="158"/>
        <v>35.694444444444443</v>
      </c>
      <c r="K1703" s="28">
        <f>(1000*1.15)*Table1[[#This Row],[WLTC class 3, version 5, acceleration]]</f>
        <v>31.944444444442627</v>
      </c>
      <c r="L1703" s="28">
        <f t="shared" si="161"/>
        <v>112.815</v>
      </c>
      <c r="M1703" s="28">
        <f>0.5*1.2*0.32*1.99*(Table1[[#This Row],[Velocity]]^2)</f>
        <v>486.80559259259257</v>
      </c>
      <c r="N1703" s="28">
        <f>Table1[[#This Row],[Acceleration Force]]+Table1[[#This Row],[Rolling Resistance]]+Table1[[#This Row],[Aerodynamic Resistance]]</f>
        <v>631.56503703703515</v>
      </c>
      <c r="O1703" s="28">
        <f>(Table1[[#This Row],[Acceleration Force]]+Table1[[#This Row],[Rolling Resistance]]+Table1[[#This Row],[Aerodynamic Resistance]])*Table1[[#This Row],[Velocity]]</f>
        <v>22543.363127571949</v>
      </c>
      <c r="P1703" s="28">
        <f>Table1[[#This Row],[Total]]*Table1[[#This Row],[Velocity]]</f>
        <v>22543.363127571949</v>
      </c>
      <c r="Q1703" s="28">
        <f>IF(Table1[[#This Row],[Energy]]&gt;0,Table1[[#This Row],[Energy]],0)</f>
        <v>22543.363127571949</v>
      </c>
      <c r="R1703" s="28">
        <f>(SUM($Q$6:Q1703))/1000000</f>
        <v>8.7339232451078104</v>
      </c>
      <c r="S1703" s="28">
        <f>IF(Table1[[#This Row],[Energy]]&lt;0,ABS(Table1[[#This Row],[Energy]]),0)</f>
        <v>0</v>
      </c>
      <c r="T1703" s="28">
        <f>(SUM($S$6:S1703))/1000000</f>
        <v>1.9600616110608222</v>
      </c>
    </row>
    <row r="1704" spans="2:20" x14ac:dyDescent="0.3">
      <c r="B1704" s="11" t="s">
        <v>26</v>
      </c>
      <c r="C1704" s="25">
        <v>1698</v>
      </c>
      <c r="D1704" s="25">
        <v>221</v>
      </c>
      <c r="E1704" s="26">
        <v>128.6</v>
      </c>
      <c r="F1704" s="27">
        <f t="shared" si="159"/>
        <v>1.3888888888888099E-2</v>
      </c>
      <c r="G1704" s="27">
        <f t="shared" si="160"/>
        <v>4.9999999999997158E-2</v>
      </c>
      <c r="H1704" s="28">
        <f t="shared" si="156"/>
        <v>0</v>
      </c>
      <c r="I1704" s="28">
        <f t="shared" si="157"/>
        <v>128.6</v>
      </c>
      <c r="J1704" s="28">
        <f t="shared" si="158"/>
        <v>35.722222222222221</v>
      </c>
      <c r="K1704" s="28">
        <f>(1000*1.15)*Table1[[#This Row],[WLTC class 3, version 5, acceleration]]</f>
        <v>15.972222222221314</v>
      </c>
      <c r="L1704" s="28">
        <f t="shared" si="161"/>
        <v>112.815</v>
      </c>
      <c r="M1704" s="28">
        <f>0.5*1.2*0.32*1.99*(Table1[[#This Row],[Velocity]]^2)</f>
        <v>487.56356148148149</v>
      </c>
      <c r="N1704" s="28">
        <f>Table1[[#This Row],[Acceleration Force]]+Table1[[#This Row],[Rolling Resistance]]+Table1[[#This Row],[Aerodynamic Resistance]]</f>
        <v>616.35078370370275</v>
      </c>
      <c r="O1704" s="28">
        <f>(Table1[[#This Row],[Acceleration Force]]+Table1[[#This Row],[Rolling Resistance]]+Table1[[#This Row],[Aerodynamic Resistance]])*Table1[[#This Row],[Velocity]]</f>
        <v>22017.419662304492</v>
      </c>
      <c r="P1704" s="28">
        <f>Table1[[#This Row],[Total]]*Table1[[#This Row],[Velocity]]</f>
        <v>22017.419662304492</v>
      </c>
      <c r="Q1704" s="28">
        <f>IF(Table1[[#This Row],[Energy]]&gt;0,Table1[[#This Row],[Energy]],0)</f>
        <v>22017.419662304492</v>
      </c>
      <c r="R1704" s="28">
        <f>(SUM($Q$6:Q1704))/1000000</f>
        <v>8.7559406647701152</v>
      </c>
      <c r="S1704" s="28">
        <f>IF(Table1[[#This Row],[Energy]]&lt;0,ABS(Table1[[#This Row],[Energy]]),0)</f>
        <v>0</v>
      </c>
      <c r="T1704" s="28">
        <f>(SUM($S$6:S1704))/1000000</f>
        <v>1.9600616110608222</v>
      </c>
    </row>
    <row r="1705" spans="2:20" x14ac:dyDescent="0.3">
      <c r="B1705" s="11" t="s">
        <v>26</v>
      </c>
      <c r="C1705" s="25">
        <v>1699</v>
      </c>
      <c r="D1705" s="25">
        <v>222</v>
      </c>
      <c r="E1705" s="26">
        <v>128.6</v>
      </c>
      <c r="F1705" s="27">
        <f t="shared" si="159"/>
        <v>-1.3888888888888099E-2</v>
      </c>
      <c r="G1705" s="27">
        <f t="shared" si="160"/>
        <v>-4.9999999999997158E-2</v>
      </c>
      <c r="H1705" s="28">
        <f t="shared" si="156"/>
        <v>0</v>
      </c>
      <c r="I1705" s="28">
        <f t="shared" si="157"/>
        <v>128.6</v>
      </c>
      <c r="J1705" s="28">
        <f t="shared" si="158"/>
        <v>35.722222222222221</v>
      </c>
      <c r="K1705" s="28">
        <f>(1000*1.15)*Table1[[#This Row],[WLTC class 3, version 5, acceleration]]</f>
        <v>-15.972222222221314</v>
      </c>
      <c r="L1705" s="28">
        <f t="shared" si="161"/>
        <v>112.815</v>
      </c>
      <c r="M1705" s="28">
        <f>0.5*1.2*0.32*1.99*(Table1[[#This Row],[Velocity]]^2)</f>
        <v>487.56356148148149</v>
      </c>
      <c r="N1705" s="28">
        <f>Table1[[#This Row],[Acceleration Force]]+Table1[[#This Row],[Rolling Resistance]]+Table1[[#This Row],[Aerodynamic Resistance]]</f>
        <v>584.40633925926022</v>
      </c>
      <c r="O1705" s="28">
        <f>(Table1[[#This Row],[Acceleration Force]]+Table1[[#This Row],[Rolling Resistance]]+Table1[[#This Row],[Aerodynamic Resistance]])*Table1[[#This Row],[Velocity]]</f>
        <v>20876.293119094684</v>
      </c>
      <c r="P1705" s="28">
        <f>Table1[[#This Row],[Total]]*Table1[[#This Row],[Velocity]]</f>
        <v>20876.293119094684</v>
      </c>
      <c r="Q1705" s="28">
        <f>IF(Table1[[#This Row],[Energy]]&gt;0,Table1[[#This Row],[Energy]],0)</f>
        <v>20876.293119094684</v>
      </c>
      <c r="R1705" s="28">
        <f>(SUM($Q$6:Q1705))/1000000</f>
        <v>8.7768169578892099</v>
      </c>
      <c r="S1705" s="28">
        <f>IF(Table1[[#This Row],[Energy]]&lt;0,ABS(Table1[[#This Row],[Energy]]),0)</f>
        <v>0</v>
      </c>
      <c r="T1705" s="28">
        <f>(SUM($S$6:S1705))/1000000</f>
        <v>1.9600616110608222</v>
      </c>
    </row>
    <row r="1706" spans="2:20" x14ac:dyDescent="0.3">
      <c r="B1706" s="11" t="s">
        <v>26</v>
      </c>
      <c r="C1706" s="25">
        <v>1700</v>
      </c>
      <c r="D1706" s="25">
        <v>223</v>
      </c>
      <c r="E1706" s="26">
        <v>128.5</v>
      </c>
      <c r="F1706" s="27">
        <f t="shared" si="159"/>
        <v>-4.1666666666664298E-2</v>
      </c>
      <c r="G1706" s="27">
        <f t="shared" si="160"/>
        <v>-0.14999999999999147</v>
      </c>
      <c r="H1706" s="28">
        <f t="shared" si="156"/>
        <v>0</v>
      </c>
      <c r="I1706" s="28">
        <f t="shared" si="157"/>
        <v>128.5</v>
      </c>
      <c r="J1706" s="28">
        <f t="shared" si="158"/>
        <v>35.694444444444443</v>
      </c>
      <c r="K1706" s="28">
        <f>(1000*1.15)*Table1[[#This Row],[WLTC class 3, version 5, acceleration]]</f>
        <v>-47.916666666663943</v>
      </c>
      <c r="L1706" s="28">
        <f t="shared" si="161"/>
        <v>112.815</v>
      </c>
      <c r="M1706" s="28">
        <f>0.5*1.2*0.32*1.99*(Table1[[#This Row],[Velocity]]^2)</f>
        <v>486.80559259259257</v>
      </c>
      <c r="N1706" s="28">
        <f>Table1[[#This Row],[Acceleration Force]]+Table1[[#This Row],[Rolling Resistance]]+Table1[[#This Row],[Aerodynamic Resistance]]</f>
        <v>551.70392592592862</v>
      </c>
      <c r="O1706" s="28">
        <f>(Table1[[#This Row],[Acceleration Force]]+Table1[[#This Row],[Rolling Resistance]]+Table1[[#This Row],[Aerodynamic Resistance]])*Table1[[#This Row],[Velocity]]</f>
        <v>19692.76513374495</v>
      </c>
      <c r="P1706" s="28">
        <f>Table1[[#This Row],[Total]]*Table1[[#This Row],[Velocity]]</f>
        <v>19692.76513374495</v>
      </c>
      <c r="Q1706" s="28">
        <f>IF(Table1[[#This Row],[Energy]]&gt;0,Table1[[#This Row],[Energy]],0)</f>
        <v>19692.76513374495</v>
      </c>
      <c r="R1706" s="28">
        <f>(SUM($Q$6:Q1706))/1000000</f>
        <v>8.7965097230229539</v>
      </c>
      <c r="S1706" s="28">
        <f>IF(Table1[[#This Row],[Energy]]&lt;0,ABS(Table1[[#This Row],[Energy]]),0)</f>
        <v>0</v>
      </c>
      <c r="T1706" s="28">
        <f>(SUM($S$6:S1706))/1000000</f>
        <v>1.9600616110608222</v>
      </c>
    </row>
    <row r="1707" spans="2:20" x14ac:dyDescent="0.3">
      <c r="B1707" s="11" t="s">
        <v>26</v>
      </c>
      <c r="C1707" s="25">
        <v>1701</v>
      </c>
      <c r="D1707" s="25">
        <v>224</v>
      </c>
      <c r="E1707" s="26">
        <v>128.30000000000001</v>
      </c>
      <c r="F1707" s="27">
        <f t="shared" si="159"/>
        <v>-5.5555555555556344E-2</v>
      </c>
      <c r="G1707" s="27">
        <f t="shared" si="160"/>
        <v>-0.20000000000000284</v>
      </c>
      <c r="H1707" s="28">
        <f t="shared" si="156"/>
        <v>0</v>
      </c>
      <c r="I1707" s="28">
        <f t="shared" si="157"/>
        <v>128.30000000000001</v>
      </c>
      <c r="J1707" s="28">
        <f t="shared" si="158"/>
        <v>35.638888888888893</v>
      </c>
      <c r="K1707" s="28">
        <f>(1000*1.15)*Table1[[#This Row],[WLTC class 3, version 5, acceleration]]</f>
        <v>-63.888888888889795</v>
      </c>
      <c r="L1707" s="28">
        <f t="shared" si="161"/>
        <v>112.815</v>
      </c>
      <c r="M1707" s="28">
        <f>0.5*1.2*0.32*1.99*(Table1[[#This Row],[Velocity]]^2)</f>
        <v>485.29142370370386</v>
      </c>
      <c r="N1707" s="28">
        <f>Table1[[#This Row],[Acceleration Force]]+Table1[[#This Row],[Rolling Resistance]]+Table1[[#This Row],[Aerodynamic Resistance]]</f>
        <v>534.21753481481403</v>
      </c>
      <c r="O1707" s="28">
        <f>(Table1[[#This Row],[Acceleration Force]]+Table1[[#This Row],[Rolling Resistance]]+Table1[[#This Row],[Aerodynamic Resistance]])*Table1[[#This Row],[Velocity]]</f>
        <v>19038.919365761292</v>
      </c>
      <c r="P1707" s="28">
        <f>Table1[[#This Row],[Total]]*Table1[[#This Row],[Velocity]]</f>
        <v>19038.919365761292</v>
      </c>
      <c r="Q1707" s="28">
        <f>IF(Table1[[#This Row],[Energy]]&gt;0,Table1[[#This Row],[Energy]],0)</f>
        <v>19038.919365761292</v>
      </c>
      <c r="R1707" s="28">
        <f>(SUM($Q$6:Q1707))/1000000</f>
        <v>8.8155486423887162</v>
      </c>
      <c r="S1707" s="28">
        <f>IF(Table1[[#This Row],[Energy]]&lt;0,ABS(Table1[[#This Row],[Energy]]),0)</f>
        <v>0</v>
      </c>
      <c r="T1707" s="28">
        <f>(SUM($S$6:S1707))/1000000</f>
        <v>1.9600616110608222</v>
      </c>
    </row>
    <row r="1708" spans="2:20" x14ac:dyDescent="0.3">
      <c r="B1708" s="11" t="s">
        <v>26</v>
      </c>
      <c r="C1708" s="25">
        <v>1702</v>
      </c>
      <c r="D1708" s="25">
        <v>225</v>
      </c>
      <c r="E1708" s="26">
        <v>128.1</v>
      </c>
      <c r="F1708" s="27">
        <f t="shared" si="159"/>
        <v>-5.5555555555556344E-2</v>
      </c>
      <c r="G1708" s="27">
        <f t="shared" si="160"/>
        <v>-0.20000000000000284</v>
      </c>
      <c r="H1708" s="28">
        <f t="shared" si="156"/>
        <v>0</v>
      </c>
      <c r="I1708" s="28">
        <f t="shared" si="157"/>
        <v>128.1</v>
      </c>
      <c r="J1708" s="28">
        <f t="shared" si="158"/>
        <v>35.583333333333329</v>
      </c>
      <c r="K1708" s="28">
        <f>(1000*1.15)*Table1[[#This Row],[WLTC class 3, version 5, acceleration]]</f>
        <v>-63.888888888889795</v>
      </c>
      <c r="L1708" s="28">
        <f t="shared" si="161"/>
        <v>112.815</v>
      </c>
      <c r="M1708" s="28">
        <f>0.5*1.2*0.32*1.99*(Table1[[#This Row],[Velocity]]^2)</f>
        <v>483.77961333333326</v>
      </c>
      <c r="N1708" s="28">
        <f>Table1[[#This Row],[Acceleration Force]]+Table1[[#This Row],[Rolling Resistance]]+Table1[[#This Row],[Aerodynamic Resistance]]</f>
        <v>532.70572444444349</v>
      </c>
      <c r="O1708" s="28">
        <f>(Table1[[#This Row],[Acceleration Force]]+Table1[[#This Row],[Rolling Resistance]]+Table1[[#This Row],[Aerodynamic Resistance]])*Table1[[#This Row],[Velocity]]</f>
        <v>18955.445361481445</v>
      </c>
      <c r="P1708" s="28">
        <f>Table1[[#This Row],[Total]]*Table1[[#This Row],[Velocity]]</f>
        <v>18955.445361481445</v>
      </c>
      <c r="Q1708" s="28">
        <f>IF(Table1[[#This Row],[Energy]]&gt;0,Table1[[#This Row],[Energy]],0)</f>
        <v>18955.445361481445</v>
      </c>
      <c r="R1708" s="28">
        <f>(SUM($Q$6:Q1708))/1000000</f>
        <v>8.834504087750199</v>
      </c>
      <c r="S1708" s="28">
        <f>IF(Table1[[#This Row],[Energy]]&lt;0,ABS(Table1[[#This Row],[Energy]]),0)</f>
        <v>0</v>
      </c>
      <c r="T1708" s="28">
        <f>(SUM($S$6:S1708))/1000000</f>
        <v>1.9600616110608222</v>
      </c>
    </row>
    <row r="1709" spans="2:20" x14ac:dyDescent="0.3">
      <c r="B1709" s="11" t="s">
        <v>26</v>
      </c>
      <c r="C1709" s="25">
        <v>1703</v>
      </c>
      <c r="D1709" s="25">
        <v>226</v>
      </c>
      <c r="E1709" s="26">
        <v>127.9</v>
      </c>
      <c r="F1709" s="27">
        <f t="shared" si="159"/>
        <v>-6.9444444444444448E-2</v>
      </c>
      <c r="G1709" s="27">
        <f t="shared" si="160"/>
        <v>-0.25</v>
      </c>
      <c r="H1709" s="28">
        <f t="shared" si="156"/>
        <v>0</v>
      </c>
      <c r="I1709" s="28">
        <f t="shared" si="157"/>
        <v>127.9</v>
      </c>
      <c r="J1709" s="28">
        <f t="shared" si="158"/>
        <v>35.527777777777779</v>
      </c>
      <c r="K1709" s="28">
        <f>(1000*1.15)*Table1[[#This Row],[WLTC class 3, version 5, acceleration]]</f>
        <v>-79.861111111111114</v>
      </c>
      <c r="L1709" s="28">
        <f t="shared" si="161"/>
        <v>112.815</v>
      </c>
      <c r="M1709" s="28">
        <f>0.5*1.2*0.32*1.99*(Table1[[#This Row],[Velocity]]^2)</f>
        <v>482.27016148148152</v>
      </c>
      <c r="N1709" s="28">
        <f>Table1[[#This Row],[Acceleration Force]]+Table1[[#This Row],[Rolling Resistance]]+Table1[[#This Row],[Aerodynamic Resistance]]</f>
        <v>515.22405037037038</v>
      </c>
      <c r="O1709" s="28">
        <f>(Table1[[#This Row],[Acceleration Force]]+Table1[[#This Row],[Rolling Resistance]]+Table1[[#This Row],[Aerodynamic Resistance]])*Table1[[#This Row],[Velocity]]</f>
        <v>18304.765567325103</v>
      </c>
      <c r="P1709" s="28">
        <f>Table1[[#This Row],[Total]]*Table1[[#This Row],[Velocity]]</f>
        <v>18304.765567325103</v>
      </c>
      <c r="Q1709" s="28">
        <f>IF(Table1[[#This Row],[Energy]]&gt;0,Table1[[#This Row],[Energy]],0)</f>
        <v>18304.765567325103</v>
      </c>
      <c r="R1709" s="28">
        <f>(SUM($Q$6:Q1709))/1000000</f>
        <v>8.8528088533175229</v>
      </c>
      <c r="S1709" s="28">
        <f>IF(Table1[[#This Row],[Energy]]&lt;0,ABS(Table1[[#This Row],[Energy]]),0)</f>
        <v>0</v>
      </c>
      <c r="T1709" s="28">
        <f>(SUM($S$6:S1709))/1000000</f>
        <v>1.9600616110608222</v>
      </c>
    </row>
    <row r="1710" spans="2:20" x14ac:dyDescent="0.3">
      <c r="B1710" s="11" t="s">
        <v>26</v>
      </c>
      <c r="C1710" s="25">
        <v>1704</v>
      </c>
      <c r="D1710" s="25">
        <v>227</v>
      </c>
      <c r="E1710" s="26">
        <v>127.6</v>
      </c>
      <c r="F1710" s="27">
        <f t="shared" si="159"/>
        <v>-6.9444444444444448E-2</v>
      </c>
      <c r="G1710" s="27">
        <f t="shared" si="160"/>
        <v>-0.25</v>
      </c>
      <c r="H1710" s="28">
        <f t="shared" si="156"/>
        <v>0</v>
      </c>
      <c r="I1710" s="28">
        <f t="shared" si="157"/>
        <v>127.6</v>
      </c>
      <c r="J1710" s="28">
        <f t="shared" si="158"/>
        <v>35.444444444444443</v>
      </c>
      <c r="K1710" s="28">
        <f>(1000*1.15)*Table1[[#This Row],[WLTC class 3, version 5, acceleration]]</f>
        <v>-79.861111111111114</v>
      </c>
      <c r="L1710" s="28">
        <f t="shared" si="161"/>
        <v>112.815</v>
      </c>
      <c r="M1710" s="28">
        <f>0.5*1.2*0.32*1.99*(Table1[[#This Row],[Velocity]]^2)</f>
        <v>480.01040592592591</v>
      </c>
      <c r="N1710" s="28">
        <f>Table1[[#This Row],[Acceleration Force]]+Table1[[#This Row],[Rolling Resistance]]+Table1[[#This Row],[Aerodynamic Resistance]]</f>
        <v>512.96429481481482</v>
      </c>
      <c r="O1710" s="28">
        <f>(Table1[[#This Row],[Acceleration Force]]+Table1[[#This Row],[Rolling Resistance]]+Table1[[#This Row],[Aerodynamic Resistance]])*Table1[[#This Row],[Velocity]]</f>
        <v>18181.734449547326</v>
      </c>
      <c r="P1710" s="28">
        <f>Table1[[#This Row],[Total]]*Table1[[#This Row],[Velocity]]</f>
        <v>18181.734449547326</v>
      </c>
      <c r="Q1710" s="28">
        <f>IF(Table1[[#This Row],[Energy]]&gt;0,Table1[[#This Row],[Energy]],0)</f>
        <v>18181.734449547326</v>
      </c>
      <c r="R1710" s="28">
        <f>(SUM($Q$6:Q1710))/1000000</f>
        <v>8.8709905877670696</v>
      </c>
      <c r="S1710" s="28">
        <f>IF(Table1[[#This Row],[Energy]]&lt;0,ABS(Table1[[#This Row],[Energy]]),0)</f>
        <v>0</v>
      </c>
      <c r="T1710" s="28">
        <f>(SUM($S$6:S1710))/1000000</f>
        <v>1.9600616110608222</v>
      </c>
    </row>
    <row r="1711" spans="2:20" x14ac:dyDescent="0.3">
      <c r="B1711" s="11" t="s">
        <v>26</v>
      </c>
      <c r="C1711" s="25">
        <v>1705</v>
      </c>
      <c r="D1711" s="25">
        <v>228</v>
      </c>
      <c r="E1711" s="26">
        <v>127.4</v>
      </c>
      <c r="F1711" s="27">
        <f t="shared" si="159"/>
        <v>-5.5555555555554373E-2</v>
      </c>
      <c r="G1711" s="27">
        <f t="shared" si="160"/>
        <v>-0.19999999999999574</v>
      </c>
      <c r="H1711" s="28">
        <f t="shared" si="156"/>
        <v>0</v>
      </c>
      <c r="I1711" s="28">
        <f t="shared" si="157"/>
        <v>127.4</v>
      </c>
      <c r="J1711" s="28">
        <f t="shared" si="158"/>
        <v>35.388888888888893</v>
      </c>
      <c r="K1711" s="28">
        <f>(1000*1.15)*Table1[[#This Row],[WLTC class 3, version 5, acceleration]]</f>
        <v>-63.888888888887529</v>
      </c>
      <c r="L1711" s="28">
        <f t="shared" si="161"/>
        <v>112.815</v>
      </c>
      <c r="M1711" s="28">
        <f>0.5*1.2*0.32*1.99*(Table1[[#This Row],[Velocity]]^2)</f>
        <v>478.50685037037056</v>
      </c>
      <c r="N1711" s="28">
        <f>Table1[[#This Row],[Acceleration Force]]+Table1[[#This Row],[Rolling Resistance]]+Table1[[#This Row],[Aerodynamic Resistance]]</f>
        <v>527.43296148148306</v>
      </c>
      <c r="O1711" s="28">
        <f>(Table1[[#This Row],[Acceleration Force]]+Table1[[#This Row],[Rolling Resistance]]+Table1[[#This Row],[Aerodynamic Resistance]])*Table1[[#This Row],[Velocity]]</f>
        <v>18665.266470205821</v>
      </c>
      <c r="P1711" s="28">
        <f>Table1[[#This Row],[Total]]*Table1[[#This Row],[Velocity]]</f>
        <v>18665.266470205821</v>
      </c>
      <c r="Q1711" s="28">
        <f>IF(Table1[[#This Row],[Energy]]&gt;0,Table1[[#This Row],[Energy]],0)</f>
        <v>18665.266470205821</v>
      </c>
      <c r="R1711" s="28">
        <f>(SUM($Q$6:Q1711))/1000000</f>
        <v>8.8896558542372759</v>
      </c>
      <c r="S1711" s="28">
        <f>IF(Table1[[#This Row],[Energy]]&lt;0,ABS(Table1[[#This Row],[Energy]]),0)</f>
        <v>0</v>
      </c>
      <c r="T1711" s="28">
        <f>(SUM($S$6:S1711))/1000000</f>
        <v>1.9600616110608222</v>
      </c>
    </row>
    <row r="1712" spans="2:20" x14ac:dyDescent="0.3">
      <c r="B1712" s="11" t="s">
        <v>26</v>
      </c>
      <c r="C1712" s="25">
        <v>1706</v>
      </c>
      <c r="D1712" s="25">
        <v>229</v>
      </c>
      <c r="E1712" s="26">
        <v>127.2</v>
      </c>
      <c r="F1712" s="27">
        <f t="shared" si="159"/>
        <v>-5.5555555555556344E-2</v>
      </c>
      <c r="G1712" s="27">
        <f t="shared" si="160"/>
        <v>-0.20000000000000284</v>
      </c>
      <c r="H1712" s="28">
        <f t="shared" si="156"/>
        <v>0</v>
      </c>
      <c r="I1712" s="28">
        <f t="shared" si="157"/>
        <v>127.2</v>
      </c>
      <c r="J1712" s="28">
        <f t="shared" si="158"/>
        <v>35.333333333333336</v>
      </c>
      <c r="K1712" s="28">
        <f>(1000*1.15)*Table1[[#This Row],[WLTC class 3, version 5, acceleration]]</f>
        <v>-63.888888888889795</v>
      </c>
      <c r="L1712" s="28">
        <f t="shared" si="161"/>
        <v>112.815</v>
      </c>
      <c r="M1712" s="28">
        <f>0.5*1.2*0.32*1.99*(Table1[[#This Row],[Velocity]]^2)</f>
        <v>477.00565333333344</v>
      </c>
      <c r="N1712" s="28">
        <f>Table1[[#This Row],[Acceleration Force]]+Table1[[#This Row],[Rolling Resistance]]+Table1[[#This Row],[Aerodynamic Resistance]]</f>
        <v>525.93176444444362</v>
      </c>
      <c r="O1712" s="28">
        <f>(Table1[[#This Row],[Acceleration Force]]+Table1[[#This Row],[Rolling Resistance]]+Table1[[#This Row],[Aerodynamic Resistance]])*Table1[[#This Row],[Velocity]]</f>
        <v>18582.922343703674</v>
      </c>
      <c r="P1712" s="28">
        <f>Table1[[#This Row],[Total]]*Table1[[#This Row],[Velocity]]</f>
        <v>18582.922343703674</v>
      </c>
      <c r="Q1712" s="28">
        <f>IF(Table1[[#This Row],[Energy]]&gt;0,Table1[[#This Row],[Energy]],0)</f>
        <v>18582.922343703674</v>
      </c>
      <c r="R1712" s="28">
        <f>(SUM($Q$6:Q1712))/1000000</f>
        <v>8.9082387765809781</v>
      </c>
      <c r="S1712" s="28">
        <f>IF(Table1[[#This Row],[Energy]]&lt;0,ABS(Table1[[#This Row],[Energy]]),0)</f>
        <v>0</v>
      </c>
      <c r="T1712" s="28">
        <f>(SUM($S$6:S1712))/1000000</f>
        <v>1.9600616110608222</v>
      </c>
    </row>
    <row r="1713" spans="2:20" x14ac:dyDescent="0.3">
      <c r="B1713" s="11" t="s">
        <v>26</v>
      </c>
      <c r="C1713" s="25">
        <v>1707</v>
      </c>
      <c r="D1713" s="25">
        <v>230</v>
      </c>
      <c r="E1713" s="26">
        <v>127</v>
      </c>
      <c r="F1713" s="27">
        <f t="shared" si="159"/>
        <v>-4.1666666666666269E-2</v>
      </c>
      <c r="G1713" s="27">
        <f t="shared" si="160"/>
        <v>-0.14999999999999858</v>
      </c>
      <c r="H1713" s="28">
        <f t="shared" si="156"/>
        <v>0</v>
      </c>
      <c r="I1713" s="28">
        <f t="shared" si="157"/>
        <v>127</v>
      </c>
      <c r="J1713" s="28">
        <f t="shared" si="158"/>
        <v>35.277777777777779</v>
      </c>
      <c r="K1713" s="28">
        <f>(1000*1.15)*Table1[[#This Row],[WLTC class 3, version 5, acceleration]]</f>
        <v>-47.91666666666621</v>
      </c>
      <c r="L1713" s="28">
        <f t="shared" si="161"/>
        <v>112.815</v>
      </c>
      <c r="M1713" s="28">
        <f>0.5*1.2*0.32*1.99*(Table1[[#This Row],[Velocity]]^2)</f>
        <v>475.50681481481485</v>
      </c>
      <c r="N1713" s="28">
        <f>Table1[[#This Row],[Acceleration Force]]+Table1[[#This Row],[Rolling Resistance]]+Table1[[#This Row],[Aerodynamic Resistance]]</f>
        <v>540.40514814814867</v>
      </c>
      <c r="O1713" s="28">
        <f>(Table1[[#This Row],[Acceleration Force]]+Table1[[#This Row],[Rolling Resistance]]+Table1[[#This Row],[Aerodynamic Resistance]])*Table1[[#This Row],[Velocity]]</f>
        <v>19064.292726337466</v>
      </c>
      <c r="P1713" s="28">
        <f>Table1[[#This Row],[Total]]*Table1[[#This Row],[Velocity]]</f>
        <v>19064.292726337466</v>
      </c>
      <c r="Q1713" s="28">
        <f>IF(Table1[[#This Row],[Energy]]&gt;0,Table1[[#This Row],[Energy]],0)</f>
        <v>19064.292726337466</v>
      </c>
      <c r="R1713" s="28">
        <f>(SUM($Q$6:Q1713))/1000000</f>
        <v>8.9273030693073157</v>
      </c>
      <c r="S1713" s="28">
        <f>IF(Table1[[#This Row],[Energy]]&lt;0,ABS(Table1[[#This Row],[Energy]]),0)</f>
        <v>0</v>
      </c>
      <c r="T1713" s="28">
        <f>(SUM($S$6:S1713))/1000000</f>
        <v>1.9600616110608222</v>
      </c>
    </row>
    <row r="1714" spans="2:20" x14ac:dyDescent="0.3">
      <c r="B1714" s="11" t="s">
        <v>26</v>
      </c>
      <c r="C1714" s="25">
        <v>1708</v>
      </c>
      <c r="D1714" s="25">
        <v>231</v>
      </c>
      <c r="E1714" s="26">
        <v>126.9</v>
      </c>
      <c r="F1714" s="27">
        <f t="shared" si="159"/>
        <v>-2.7777777777778172E-2</v>
      </c>
      <c r="G1714" s="27">
        <f t="shared" si="160"/>
        <v>-0.10000000000000142</v>
      </c>
      <c r="H1714" s="28">
        <f t="shared" si="156"/>
        <v>0</v>
      </c>
      <c r="I1714" s="28">
        <f t="shared" si="157"/>
        <v>126.9</v>
      </c>
      <c r="J1714" s="28">
        <f t="shared" si="158"/>
        <v>35.25</v>
      </c>
      <c r="K1714" s="28">
        <f>(1000*1.15)*Table1[[#This Row],[WLTC class 3, version 5, acceleration]]</f>
        <v>-31.944444444444898</v>
      </c>
      <c r="L1714" s="28">
        <f t="shared" si="161"/>
        <v>112.815</v>
      </c>
      <c r="M1714" s="28">
        <f>0.5*1.2*0.32*1.99*(Table1[[#This Row],[Velocity]]^2)</f>
        <v>474.75828000000001</v>
      </c>
      <c r="N1714" s="28">
        <f>Table1[[#This Row],[Acceleration Force]]+Table1[[#This Row],[Rolling Resistance]]+Table1[[#This Row],[Aerodynamic Resistance]]</f>
        <v>555.62883555555516</v>
      </c>
      <c r="O1714" s="28">
        <f>(Table1[[#This Row],[Acceleration Force]]+Table1[[#This Row],[Rolling Resistance]]+Table1[[#This Row],[Aerodynamic Resistance]])*Table1[[#This Row],[Velocity]]</f>
        <v>19585.916453333321</v>
      </c>
      <c r="P1714" s="28">
        <f>Table1[[#This Row],[Total]]*Table1[[#This Row],[Velocity]]</f>
        <v>19585.916453333321</v>
      </c>
      <c r="Q1714" s="28">
        <f>IF(Table1[[#This Row],[Energy]]&gt;0,Table1[[#This Row],[Energy]],0)</f>
        <v>19585.916453333321</v>
      </c>
      <c r="R1714" s="28">
        <f>(SUM($Q$6:Q1714))/1000000</f>
        <v>8.9468889857606495</v>
      </c>
      <c r="S1714" s="28">
        <f>IF(Table1[[#This Row],[Energy]]&lt;0,ABS(Table1[[#This Row],[Energy]]),0)</f>
        <v>0</v>
      </c>
      <c r="T1714" s="28">
        <f>(SUM($S$6:S1714))/1000000</f>
        <v>1.9600616110608222</v>
      </c>
    </row>
    <row r="1715" spans="2:20" x14ac:dyDescent="0.3">
      <c r="B1715" s="11" t="s">
        <v>26</v>
      </c>
      <c r="C1715" s="25">
        <v>1709</v>
      </c>
      <c r="D1715" s="25">
        <v>232</v>
      </c>
      <c r="E1715" s="26">
        <v>126.8</v>
      </c>
      <c r="F1715" s="27">
        <f t="shared" si="159"/>
        <v>-2.7777777777778172E-2</v>
      </c>
      <c r="G1715" s="27">
        <f t="shared" si="160"/>
        <v>-0.10000000000000142</v>
      </c>
      <c r="H1715" s="28">
        <f t="shared" si="156"/>
        <v>0</v>
      </c>
      <c r="I1715" s="28">
        <f t="shared" si="157"/>
        <v>126.8</v>
      </c>
      <c r="J1715" s="28">
        <f t="shared" si="158"/>
        <v>35.222222222222221</v>
      </c>
      <c r="K1715" s="28">
        <f>(1000*1.15)*Table1[[#This Row],[WLTC class 3, version 5, acceleration]]</f>
        <v>-31.944444444444898</v>
      </c>
      <c r="L1715" s="28">
        <f t="shared" si="161"/>
        <v>112.815</v>
      </c>
      <c r="M1715" s="28">
        <f>0.5*1.2*0.32*1.99*(Table1[[#This Row],[Velocity]]^2)</f>
        <v>474.01033481481483</v>
      </c>
      <c r="N1715" s="28">
        <f>Table1[[#This Row],[Acceleration Force]]+Table1[[#This Row],[Rolling Resistance]]+Table1[[#This Row],[Aerodynamic Resistance]]</f>
        <v>554.88089037036991</v>
      </c>
      <c r="O1715" s="28">
        <f>(Table1[[#This Row],[Acceleration Force]]+Table1[[#This Row],[Rolling Resistance]]+Table1[[#This Row],[Aerodynamic Resistance]])*Table1[[#This Row],[Velocity]]</f>
        <v>19544.138027489695</v>
      </c>
      <c r="P1715" s="28">
        <f>Table1[[#This Row],[Total]]*Table1[[#This Row],[Velocity]]</f>
        <v>19544.138027489695</v>
      </c>
      <c r="Q1715" s="28">
        <f>IF(Table1[[#This Row],[Energy]]&gt;0,Table1[[#This Row],[Energy]],0)</f>
        <v>19544.138027489695</v>
      </c>
      <c r="R1715" s="28">
        <f>(SUM($Q$6:Q1715))/1000000</f>
        <v>8.9664331237881392</v>
      </c>
      <c r="S1715" s="28">
        <f>IF(Table1[[#This Row],[Energy]]&lt;0,ABS(Table1[[#This Row],[Energy]]),0)</f>
        <v>0</v>
      </c>
      <c r="T1715" s="28">
        <f>(SUM($S$6:S1715))/1000000</f>
        <v>1.9600616110608222</v>
      </c>
    </row>
    <row r="1716" spans="2:20" x14ac:dyDescent="0.3">
      <c r="B1716" s="11" t="s">
        <v>26</v>
      </c>
      <c r="C1716" s="25">
        <v>1710</v>
      </c>
      <c r="D1716" s="25">
        <v>233</v>
      </c>
      <c r="E1716" s="26">
        <v>126.7</v>
      </c>
      <c r="F1716" s="27">
        <f t="shared" si="159"/>
        <v>0</v>
      </c>
      <c r="G1716" s="27">
        <f t="shared" si="160"/>
        <v>0</v>
      </c>
      <c r="H1716" s="28">
        <f t="shared" si="156"/>
        <v>0</v>
      </c>
      <c r="I1716" s="28">
        <f t="shared" si="157"/>
        <v>126.7</v>
      </c>
      <c r="J1716" s="28">
        <f t="shared" si="158"/>
        <v>35.194444444444443</v>
      </c>
      <c r="K1716" s="28">
        <f>(1000*1.15)*Table1[[#This Row],[WLTC class 3, version 5, acceleration]]</f>
        <v>0</v>
      </c>
      <c r="L1716" s="28">
        <f t="shared" si="161"/>
        <v>112.815</v>
      </c>
      <c r="M1716" s="28">
        <f>0.5*1.2*0.32*1.99*(Table1[[#This Row],[Velocity]]^2)</f>
        <v>473.26297925925928</v>
      </c>
      <c r="N1716" s="28">
        <f>Table1[[#This Row],[Acceleration Force]]+Table1[[#This Row],[Rolling Resistance]]+Table1[[#This Row],[Aerodynamic Resistance]]</f>
        <v>586.07797925925934</v>
      </c>
      <c r="O1716" s="28">
        <f>(Table1[[#This Row],[Acceleration Force]]+Table1[[#This Row],[Rolling Resistance]]+Table1[[#This Row],[Aerodynamic Resistance]])*Table1[[#This Row],[Velocity]]</f>
        <v>20626.688881152266</v>
      </c>
      <c r="P1716" s="28">
        <f>Table1[[#This Row],[Total]]*Table1[[#This Row],[Velocity]]</f>
        <v>20626.688881152266</v>
      </c>
      <c r="Q1716" s="28">
        <f>IF(Table1[[#This Row],[Energy]]&gt;0,Table1[[#This Row],[Energy]],0)</f>
        <v>20626.688881152266</v>
      </c>
      <c r="R1716" s="28">
        <f>(SUM($Q$6:Q1716))/1000000</f>
        <v>8.9870598126692904</v>
      </c>
      <c r="S1716" s="28">
        <f>IF(Table1[[#This Row],[Energy]]&lt;0,ABS(Table1[[#This Row],[Energy]]),0)</f>
        <v>0</v>
      </c>
      <c r="T1716" s="28">
        <f>(SUM($S$6:S1716))/1000000</f>
        <v>1.9600616110608222</v>
      </c>
    </row>
    <row r="1717" spans="2:20" x14ac:dyDescent="0.3">
      <c r="B1717" s="11" t="s">
        <v>26</v>
      </c>
      <c r="C1717" s="25">
        <v>1711</v>
      </c>
      <c r="D1717" s="25">
        <v>234</v>
      </c>
      <c r="E1717" s="26">
        <v>126.8</v>
      </c>
      <c r="F1717" s="27">
        <f t="shared" si="159"/>
        <v>2.7777777777778172E-2</v>
      </c>
      <c r="G1717" s="27">
        <f t="shared" si="160"/>
        <v>0.10000000000000142</v>
      </c>
      <c r="H1717" s="28">
        <f t="shared" si="156"/>
        <v>0</v>
      </c>
      <c r="I1717" s="28">
        <f t="shared" si="157"/>
        <v>126.8</v>
      </c>
      <c r="J1717" s="28">
        <f t="shared" si="158"/>
        <v>35.222222222222221</v>
      </c>
      <c r="K1717" s="28">
        <f>(1000*1.15)*Table1[[#This Row],[WLTC class 3, version 5, acceleration]]</f>
        <v>31.944444444444898</v>
      </c>
      <c r="L1717" s="28">
        <f t="shared" si="161"/>
        <v>112.815</v>
      </c>
      <c r="M1717" s="28">
        <f>0.5*1.2*0.32*1.99*(Table1[[#This Row],[Velocity]]^2)</f>
        <v>474.01033481481483</v>
      </c>
      <c r="N1717" s="28">
        <f>Table1[[#This Row],[Acceleration Force]]+Table1[[#This Row],[Rolling Resistance]]+Table1[[#This Row],[Aerodynamic Resistance]]</f>
        <v>618.76977925925974</v>
      </c>
      <c r="O1717" s="28">
        <f>(Table1[[#This Row],[Acceleration Force]]+Table1[[#This Row],[Rolling Resistance]]+Table1[[#This Row],[Aerodynamic Resistance]])*Table1[[#This Row],[Velocity]]</f>
        <v>21794.446669465036</v>
      </c>
      <c r="P1717" s="28">
        <f>Table1[[#This Row],[Total]]*Table1[[#This Row],[Velocity]]</f>
        <v>21794.446669465036</v>
      </c>
      <c r="Q1717" s="28">
        <f>IF(Table1[[#This Row],[Energy]]&gt;0,Table1[[#This Row],[Energy]],0)</f>
        <v>21794.446669465036</v>
      </c>
      <c r="R1717" s="28">
        <f>(SUM($Q$6:Q1717))/1000000</f>
        <v>9.0088542593387544</v>
      </c>
      <c r="S1717" s="28">
        <f>IF(Table1[[#This Row],[Energy]]&lt;0,ABS(Table1[[#This Row],[Energy]]),0)</f>
        <v>0</v>
      </c>
      <c r="T1717" s="28">
        <f>(SUM($S$6:S1717))/1000000</f>
        <v>1.9600616110608222</v>
      </c>
    </row>
    <row r="1718" spans="2:20" x14ac:dyDescent="0.3">
      <c r="B1718" s="11" t="s">
        <v>26</v>
      </c>
      <c r="C1718" s="25">
        <v>1712</v>
      </c>
      <c r="D1718" s="25">
        <v>235</v>
      </c>
      <c r="E1718" s="26">
        <v>126.9</v>
      </c>
      <c r="F1718" s="27">
        <f t="shared" si="159"/>
        <v>4.1666666666666269E-2</v>
      </c>
      <c r="G1718" s="27">
        <f t="shared" si="160"/>
        <v>0.14999999999999858</v>
      </c>
      <c r="H1718" s="28">
        <f t="shared" si="156"/>
        <v>0</v>
      </c>
      <c r="I1718" s="28">
        <f t="shared" si="157"/>
        <v>126.9</v>
      </c>
      <c r="J1718" s="28">
        <f t="shared" si="158"/>
        <v>35.25</v>
      </c>
      <c r="K1718" s="28">
        <f>(1000*1.15)*Table1[[#This Row],[WLTC class 3, version 5, acceleration]]</f>
        <v>47.91666666666621</v>
      </c>
      <c r="L1718" s="28">
        <f t="shared" si="161"/>
        <v>112.815</v>
      </c>
      <c r="M1718" s="28">
        <f>0.5*1.2*0.32*1.99*(Table1[[#This Row],[Velocity]]^2)</f>
        <v>474.75828000000001</v>
      </c>
      <c r="N1718" s="28">
        <f>Table1[[#This Row],[Acceleration Force]]+Table1[[#This Row],[Rolling Resistance]]+Table1[[#This Row],[Aerodynamic Resistance]]</f>
        <v>635.48994666666624</v>
      </c>
      <c r="O1718" s="28">
        <f>(Table1[[#This Row],[Acceleration Force]]+Table1[[#This Row],[Rolling Resistance]]+Table1[[#This Row],[Aerodynamic Resistance]])*Table1[[#This Row],[Velocity]]</f>
        <v>22401.020619999985</v>
      </c>
      <c r="P1718" s="28">
        <f>Table1[[#This Row],[Total]]*Table1[[#This Row],[Velocity]]</f>
        <v>22401.020619999985</v>
      </c>
      <c r="Q1718" s="28">
        <f>IF(Table1[[#This Row],[Energy]]&gt;0,Table1[[#This Row],[Energy]],0)</f>
        <v>22401.020619999985</v>
      </c>
      <c r="R1718" s="28">
        <f>(SUM($Q$6:Q1718))/1000000</f>
        <v>9.0312552799587547</v>
      </c>
      <c r="S1718" s="28">
        <f>IF(Table1[[#This Row],[Energy]]&lt;0,ABS(Table1[[#This Row],[Energy]]),0)</f>
        <v>0</v>
      </c>
      <c r="T1718" s="28">
        <f>(SUM($S$6:S1718))/1000000</f>
        <v>1.9600616110608222</v>
      </c>
    </row>
    <row r="1719" spans="2:20" x14ac:dyDescent="0.3">
      <c r="B1719" s="11" t="s">
        <v>26</v>
      </c>
      <c r="C1719" s="25">
        <v>1713</v>
      </c>
      <c r="D1719" s="25">
        <v>236</v>
      </c>
      <c r="E1719" s="26">
        <v>127.1</v>
      </c>
      <c r="F1719" s="27">
        <f t="shared" si="159"/>
        <v>6.9444444444444448E-2</v>
      </c>
      <c r="G1719" s="27">
        <f t="shared" si="160"/>
        <v>0.25</v>
      </c>
      <c r="H1719" s="28">
        <f t="shared" si="156"/>
        <v>0</v>
      </c>
      <c r="I1719" s="28">
        <f t="shared" si="157"/>
        <v>127.1</v>
      </c>
      <c r="J1719" s="28">
        <f t="shared" si="158"/>
        <v>35.30555555555555</v>
      </c>
      <c r="K1719" s="28">
        <f>(1000*1.15)*Table1[[#This Row],[WLTC class 3, version 5, acceleration]]</f>
        <v>79.861111111111114</v>
      </c>
      <c r="L1719" s="28">
        <f t="shared" si="161"/>
        <v>112.815</v>
      </c>
      <c r="M1719" s="28">
        <f>0.5*1.2*0.32*1.99*(Table1[[#This Row],[Velocity]]^2)</f>
        <v>476.25593925925915</v>
      </c>
      <c r="N1719" s="28">
        <f>Table1[[#This Row],[Acceleration Force]]+Table1[[#This Row],[Rolling Resistance]]+Table1[[#This Row],[Aerodynamic Resistance]]</f>
        <v>668.93205037037023</v>
      </c>
      <c r="O1719" s="28">
        <f>(Table1[[#This Row],[Acceleration Force]]+Table1[[#This Row],[Rolling Resistance]]+Table1[[#This Row],[Aerodynamic Resistance]])*Table1[[#This Row],[Velocity]]</f>
        <v>23617.017667242792</v>
      </c>
      <c r="P1719" s="28">
        <f>Table1[[#This Row],[Total]]*Table1[[#This Row],[Velocity]]</f>
        <v>23617.017667242792</v>
      </c>
      <c r="Q1719" s="28">
        <f>IF(Table1[[#This Row],[Energy]]&gt;0,Table1[[#This Row],[Energy]],0)</f>
        <v>23617.017667242792</v>
      </c>
      <c r="R1719" s="28">
        <f>(SUM($Q$6:Q1719))/1000000</f>
        <v>9.0548722976259981</v>
      </c>
      <c r="S1719" s="28">
        <f>IF(Table1[[#This Row],[Energy]]&lt;0,ABS(Table1[[#This Row],[Energy]]),0)</f>
        <v>0</v>
      </c>
      <c r="T1719" s="28">
        <f>(SUM($S$6:S1719))/1000000</f>
        <v>1.9600616110608222</v>
      </c>
    </row>
    <row r="1720" spans="2:20" x14ac:dyDescent="0.3">
      <c r="B1720" s="11" t="s">
        <v>26</v>
      </c>
      <c r="C1720" s="25">
        <v>1714</v>
      </c>
      <c r="D1720" s="25">
        <v>237</v>
      </c>
      <c r="E1720" s="26">
        <v>127.4</v>
      </c>
      <c r="F1720" s="27">
        <f t="shared" si="159"/>
        <v>8.3333333333334522E-2</v>
      </c>
      <c r="G1720" s="27">
        <f t="shared" si="160"/>
        <v>0.30000000000000426</v>
      </c>
      <c r="H1720" s="28">
        <f t="shared" si="156"/>
        <v>0</v>
      </c>
      <c r="I1720" s="28">
        <f t="shared" si="157"/>
        <v>127.4</v>
      </c>
      <c r="J1720" s="28">
        <f t="shared" si="158"/>
        <v>35.388888888888893</v>
      </c>
      <c r="K1720" s="28">
        <f>(1000*1.15)*Table1[[#This Row],[WLTC class 3, version 5, acceleration]]</f>
        <v>95.833333333334707</v>
      </c>
      <c r="L1720" s="28">
        <f t="shared" si="161"/>
        <v>112.815</v>
      </c>
      <c r="M1720" s="28">
        <f>0.5*1.2*0.32*1.99*(Table1[[#This Row],[Velocity]]^2)</f>
        <v>478.50685037037056</v>
      </c>
      <c r="N1720" s="28">
        <f>Table1[[#This Row],[Acceleration Force]]+Table1[[#This Row],[Rolling Resistance]]+Table1[[#This Row],[Aerodynamic Resistance]]</f>
        <v>687.15518370370523</v>
      </c>
      <c r="O1720" s="28">
        <f>(Table1[[#This Row],[Acceleration Force]]+Table1[[#This Row],[Rolling Resistance]]+Table1[[#This Row],[Aerodynamic Resistance]])*Table1[[#This Row],[Velocity]]</f>
        <v>24317.658445514458</v>
      </c>
      <c r="P1720" s="28">
        <f>Table1[[#This Row],[Total]]*Table1[[#This Row],[Velocity]]</f>
        <v>24317.658445514458</v>
      </c>
      <c r="Q1720" s="28">
        <f>IF(Table1[[#This Row],[Energy]]&gt;0,Table1[[#This Row],[Energy]],0)</f>
        <v>24317.658445514458</v>
      </c>
      <c r="R1720" s="28">
        <f>(SUM($Q$6:Q1720))/1000000</f>
        <v>9.079189956071513</v>
      </c>
      <c r="S1720" s="28">
        <f>IF(Table1[[#This Row],[Energy]]&lt;0,ABS(Table1[[#This Row],[Energy]]),0)</f>
        <v>0</v>
      </c>
      <c r="T1720" s="28">
        <f>(SUM($S$6:S1720))/1000000</f>
        <v>1.9600616110608222</v>
      </c>
    </row>
    <row r="1721" spans="2:20" x14ac:dyDescent="0.3">
      <c r="B1721" s="11" t="s">
        <v>26</v>
      </c>
      <c r="C1721" s="25">
        <v>1715</v>
      </c>
      <c r="D1721" s="25">
        <v>238</v>
      </c>
      <c r="E1721" s="26">
        <v>127.7</v>
      </c>
      <c r="F1721" s="27">
        <f t="shared" si="159"/>
        <v>9.7222222222220642E-2</v>
      </c>
      <c r="G1721" s="27">
        <f t="shared" si="160"/>
        <v>0.34999999999999432</v>
      </c>
      <c r="H1721" s="28">
        <f t="shared" si="156"/>
        <v>0</v>
      </c>
      <c r="I1721" s="28">
        <f t="shared" si="157"/>
        <v>127.7</v>
      </c>
      <c r="J1721" s="28">
        <f t="shared" si="158"/>
        <v>35.472222222222221</v>
      </c>
      <c r="K1721" s="28">
        <f>(1000*1.15)*Table1[[#This Row],[WLTC class 3, version 5, acceleration]]</f>
        <v>111.80555555555374</v>
      </c>
      <c r="L1721" s="28">
        <f t="shared" si="161"/>
        <v>112.815</v>
      </c>
      <c r="M1721" s="28">
        <f>0.5*1.2*0.32*1.99*(Table1[[#This Row],[Velocity]]^2)</f>
        <v>480.76306814814814</v>
      </c>
      <c r="N1721" s="28">
        <f>Table1[[#This Row],[Acceleration Force]]+Table1[[#This Row],[Rolling Resistance]]+Table1[[#This Row],[Aerodynamic Resistance]]</f>
        <v>705.38362370370191</v>
      </c>
      <c r="O1721" s="28">
        <f>(Table1[[#This Row],[Acceleration Force]]+Table1[[#This Row],[Rolling Resistance]]+Table1[[#This Row],[Aerodynamic Resistance]])*Table1[[#This Row],[Velocity]]</f>
        <v>25021.524651934091</v>
      </c>
      <c r="P1721" s="28">
        <f>Table1[[#This Row],[Total]]*Table1[[#This Row],[Velocity]]</f>
        <v>25021.524651934091</v>
      </c>
      <c r="Q1721" s="28">
        <f>IF(Table1[[#This Row],[Energy]]&gt;0,Table1[[#This Row],[Energy]],0)</f>
        <v>25021.524651934091</v>
      </c>
      <c r="R1721" s="28">
        <f>(SUM($Q$6:Q1721))/1000000</f>
        <v>9.1042114807234462</v>
      </c>
      <c r="S1721" s="28">
        <f>IF(Table1[[#This Row],[Energy]]&lt;0,ABS(Table1[[#This Row],[Energy]]),0)</f>
        <v>0</v>
      </c>
      <c r="T1721" s="28">
        <f>(SUM($S$6:S1721))/1000000</f>
        <v>1.9600616110608222</v>
      </c>
    </row>
    <row r="1722" spans="2:20" x14ac:dyDescent="0.3">
      <c r="B1722" s="11" t="s">
        <v>26</v>
      </c>
      <c r="C1722" s="25">
        <v>1716</v>
      </c>
      <c r="D1722" s="25">
        <v>239</v>
      </c>
      <c r="E1722" s="26">
        <v>128.1</v>
      </c>
      <c r="F1722" s="27">
        <f t="shared" si="159"/>
        <v>0.11111111111111072</v>
      </c>
      <c r="G1722" s="27">
        <f t="shared" si="160"/>
        <v>0.39999999999999858</v>
      </c>
      <c r="H1722" s="28">
        <f t="shared" si="156"/>
        <v>0</v>
      </c>
      <c r="I1722" s="28">
        <f t="shared" si="157"/>
        <v>128.1</v>
      </c>
      <c r="J1722" s="28">
        <f t="shared" si="158"/>
        <v>35.583333333333329</v>
      </c>
      <c r="K1722" s="28">
        <f>(1000*1.15)*Table1[[#This Row],[WLTC class 3, version 5, acceleration]]</f>
        <v>127.77777777777732</v>
      </c>
      <c r="L1722" s="28">
        <f t="shared" si="161"/>
        <v>112.815</v>
      </c>
      <c r="M1722" s="28">
        <f>0.5*1.2*0.32*1.99*(Table1[[#This Row],[Velocity]]^2)</f>
        <v>483.77961333333326</v>
      </c>
      <c r="N1722" s="28">
        <f>Table1[[#This Row],[Acceleration Force]]+Table1[[#This Row],[Rolling Resistance]]+Table1[[#This Row],[Aerodynamic Resistance]]</f>
        <v>724.37239111111057</v>
      </c>
      <c r="O1722" s="28">
        <f>(Table1[[#This Row],[Acceleration Force]]+Table1[[#This Row],[Rolling Resistance]]+Table1[[#This Row],[Aerodynamic Resistance]])*Table1[[#This Row],[Velocity]]</f>
        <v>25775.584250370346</v>
      </c>
      <c r="P1722" s="28">
        <f>Table1[[#This Row],[Total]]*Table1[[#This Row],[Velocity]]</f>
        <v>25775.584250370346</v>
      </c>
      <c r="Q1722" s="28">
        <f>IF(Table1[[#This Row],[Energy]]&gt;0,Table1[[#This Row],[Energy]],0)</f>
        <v>25775.584250370346</v>
      </c>
      <c r="R1722" s="28">
        <f>(SUM($Q$6:Q1722))/1000000</f>
        <v>9.1299870649738164</v>
      </c>
      <c r="S1722" s="28">
        <f>IF(Table1[[#This Row],[Energy]]&lt;0,ABS(Table1[[#This Row],[Energy]]),0)</f>
        <v>0</v>
      </c>
      <c r="T1722" s="28">
        <f>(SUM($S$6:S1722))/1000000</f>
        <v>1.9600616110608222</v>
      </c>
    </row>
    <row r="1723" spans="2:20" x14ac:dyDescent="0.3">
      <c r="B1723" s="11" t="s">
        <v>26</v>
      </c>
      <c r="C1723" s="25">
        <v>1717</v>
      </c>
      <c r="D1723" s="25">
        <v>240</v>
      </c>
      <c r="E1723" s="26">
        <v>128.5</v>
      </c>
      <c r="F1723" s="27">
        <f t="shared" si="159"/>
        <v>0.12500000000000078</v>
      </c>
      <c r="G1723" s="27">
        <f t="shared" si="160"/>
        <v>0.45000000000000284</v>
      </c>
      <c r="H1723" s="28">
        <f t="shared" si="156"/>
        <v>0</v>
      </c>
      <c r="I1723" s="28">
        <f t="shared" si="157"/>
        <v>128.5</v>
      </c>
      <c r="J1723" s="28">
        <f t="shared" si="158"/>
        <v>35.694444444444443</v>
      </c>
      <c r="K1723" s="28">
        <f>(1000*1.15)*Table1[[#This Row],[WLTC class 3, version 5, acceleration]]</f>
        <v>143.75000000000088</v>
      </c>
      <c r="L1723" s="28">
        <f t="shared" si="161"/>
        <v>112.815</v>
      </c>
      <c r="M1723" s="28">
        <f>0.5*1.2*0.32*1.99*(Table1[[#This Row],[Velocity]]^2)</f>
        <v>486.80559259259257</v>
      </c>
      <c r="N1723" s="28">
        <f>Table1[[#This Row],[Acceleration Force]]+Table1[[#This Row],[Rolling Resistance]]+Table1[[#This Row],[Aerodynamic Resistance]]</f>
        <v>743.37059259259343</v>
      </c>
      <c r="O1723" s="28">
        <f>(Table1[[#This Row],[Acceleration Force]]+Table1[[#This Row],[Rolling Resistance]]+Table1[[#This Row],[Aerodynamic Resistance]])*Table1[[#This Row],[Velocity]]</f>
        <v>26534.20031893007</v>
      </c>
      <c r="P1723" s="28">
        <f>Table1[[#This Row],[Total]]*Table1[[#This Row],[Velocity]]</f>
        <v>26534.20031893007</v>
      </c>
      <c r="Q1723" s="28">
        <f>IF(Table1[[#This Row],[Energy]]&gt;0,Table1[[#This Row],[Energy]],0)</f>
        <v>26534.20031893007</v>
      </c>
      <c r="R1723" s="28">
        <f>(SUM($Q$6:Q1723))/1000000</f>
        <v>9.1565212652927475</v>
      </c>
      <c r="S1723" s="28">
        <f>IF(Table1[[#This Row],[Energy]]&lt;0,ABS(Table1[[#This Row],[Energy]]),0)</f>
        <v>0</v>
      </c>
      <c r="T1723" s="28">
        <f>(SUM($S$6:S1723))/1000000</f>
        <v>1.9600616110608222</v>
      </c>
    </row>
    <row r="1724" spans="2:20" x14ac:dyDescent="0.3">
      <c r="B1724" s="11" t="s">
        <v>26</v>
      </c>
      <c r="C1724" s="25">
        <v>1718</v>
      </c>
      <c r="D1724" s="25">
        <v>241</v>
      </c>
      <c r="E1724" s="26">
        <v>129</v>
      </c>
      <c r="F1724" s="27">
        <f t="shared" si="159"/>
        <v>0.1388888888888889</v>
      </c>
      <c r="G1724" s="27">
        <f t="shared" si="160"/>
        <v>0.5</v>
      </c>
      <c r="H1724" s="28">
        <f t="shared" si="156"/>
        <v>0</v>
      </c>
      <c r="I1724" s="28">
        <f t="shared" si="157"/>
        <v>129</v>
      </c>
      <c r="J1724" s="28">
        <f t="shared" si="158"/>
        <v>35.833333333333336</v>
      </c>
      <c r="K1724" s="28">
        <f>(1000*1.15)*Table1[[#This Row],[WLTC class 3, version 5, acceleration]]</f>
        <v>159.72222222222223</v>
      </c>
      <c r="L1724" s="28">
        <f t="shared" si="161"/>
        <v>112.815</v>
      </c>
      <c r="M1724" s="28">
        <f>0.5*1.2*0.32*1.99*(Table1[[#This Row],[Velocity]]^2)</f>
        <v>490.60133333333346</v>
      </c>
      <c r="N1724" s="28">
        <f>Table1[[#This Row],[Acceleration Force]]+Table1[[#This Row],[Rolling Resistance]]+Table1[[#This Row],[Aerodynamic Resistance]]</f>
        <v>763.13855555555574</v>
      </c>
      <c r="O1724" s="28">
        <f>(Table1[[#This Row],[Acceleration Force]]+Table1[[#This Row],[Rolling Resistance]]+Table1[[#This Row],[Aerodynamic Resistance]])*Table1[[#This Row],[Velocity]]</f>
        <v>27345.798240740751</v>
      </c>
      <c r="P1724" s="28">
        <f>Table1[[#This Row],[Total]]*Table1[[#This Row],[Velocity]]</f>
        <v>27345.798240740751</v>
      </c>
      <c r="Q1724" s="28">
        <f>IF(Table1[[#This Row],[Energy]]&gt;0,Table1[[#This Row],[Energy]],0)</f>
        <v>27345.798240740751</v>
      </c>
      <c r="R1724" s="28">
        <f>(SUM($Q$6:Q1724))/1000000</f>
        <v>9.1838670635334871</v>
      </c>
      <c r="S1724" s="28">
        <f>IF(Table1[[#This Row],[Energy]]&lt;0,ABS(Table1[[#This Row],[Energy]]),0)</f>
        <v>0</v>
      </c>
      <c r="T1724" s="28">
        <f>(SUM($S$6:S1724))/1000000</f>
        <v>1.9600616110608222</v>
      </c>
    </row>
    <row r="1725" spans="2:20" x14ac:dyDescent="0.3">
      <c r="B1725" s="11" t="s">
        <v>26</v>
      </c>
      <c r="C1725" s="25">
        <v>1719</v>
      </c>
      <c r="D1725" s="25">
        <v>242</v>
      </c>
      <c r="E1725" s="26">
        <v>129.5</v>
      </c>
      <c r="F1725" s="27">
        <f t="shared" si="159"/>
        <v>0.15277777777777699</v>
      </c>
      <c r="G1725" s="27">
        <f t="shared" si="160"/>
        <v>0.54999999999999716</v>
      </c>
      <c r="H1725" s="28">
        <f t="shared" si="156"/>
        <v>0</v>
      </c>
      <c r="I1725" s="28">
        <f t="shared" si="157"/>
        <v>129.5</v>
      </c>
      <c r="J1725" s="28">
        <f t="shared" si="158"/>
        <v>35.972222222222221</v>
      </c>
      <c r="K1725" s="28">
        <f>(1000*1.15)*Table1[[#This Row],[WLTC class 3, version 5, acceleration]]</f>
        <v>175.69444444444352</v>
      </c>
      <c r="L1725" s="28">
        <f t="shared" si="161"/>
        <v>112.815</v>
      </c>
      <c r="M1725" s="28">
        <f>0.5*1.2*0.32*1.99*(Table1[[#This Row],[Velocity]]^2)</f>
        <v>494.41181481481482</v>
      </c>
      <c r="N1725" s="28">
        <f>Table1[[#This Row],[Acceleration Force]]+Table1[[#This Row],[Rolling Resistance]]+Table1[[#This Row],[Aerodynamic Resistance]]</f>
        <v>782.92125925925825</v>
      </c>
      <c r="O1725" s="28">
        <f>(Table1[[#This Row],[Acceleration Force]]+Table1[[#This Row],[Rolling Resistance]]+Table1[[#This Row],[Aerodynamic Resistance]])*Table1[[#This Row],[Velocity]]</f>
        <v>28163.417520576095</v>
      </c>
      <c r="P1725" s="28">
        <f>Table1[[#This Row],[Total]]*Table1[[#This Row],[Velocity]]</f>
        <v>28163.417520576095</v>
      </c>
      <c r="Q1725" s="28">
        <f>IF(Table1[[#This Row],[Energy]]&gt;0,Table1[[#This Row],[Energy]],0)</f>
        <v>28163.417520576095</v>
      </c>
      <c r="R1725" s="28">
        <f>(SUM($Q$6:Q1725))/1000000</f>
        <v>9.2120304810540627</v>
      </c>
      <c r="S1725" s="28">
        <f>IF(Table1[[#This Row],[Energy]]&lt;0,ABS(Table1[[#This Row],[Energy]]),0)</f>
        <v>0</v>
      </c>
      <c r="T1725" s="28">
        <f>(SUM($S$6:S1725))/1000000</f>
        <v>1.9600616110608222</v>
      </c>
    </row>
    <row r="1726" spans="2:20" x14ac:dyDescent="0.3">
      <c r="B1726" s="11" t="s">
        <v>26</v>
      </c>
      <c r="C1726" s="25">
        <v>1720</v>
      </c>
      <c r="D1726" s="25">
        <v>243</v>
      </c>
      <c r="E1726" s="26">
        <v>130.1</v>
      </c>
      <c r="F1726" s="27">
        <f t="shared" si="159"/>
        <v>0.15277777777777699</v>
      </c>
      <c r="G1726" s="27">
        <f t="shared" si="160"/>
        <v>0.54999999999999716</v>
      </c>
      <c r="H1726" s="28">
        <f t="shared" si="156"/>
        <v>0</v>
      </c>
      <c r="I1726" s="28">
        <f t="shared" si="157"/>
        <v>130.1</v>
      </c>
      <c r="J1726" s="28">
        <f t="shared" si="158"/>
        <v>36.138888888888886</v>
      </c>
      <c r="K1726" s="28">
        <f>(1000*1.15)*Table1[[#This Row],[WLTC class 3, version 5, acceleration]]</f>
        <v>175.69444444444352</v>
      </c>
      <c r="L1726" s="28">
        <f t="shared" si="161"/>
        <v>112.815</v>
      </c>
      <c r="M1726" s="28">
        <f>0.5*1.2*0.32*1.99*(Table1[[#This Row],[Velocity]]^2)</f>
        <v>499.00385037037034</v>
      </c>
      <c r="N1726" s="28">
        <f>Table1[[#This Row],[Acceleration Force]]+Table1[[#This Row],[Rolling Resistance]]+Table1[[#This Row],[Aerodynamic Resistance]]</f>
        <v>787.51329481481389</v>
      </c>
      <c r="O1726" s="28">
        <f>(Table1[[#This Row],[Acceleration Force]]+Table1[[#This Row],[Rolling Resistance]]+Table1[[#This Row],[Aerodynamic Resistance]])*Table1[[#This Row],[Velocity]]</f>
        <v>28459.855459835355</v>
      </c>
      <c r="P1726" s="28">
        <f>Table1[[#This Row],[Total]]*Table1[[#This Row],[Velocity]]</f>
        <v>28459.855459835355</v>
      </c>
      <c r="Q1726" s="28">
        <f>IF(Table1[[#This Row],[Energy]]&gt;0,Table1[[#This Row],[Energy]],0)</f>
        <v>28459.855459835355</v>
      </c>
      <c r="R1726" s="28">
        <f>(SUM($Q$6:Q1726))/1000000</f>
        <v>9.2404903365138971</v>
      </c>
      <c r="S1726" s="28">
        <f>IF(Table1[[#This Row],[Energy]]&lt;0,ABS(Table1[[#This Row],[Energy]]),0)</f>
        <v>0</v>
      </c>
      <c r="T1726" s="28">
        <f>(SUM($S$6:S1726))/1000000</f>
        <v>1.9600616110608222</v>
      </c>
    </row>
    <row r="1727" spans="2:20" x14ac:dyDescent="0.3">
      <c r="B1727" s="11" t="s">
        <v>26</v>
      </c>
      <c r="C1727" s="25">
        <v>1721</v>
      </c>
      <c r="D1727" s="25">
        <v>244</v>
      </c>
      <c r="E1727" s="26">
        <v>130.6</v>
      </c>
      <c r="F1727" s="27">
        <f t="shared" si="159"/>
        <v>0.12500000000000078</v>
      </c>
      <c r="G1727" s="27">
        <f t="shared" si="160"/>
        <v>0.45000000000000284</v>
      </c>
      <c r="H1727" s="28">
        <f t="shared" si="156"/>
        <v>0</v>
      </c>
      <c r="I1727" s="28">
        <f t="shared" si="157"/>
        <v>130.6</v>
      </c>
      <c r="J1727" s="28">
        <f t="shared" si="158"/>
        <v>36.277777777777779</v>
      </c>
      <c r="K1727" s="28">
        <f>(1000*1.15)*Table1[[#This Row],[WLTC class 3, version 5, acceleration]]</f>
        <v>143.75000000000088</v>
      </c>
      <c r="L1727" s="28">
        <f t="shared" si="161"/>
        <v>112.815</v>
      </c>
      <c r="M1727" s="28">
        <f>0.5*1.2*0.32*1.99*(Table1[[#This Row],[Velocity]]^2)</f>
        <v>502.84676148148156</v>
      </c>
      <c r="N1727" s="28">
        <f>Table1[[#This Row],[Acceleration Force]]+Table1[[#This Row],[Rolling Resistance]]+Table1[[#This Row],[Aerodynamic Resistance]]</f>
        <v>759.41176148148247</v>
      </c>
      <c r="O1727" s="28">
        <f>(Table1[[#This Row],[Acceleration Force]]+Table1[[#This Row],[Rolling Resistance]]+Table1[[#This Row],[Aerodynamic Resistance]])*Table1[[#This Row],[Velocity]]</f>
        <v>27549.771124856004</v>
      </c>
      <c r="P1727" s="28">
        <f>Table1[[#This Row],[Total]]*Table1[[#This Row],[Velocity]]</f>
        <v>27549.771124856004</v>
      </c>
      <c r="Q1727" s="28">
        <f>IF(Table1[[#This Row],[Energy]]&gt;0,Table1[[#This Row],[Energy]],0)</f>
        <v>27549.771124856004</v>
      </c>
      <c r="R1727" s="28">
        <f>(SUM($Q$6:Q1727))/1000000</f>
        <v>9.268040107638754</v>
      </c>
      <c r="S1727" s="28">
        <f>IF(Table1[[#This Row],[Energy]]&lt;0,ABS(Table1[[#This Row],[Energy]]),0)</f>
        <v>0</v>
      </c>
      <c r="T1727" s="28">
        <f>(SUM($S$6:S1727))/1000000</f>
        <v>1.9600616110608222</v>
      </c>
    </row>
    <row r="1728" spans="2:20" x14ac:dyDescent="0.3">
      <c r="B1728" s="11" t="s">
        <v>26</v>
      </c>
      <c r="C1728" s="25">
        <v>1722</v>
      </c>
      <c r="D1728" s="25">
        <v>245</v>
      </c>
      <c r="E1728" s="26">
        <v>131</v>
      </c>
      <c r="F1728" s="27">
        <f t="shared" si="159"/>
        <v>8.3333333333332538E-2</v>
      </c>
      <c r="G1728" s="27">
        <f t="shared" si="160"/>
        <v>0.29999999999999716</v>
      </c>
      <c r="H1728" s="28">
        <f t="shared" si="156"/>
        <v>0</v>
      </c>
      <c r="I1728" s="28">
        <f t="shared" si="157"/>
        <v>131</v>
      </c>
      <c r="J1728" s="28">
        <f t="shared" si="158"/>
        <v>36.388888888888886</v>
      </c>
      <c r="K1728" s="28">
        <f>(1000*1.15)*Table1[[#This Row],[WLTC class 3, version 5, acceleration]]</f>
        <v>95.833333333332419</v>
      </c>
      <c r="L1728" s="28">
        <f t="shared" si="161"/>
        <v>112.815</v>
      </c>
      <c r="M1728" s="28">
        <f>0.5*1.2*0.32*1.99*(Table1[[#This Row],[Velocity]]^2)</f>
        <v>505.93170370370365</v>
      </c>
      <c r="N1728" s="28">
        <f>Table1[[#This Row],[Acceleration Force]]+Table1[[#This Row],[Rolling Resistance]]+Table1[[#This Row],[Aerodynamic Resistance]]</f>
        <v>714.58003703703605</v>
      </c>
      <c r="O1728" s="28">
        <f>(Table1[[#This Row],[Acceleration Force]]+Table1[[#This Row],[Rolling Resistance]]+Table1[[#This Row],[Aerodynamic Resistance]])*Table1[[#This Row],[Velocity]]</f>
        <v>26002.773569958808</v>
      </c>
      <c r="P1728" s="28">
        <f>Table1[[#This Row],[Total]]*Table1[[#This Row],[Velocity]]</f>
        <v>26002.773569958808</v>
      </c>
      <c r="Q1728" s="28">
        <f>IF(Table1[[#This Row],[Energy]]&gt;0,Table1[[#This Row],[Energy]],0)</f>
        <v>26002.773569958808</v>
      </c>
      <c r="R1728" s="28">
        <f>(SUM($Q$6:Q1728))/1000000</f>
        <v>9.2940428812087124</v>
      </c>
      <c r="S1728" s="28">
        <f>IF(Table1[[#This Row],[Energy]]&lt;0,ABS(Table1[[#This Row],[Energy]]),0)</f>
        <v>0</v>
      </c>
      <c r="T1728" s="28">
        <f>(SUM($S$6:S1728))/1000000</f>
        <v>1.9600616110608222</v>
      </c>
    </row>
    <row r="1729" spans="2:20" x14ac:dyDescent="0.3">
      <c r="B1729" s="11" t="s">
        <v>26</v>
      </c>
      <c r="C1729" s="25">
        <v>1723</v>
      </c>
      <c r="D1729" s="25">
        <v>246</v>
      </c>
      <c r="E1729" s="26">
        <v>131.19999999999999</v>
      </c>
      <c r="F1729" s="27">
        <f t="shared" si="159"/>
        <v>4.1666666666668246E-2</v>
      </c>
      <c r="G1729" s="27">
        <f t="shared" si="160"/>
        <v>0.15000000000000568</v>
      </c>
      <c r="H1729" s="28">
        <f t="shared" si="156"/>
        <v>0</v>
      </c>
      <c r="I1729" s="28">
        <f t="shared" si="157"/>
        <v>131.19999999999999</v>
      </c>
      <c r="J1729" s="28">
        <f t="shared" si="158"/>
        <v>36.444444444444443</v>
      </c>
      <c r="K1729" s="28">
        <f>(1000*1.15)*Table1[[#This Row],[WLTC class 3, version 5, acceleration]]</f>
        <v>47.916666666668483</v>
      </c>
      <c r="L1729" s="28">
        <f t="shared" si="161"/>
        <v>112.815</v>
      </c>
      <c r="M1729" s="28">
        <f>0.5*1.2*0.32*1.99*(Table1[[#This Row],[Velocity]]^2)</f>
        <v>507.47771259259258</v>
      </c>
      <c r="N1729" s="28">
        <f>Table1[[#This Row],[Acceleration Force]]+Table1[[#This Row],[Rolling Resistance]]+Table1[[#This Row],[Aerodynamic Resistance]]</f>
        <v>668.20937925926103</v>
      </c>
      <c r="O1729" s="28">
        <f>(Table1[[#This Row],[Acceleration Force]]+Table1[[#This Row],[Rolling Resistance]]+Table1[[#This Row],[Aerodynamic Resistance]])*Table1[[#This Row],[Velocity]]</f>
        <v>24352.519599670846</v>
      </c>
      <c r="P1729" s="28">
        <f>Table1[[#This Row],[Total]]*Table1[[#This Row],[Velocity]]</f>
        <v>24352.519599670846</v>
      </c>
      <c r="Q1729" s="28">
        <f>IF(Table1[[#This Row],[Energy]]&gt;0,Table1[[#This Row],[Energy]],0)</f>
        <v>24352.519599670846</v>
      </c>
      <c r="R1729" s="28">
        <f>(SUM($Q$6:Q1729))/1000000</f>
        <v>9.3183954008083827</v>
      </c>
      <c r="S1729" s="28">
        <f>IF(Table1[[#This Row],[Energy]]&lt;0,ABS(Table1[[#This Row],[Energy]]),0)</f>
        <v>0</v>
      </c>
      <c r="T1729" s="28">
        <f>(SUM($S$6:S1729))/1000000</f>
        <v>1.9600616110608222</v>
      </c>
    </row>
    <row r="1730" spans="2:20" x14ac:dyDescent="0.3">
      <c r="B1730" s="11" t="s">
        <v>26</v>
      </c>
      <c r="C1730" s="25">
        <v>1724</v>
      </c>
      <c r="D1730" s="25">
        <v>247</v>
      </c>
      <c r="E1730" s="26">
        <v>131.30000000000001</v>
      </c>
      <c r="F1730" s="27">
        <f t="shared" si="159"/>
        <v>0</v>
      </c>
      <c r="G1730" s="27">
        <f t="shared" si="160"/>
        <v>0</v>
      </c>
      <c r="H1730" s="28">
        <f t="shared" si="156"/>
        <v>0</v>
      </c>
      <c r="I1730" s="28">
        <f t="shared" si="157"/>
        <v>131.30000000000001</v>
      </c>
      <c r="J1730" s="28">
        <f t="shared" si="158"/>
        <v>36.472222222222221</v>
      </c>
      <c r="K1730" s="28">
        <f>(1000*1.15)*Table1[[#This Row],[WLTC class 3, version 5, acceleration]]</f>
        <v>0</v>
      </c>
      <c r="L1730" s="28">
        <f t="shared" si="161"/>
        <v>112.815</v>
      </c>
      <c r="M1730" s="28">
        <f>0.5*1.2*0.32*1.99*(Table1[[#This Row],[Velocity]]^2)</f>
        <v>508.25160148148154</v>
      </c>
      <c r="N1730" s="28">
        <f>Table1[[#This Row],[Acceleration Force]]+Table1[[#This Row],[Rolling Resistance]]+Table1[[#This Row],[Aerodynamic Resistance]]</f>
        <v>621.06660148148148</v>
      </c>
      <c r="O1730" s="28">
        <f>(Table1[[#This Row],[Acceleration Force]]+Table1[[#This Row],[Rolling Resistance]]+Table1[[#This Row],[Aerodynamic Resistance]])*Table1[[#This Row],[Velocity]]</f>
        <v>22651.679104032923</v>
      </c>
      <c r="P1730" s="28">
        <f>Table1[[#This Row],[Total]]*Table1[[#This Row],[Velocity]]</f>
        <v>22651.679104032923</v>
      </c>
      <c r="Q1730" s="28">
        <f>IF(Table1[[#This Row],[Energy]]&gt;0,Table1[[#This Row],[Energy]],0)</f>
        <v>22651.679104032923</v>
      </c>
      <c r="R1730" s="28">
        <f>(SUM($Q$6:Q1730))/1000000</f>
        <v>9.3410470799124141</v>
      </c>
      <c r="S1730" s="28">
        <f>IF(Table1[[#This Row],[Energy]]&lt;0,ABS(Table1[[#This Row],[Energy]]),0)</f>
        <v>0</v>
      </c>
      <c r="T1730" s="28">
        <f>(SUM($S$6:S1730))/1000000</f>
        <v>1.9600616110608222</v>
      </c>
    </row>
    <row r="1731" spans="2:20" x14ac:dyDescent="0.3">
      <c r="B1731" s="11" t="s">
        <v>26</v>
      </c>
      <c r="C1731" s="25">
        <v>1725</v>
      </c>
      <c r="D1731" s="25">
        <v>248</v>
      </c>
      <c r="E1731" s="26">
        <v>131.19999999999999</v>
      </c>
      <c r="F1731" s="27">
        <f t="shared" si="159"/>
        <v>-8.3333333333336493E-2</v>
      </c>
      <c r="G1731" s="27">
        <f t="shared" si="160"/>
        <v>-0.30000000000001137</v>
      </c>
      <c r="H1731" s="28">
        <f t="shared" si="156"/>
        <v>0</v>
      </c>
      <c r="I1731" s="28">
        <f t="shared" si="157"/>
        <v>131.19999999999999</v>
      </c>
      <c r="J1731" s="28">
        <f t="shared" si="158"/>
        <v>36.444444444444443</v>
      </c>
      <c r="K1731" s="28">
        <f>(1000*1.15)*Table1[[#This Row],[WLTC class 3, version 5, acceleration]]</f>
        <v>-95.833333333336967</v>
      </c>
      <c r="L1731" s="28">
        <f t="shared" si="161"/>
        <v>112.815</v>
      </c>
      <c r="M1731" s="28">
        <f>0.5*1.2*0.32*1.99*(Table1[[#This Row],[Velocity]]^2)</f>
        <v>507.47771259259258</v>
      </c>
      <c r="N1731" s="28">
        <f>Table1[[#This Row],[Acceleration Force]]+Table1[[#This Row],[Rolling Resistance]]+Table1[[#This Row],[Aerodynamic Resistance]]</f>
        <v>524.45937925925557</v>
      </c>
      <c r="O1731" s="28">
        <f>(Table1[[#This Row],[Acceleration Force]]+Table1[[#This Row],[Rolling Resistance]]+Table1[[#This Row],[Aerodynamic Resistance]])*Table1[[#This Row],[Velocity]]</f>
        <v>19113.630710781759</v>
      </c>
      <c r="P1731" s="28">
        <f>Table1[[#This Row],[Total]]*Table1[[#This Row],[Velocity]]</f>
        <v>19113.630710781759</v>
      </c>
      <c r="Q1731" s="28">
        <f>IF(Table1[[#This Row],[Energy]]&gt;0,Table1[[#This Row],[Energy]],0)</f>
        <v>19113.630710781759</v>
      </c>
      <c r="R1731" s="28">
        <f>(SUM($Q$6:Q1731))/1000000</f>
        <v>9.3601607106231981</v>
      </c>
      <c r="S1731" s="28">
        <f>IF(Table1[[#This Row],[Energy]]&lt;0,ABS(Table1[[#This Row],[Energy]]),0)</f>
        <v>0</v>
      </c>
      <c r="T1731" s="28">
        <f>(SUM($S$6:S1731))/1000000</f>
        <v>1.9600616110608222</v>
      </c>
    </row>
    <row r="1732" spans="2:20" x14ac:dyDescent="0.3">
      <c r="B1732" s="11" t="s">
        <v>26</v>
      </c>
      <c r="C1732" s="25">
        <v>1726</v>
      </c>
      <c r="D1732" s="25">
        <v>249</v>
      </c>
      <c r="E1732" s="26">
        <v>130.69999999999999</v>
      </c>
      <c r="F1732" s="27">
        <f t="shared" si="159"/>
        <v>-0.19444444444444128</v>
      </c>
      <c r="G1732" s="27">
        <f t="shared" si="160"/>
        <v>-0.69999999999998863</v>
      </c>
      <c r="H1732" s="28">
        <f t="shared" si="156"/>
        <v>0</v>
      </c>
      <c r="I1732" s="28">
        <f t="shared" si="157"/>
        <v>130.69999999999999</v>
      </c>
      <c r="J1732" s="28">
        <f t="shared" si="158"/>
        <v>36.30555555555555</v>
      </c>
      <c r="K1732" s="28">
        <f>(1000*1.15)*Table1[[#This Row],[WLTC class 3, version 5, acceleration]]</f>
        <v>-223.61111111110748</v>
      </c>
      <c r="L1732" s="28">
        <f t="shared" si="161"/>
        <v>112.815</v>
      </c>
      <c r="M1732" s="28">
        <f>0.5*1.2*0.32*1.99*(Table1[[#This Row],[Velocity]]^2)</f>
        <v>503.61711259259249</v>
      </c>
      <c r="N1732" s="28">
        <f>Table1[[#This Row],[Acceleration Force]]+Table1[[#This Row],[Rolling Resistance]]+Table1[[#This Row],[Aerodynamic Resistance]]</f>
        <v>392.82100148148504</v>
      </c>
      <c r="O1732" s="28">
        <f>(Table1[[#This Row],[Acceleration Force]]+Table1[[#This Row],[Rolling Resistance]]+Table1[[#This Row],[Aerodynamic Resistance]])*Table1[[#This Row],[Velocity]]</f>
        <v>14261.584692675024</v>
      </c>
      <c r="P1732" s="28">
        <f>Table1[[#This Row],[Total]]*Table1[[#This Row],[Velocity]]</f>
        <v>14261.584692675024</v>
      </c>
      <c r="Q1732" s="28">
        <f>IF(Table1[[#This Row],[Energy]]&gt;0,Table1[[#This Row],[Energy]],0)</f>
        <v>14261.584692675024</v>
      </c>
      <c r="R1732" s="28">
        <f>(SUM($Q$6:Q1732))/1000000</f>
        <v>9.3744222953158722</v>
      </c>
      <c r="S1732" s="28">
        <f>IF(Table1[[#This Row],[Energy]]&lt;0,ABS(Table1[[#This Row],[Energy]]),0)</f>
        <v>0</v>
      </c>
      <c r="T1732" s="28">
        <f>(SUM($S$6:S1732))/1000000</f>
        <v>1.9600616110608222</v>
      </c>
    </row>
    <row r="1733" spans="2:20" x14ac:dyDescent="0.3">
      <c r="B1733" s="11" t="s">
        <v>26</v>
      </c>
      <c r="C1733" s="25">
        <v>1727</v>
      </c>
      <c r="D1733" s="25">
        <v>250</v>
      </c>
      <c r="E1733" s="26">
        <v>129.80000000000001</v>
      </c>
      <c r="F1733" s="27">
        <f t="shared" si="159"/>
        <v>-0.31944444444444209</v>
      </c>
      <c r="G1733" s="27">
        <f t="shared" si="160"/>
        <v>-1.1499999999999915</v>
      </c>
      <c r="H1733" s="28">
        <f t="shared" si="156"/>
        <v>0</v>
      </c>
      <c r="I1733" s="28">
        <f t="shared" si="157"/>
        <v>129.80000000000001</v>
      </c>
      <c r="J1733" s="28">
        <f t="shared" si="158"/>
        <v>36.055555555555557</v>
      </c>
      <c r="K1733" s="28">
        <f>(1000*1.15)*Table1[[#This Row],[WLTC class 3, version 5, acceleration]]</f>
        <v>-367.36111111110841</v>
      </c>
      <c r="L1733" s="28">
        <f t="shared" si="161"/>
        <v>112.815</v>
      </c>
      <c r="M1733" s="28">
        <f>0.5*1.2*0.32*1.99*(Table1[[#This Row],[Velocity]]^2)</f>
        <v>496.7051792592593</v>
      </c>
      <c r="N1733" s="28">
        <f>Table1[[#This Row],[Acceleration Force]]+Table1[[#This Row],[Rolling Resistance]]+Table1[[#This Row],[Aerodynamic Resistance]]</f>
        <v>242.15906814815088</v>
      </c>
      <c r="O1733" s="28">
        <f>(Table1[[#This Row],[Acceleration Force]]+Table1[[#This Row],[Rolling Resistance]]+Table1[[#This Row],[Aerodynamic Resistance]])*Table1[[#This Row],[Velocity]]</f>
        <v>8731.1797348972177</v>
      </c>
      <c r="P1733" s="28">
        <f>Table1[[#This Row],[Total]]*Table1[[#This Row],[Velocity]]</f>
        <v>8731.1797348972177</v>
      </c>
      <c r="Q1733" s="28">
        <f>IF(Table1[[#This Row],[Energy]]&gt;0,Table1[[#This Row],[Energy]],0)</f>
        <v>8731.1797348972177</v>
      </c>
      <c r="R1733" s="28">
        <f>(SUM($Q$6:Q1733))/1000000</f>
        <v>9.3831534750507704</v>
      </c>
      <c r="S1733" s="28">
        <f>IF(Table1[[#This Row],[Energy]]&lt;0,ABS(Table1[[#This Row],[Energy]]),0)</f>
        <v>0</v>
      </c>
      <c r="T1733" s="28">
        <f>(SUM($S$6:S1733))/1000000</f>
        <v>1.9600616110608222</v>
      </c>
    </row>
    <row r="1734" spans="2:20" x14ac:dyDescent="0.3">
      <c r="B1734" s="11" t="s">
        <v>26</v>
      </c>
      <c r="C1734" s="25">
        <v>1728</v>
      </c>
      <c r="D1734" s="25">
        <v>251</v>
      </c>
      <c r="E1734" s="26">
        <v>128.4</v>
      </c>
      <c r="F1734" s="27">
        <f t="shared" si="159"/>
        <v>-0.45833333333333492</v>
      </c>
      <c r="G1734" s="27">
        <f t="shared" si="160"/>
        <v>-1.6500000000000057</v>
      </c>
      <c r="H1734" s="28">
        <f t="shared" ref="H1734:H1797" si="162">IF(E1734&lt;1,1,0)</f>
        <v>0</v>
      </c>
      <c r="I1734" s="28">
        <f t="shared" ref="I1734:I1797" si="163">IF(H1734=1,"",E1734)</f>
        <v>128.4</v>
      </c>
      <c r="J1734" s="28">
        <f t="shared" ref="J1734:J1797" si="164">E1734/3.6</f>
        <v>35.666666666666664</v>
      </c>
      <c r="K1734" s="28">
        <f>(1000*1.15)*Table1[[#This Row],[WLTC class 3, version 5, acceleration]]</f>
        <v>-527.08333333333519</v>
      </c>
      <c r="L1734" s="28">
        <f t="shared" si="161"/>
        <v>112.815</v>
      </c>
      <c r="M1734" s="28">
        <f>0.5*1.2*0.32*1.99*(Table1[[#This Row],[Velocity]]^2)</f>
        <v>486.04821333333325</v>
      </c>
      <c r="N1734" s="28">
        <f>Table1[[#This Row],[Acceleration Force]]+Table1[[#This Row],[Rolling Resistance]]+Table1[[#This Row],[Aerodynamic Resistance]]</f>
        <v>71.779879999998059</v>
      </c>
      <c r="O1734" s="28">
        <f>(Table1[[#This Row],[Acceleration Force]]+Table1[[#This Row],[Rolling Resistance]]+Table1[[#This Row],[Aerodynamic Resistance]])*Table1[[#This Row],[Velocity]]</f>
        <v>2560.149053333264</v>
      </c>
      <c r="P1734" s="28">
        <f>Table1[[#This Row],[Total]]*Table1[[#This Row],[Velocity]]</f>
        <v>2560.149053333264</v>
      </c>
      <c r="Q1734" s="28">
        <f>IF(Table1[[#This Row],[Energy]]&gt;0,Table1[[#This Row],[Energy]],0)</f>
        <v>2560.149053333264</v>
      </c>
      <c r="R1734" s="28">
        <f>(SUM($Q$6:Q1734))/1000000</f>
        <v>9.3857136241041026</v>
      </c>
      <c r="S1734" s="28">
        <f>IF(Table1[[#This Row],[Energy]]&lt;0,ABS(Table1[[#This Row],[Energy]]),0)</f>
        <v>0</v>
      </c>
      <c r="T1734" s="28">
        <f>(SUM($S$6:S1734))/1000000</f>
        <v>1.9600616110608222</v>
      </c>
    </row>
    <row r="1735" spans="2:20" x14ac:dyDescent="0.3">
      <c r="B1735" s="11" t="s">
        <v>26</v>
      </c>
      <c r="C1735" s="25">
        <v>1729</v>
      </c>
      <c r="D1735" s="25">
        <v>252</v>
      </c>
      <c r="E1735" s="26">
        <v>126.5</v>
      </c>
      <c r="F1735" s="27">
        <f t="shared" ref="F1735:F1798" si="165">($E1736-$E1734)/2/3.6</f>
        <v>-0.59722222222222376</v>
      </c>
      <c r="G1735" s="27">
        <f t="shared" ref="G1735:G1798" si="166">($E1736-$E1734)/2</f>
        <v>-2.1500000000000057</v>
      </c>
      <c r="H1735" s="28">
        <f t="shared" si="162"/>
        <v>0</v>
      </c>
      <c r="I1735" s="28">
        <f t="shared" si="163"/>
        <v>126.5</v>
      </c>
      <c r="J1735" s="28">
        <f t="shared" si="164"/>
        <v>35.138888888888886</v>
      </c>
      <c r="K1735" s="28">
        <f>(1000*1.15)*Table1[[#This Row],[WLTC class 3, version 5, acceleration]]</f>
        <v>-686.80555555555736</v>
      </c>
      <c r="L1735" s="28">
        <f t="shared" ref="L1735:L1798" si="167">1150*9.81*0.01</f>
        <v>112.815</v>
      </c>
      <c r="M1735" s="28">
        <f>0.5*1.2*0.32*1.99*(Table1[[#This Row],[Velocity]]^2)</f>
        <v>471.77003703703696</v>
      </c>
      <c r="N1735" s="28">
        <f>Table1[[#This Row],[Acceleration Force]]+Table1[[#This Row],[Rolling Resistance]]+Table1[[#This Row],[Aerodynamic Resistance]]</f>
        <v>-102.22051851852046</v>
      </c>
      <c r="O1735" s="28">
        <f>(Table1[[#This Row],[Acceleration Force]]+Table1[[#This Row],[Rolling Resistance]]+Table1[[#This Row],[Aerodynamic Resistance]])*Table1[[#This Row],[Velocity]]</f>
        <v>-3591.9154423868995</v>
      </c>
      <c r="P1735" s="28">
        <f>Table1[[#This Row],[Total]]*Table1[[#This Row],[Velocity]]</f>
        <v>-3591.9154423868995</v>
      </c>
      <c r="Q1735" s="28">
        <f>IF(Table1[[#This Row],[Energy]]&gt;0,Table1[[#This Row],[Energy]],0)</f>
        <v>0</v>
      </c>
      <c r="R1735" s="28">
        <f>(SUM($Q$6:Q1735))/1000000</f>
        <v>9.3857136241041026</v>
      </c>
      <c r="S1735" s="28">
        <f>IF(Table1[[#This Row],[Energy]]&lt;0,ABS(Table1[[#This Row],[Energy]]),0)</f>
        <v>3591.9154423868995</v>
      </c>
      <c r="T1735" s="28">
        <f>(SUM($S$6:S1735))/1000000</f>
        <v>1.9636535265032091</v>
      </c>
    </row>
    <row r="1736" spans="2:20" x14ac:dyDescent="0.3">
      <c r="B1736" s="11" t="s">
        <v>26</v>
      </c>
      <c r="C1736" s="25">
        <v>1730</v>
      </c>
      <c r="D1736" s="25">
        <v>253</v>
      </c>
      <c r="E1736" s="26">
        <v>124.1</v>
      </c>
      <c r="F1736" s="27">
        <f t="shared" si="165"/>
        <v>-0.68055555555555636</v>
      </c>
      <c r="G1736" s="27">
        <f t="shared" si="166"/>
        <v>-2.4500000000000028</v>
      </c>
      <c r="H1736" s="28">
        <f t="shared" si="162"/>
        <v>0</v>
      </c>
      <c r="I1736" s="28">
        <f t="shared" si="163"/>
        <v>124.1</v>
      </c>
      <c r="J1736" s="28">
        <f t="shared" si="164"/>
        <v>34.472222222222221</v>
      </c>
      <c r="K1736" s="28">
        <f>(1000*1.15)*Table1[[#This Row],[WLTC class 3, version 5, acceleration]]</f>
        <v>-782.63888888888982</v>
      </c>
      <c r="L1736" s="28">
        <f t="shared" si="167"/>
        <v>112.815</v>
      </c>
      <c r="M1736" s="28">
        <f>0.5*1.2*0.32*1.99*(Table1[[#This Row],[Velocity]]^2)</f>
        <v>454.03869481481485</v>
      </c>
      <c r="N1736" s="28">
        <f>Table1[[#This Row],[Acceleration Force]]+Table1[[#This Row],[Rolling Resistance]]+Table1[[#This Row],[Aerodynamic Resistance]]</f>
        <v>-215.78519407407492</v>
      </c>
      <c r="O1736" s="28">
        <f>(Table1[[#This Row],[Acceleration Force]]+Table1[[#This Row],[Rolling Resistance]]+Table1[[#This Row],[Aerodynamic Resistance]])*Table1[[#This Row],[Velocity]]</f>
        <v>-7438.5951623868605</v>
      </c>
      <c r="P1736" s="28">
        <f>Table1[[#This Row],[Total]]*Table1[[#This Row],[Velocity]]</f>
        <v>-7438.5951623868605</v>
      </c>
      <c r="Q1736" s="28">
        <f>IF(Table1[[#This Row],[Energy]]&gt;0,Table1[[#This Row],[Energy]],0)</f>
        <v>0</v>
      </c>
      <c r="R1736" s="28">
        <f>(SUM($Q$6:Q1736))/1000000</f>
        <v>9.3857136241041026</v>
      </c>
      <c r="S1736" s="28">
        <f>IF(Table1[[#This Row],[Energy]]&lt;0,ABS(Table1[[#This Row],[Energy]]),0)</f>
        <v>7438.5951623868605</v>
      </c>
      <c r="T1736" s="28">
        <f>(SUM($S$6:S1736))/1000000</f>
        <v>1.9710921216655959</v>
      </c>
    </row>
    <row r="1737" spans="2:20" x14ac:dyDescent="0.3">
      <c r="B1737" s="11" t="s">
        <v>26</v>
      </c>
      <c r="C1737" s="25">
        <v>1731</v>
      </c>
      <c r="D1737" s="25">
        <v>254</v>
      </c>
      <c r="E1737" s="26">
        <v>121.6</v>
      </c>
      <c r="F1737" s="27">
        <f t="shared" si="165"/>
        <v>-0.70833333333333248</v>
      </c>
      <c r="G1737" s="27">
        <f t="shared" si="166"/>
        <v>-2.5499999999999972</v>
      </c>
      <c r="H1737" s="28">
        <f t="shared" si="162"/>
        <v>0</v>
      </c>
      <c r="I1737" s="28">
        <f t="shared" si="163"/>
        <v>121.6</v>
      </c>
      <c r="J1737" s="28">
        <f t="shared" si="164"/>
        <v>33.777777777777779</v>
      </c>
      <c r="K1737" s="28">
        <f>(1000*1.15)*Table1[[#This Row],[WLTC class 3, version 5, acceleration]]</f>
        <v>-814.58333333333235</v>
      </c>
      <c r="L1737" s="28">
        <f t="shared" si="167"/>
        <v>112.815</v>
      </c>
      <c r="M1737" s="28">
        <f>0.5*1.2*0.32*1.99*(Table1[[#This Row],[Velocity]]^2)</f>
        <v>435.92969481481487</v>
      </c>
      <c r="N1737" s="28">
        <f>Table1[[#This Row],[Acceleration Force]]+Table1[[#This Row],[Rolling Resistance]]+Table1[[#This Row],[Aerodynamic Resistance]]</f>
        <v>-265.83863851851743</v>
      </c>
      <c r="O1737" s="28">
        <f>(Table1[[#This Row],[Acceleration Force]]+Table1[[#This Row],[Rolling Resistance]]+Table1[[#This Row],[Aerodynamic Resistance]])*Table1[[#This Row],[Velocity]]</f>
        <v>-8979.4384566254776</v>
      </c>
      <c r="P1737" s="28">
        <f>Table1[[#This Row],[Total]]*Table1[[#This Row],[Velocity]]</f>
        <v>-8979.4384566254776</v>
      </c>
      <c r="Q1737" s="28">
        <f>IF(Table1[[#This Row],[Energy]]&gt;0,Table1[[#This Row],[Energy]],0)</f>
        <v>0</v>
      </c>
      <c r="R1737" s="28">
        <f>(SUM($Q$6:Q1737))/1000000</f>
        <v>9.3857136241041026</v>
      </c>
      <c r="S1737" s="28">
        <f>IF(Table1[[#This Row],[Energy]]&lt;0,ABS(Table1[[#This Row],[Energy]]),0)</f>
        <v>8979.4384566254776</v>
      </c>
      <c r="T1737" s="28">
        <f>(SUM($S$6:S1737))/1000000</f>
        <v>1.9800715601222212</v>
      </c>
    </row>
    <row r="1738" spans="2:20" x14ac:dyDescent="0.3">
      <c r="B1738" s="11" t="s">
        <v>26</v>
      </c>
      <c r="C1738" s="25">
        <v>1732</v>
      </c>
      <c r="D1738" s="25">
        <v>255</v>
      </c>
      <c r="E1738" s="26">
        <v>119</v>
      </c>
      <c r="F1738" s="27">
        <f t="shared" si="165"/>
        <v>-0.70833333333333248</v>
      </c>
      <c r="G1738" s="27">
        <f t="shared" si="166"/>
        <v>-2.5499999999999972</v>
      </c>
      <c r="H1738" s="28">
        <f t="shared" si="162"/>
        <v>0</v>
      </c>
      <c r="I1738" s="28">
        <f t="shared" si="163"/>
        <v>119</v>
      </c>
      <c r="J1738" s="28">
        <f t="shared" si="164"/>
        <v>33.055555555555557</v>
      </c>
      <c r="K1738" s="28">
        <f>(1000*1.15)*Table1[[#This Row],[WLTC class 3, version 5, acceleration]]</f>
        <v>-814.58333333333235</v>
      </c>
      <c r="L1738" s="28">
        <f t="shared" si="167"/>
        <v>112.815</v>
      </c>
      <c r="M1738" s="28">
        <f>0.5*1.2*0.32*1.99*(Table1[[#This Row],[Velocity]]^2)</f>
        <v>417.48725925925936</v>
      </c>
      <c r="N1738" s="28">
        <f>Table1[[#This Row],[Acceleration Force]]+Table1[[#This Row],[Rolling Resistance]]+Table1[[#This Row],[Aerodynamic Resistance]]</f>
        <v>-284.28107407407293</v>
      </c>
      <c r="O1738" s="28">
        <f>(Table1[[#This Row],[Acceleration Force]]+Table1[[#This Row],[Rolling Resistance]]+Table1[[#This Row],[Aerodynamic Resistance]])*Table1[[#This Row],[Velocity]]</f>
        <v>-9397.0688374485217</v>
      </c>
      <c r="P1738" s="28">
        <f>Table1[[#This Row],[Total]]*Table1[[#This Row],[Velocity]]</f>
        <v>-9397.0688374485217</v>
      </c>
      <c r="Q1738" s="28">
        <f>IF(Table1[[#This Row],[Energy]]&gt;0,Table1[[#This Row],[Energy]],0)</f>
        <v>0</v>
      </c>
      <c r="R1738" s="28">
        <f>(SUM($Q$6:Q1738))/1000000</f>
        <v>9.3857136241041026</v>
      </c>
      <c r="S1738" s="28">
        <f>IF(Table1[[#This Row],[Energy]]&lt;0,ABS(Table1[[#This Row],[Energy]]),0)</f>
        <v>9397.0688374485217</v>
      </c>
      <c r="T1738" s="28">
        <f>(SUM($S$6:S1738))/1000000</f>
        <v>1.9894686289596697</v>
      </c>
    </row>
    <row r="1739" spans="2:20" x14ac:dyDescent="0.3">
      <c r="B1739" s="11" t="s">
        <v>26</v>
      </c>
      <c r="C1739" s="25">
        <v>1733</v>
      </c>
      <c r="D1739" s="25">
        <v>256</v>
      </c>
      <c r="E1739" s="26">
        <v>116.5</v>
      </c>
      <c r="F1739" s="27">
        <f t="shared" si="165"/>
        <v>-0.68055555555555636</v>
      </c>
      <c r="G1739" s="27">
        <f t="shared" si="166"/>
        <v>-2.4500000000000028</v>
      </c>
      <c r="H1739" s="28">
        <f t="shared" si="162"/>
        <v>0</v>
      </c>
      <c r="I1739" s="28">
        <f t="shared" si="163"/>
        <v>116.5</v>
      </c>
      <c r="J1739" s="28">
        <f t="shared" si="164"/>
        <v>32.361111111111107</v>
      </c>
      <c r="K1739" s="28">
        <f>(1000*1.15)*Table1[[#This Row],[WLTC class 3, version 5, acceleration]]</f>
        <v>-782.63888888888982</v>
      </c>
      <c r="L1739" s="28">
        <f t="shared" si="167"/>
        <v>112.815</v>
      </c>
      <c r="M1739" s="28">
        <f>0.5*1.2*0.32*1.99*(Table1[[#This Row],[Velocity]]^2)</f>
        <v>400.13003703703697</v>
      </c>
      <c r="N1739" s="28">
        <f>Table1[[#This Row],[Acceleration Force]]+Table1[[#This Row],[Rolling Resistance]]+Table1[[#This Row],[Aerodynamic Resistance]]</f>
        <v>-269.6938518518528</v>
      </c>
      <c r="O1739" s="28">
        <f>(Table1[[#This Row],[Acceleration Force]]+Table1[[#This Row],[Rolling Resistance]]+Table1[[#This Row],[Aerodynamic Resistance]])*Table1[[#This Row],[Velocity]]</f>
        <v>-8727.5927057613462</v>
      </c>
      <c r="P1739" s="28">
        <f>Table1[[#This Row],[Total]]*Table1[[#This Row],[Velocity]]</f>
        <v>-8727.5927057613462</v>
      </c>
      <c r="Q1739" s="28">
        <f>IF(Table1[[#This Row],[Energy]]&gt;0,Table1[[#This Row],[Energy]],0)</f>
        <v>0</v>
      </c>
      <c r="R1739" s="28">
        <f>(SUM($Q$6:Q1739))/1000000</f>
        <v>9.3857136241041026</v>
      </c>
      <c r="S1739" s="28">
        <f>IF(Table1[[#This Row],[Energy]]&lt;0,ABS(Table1[[#This Row],[Energy]]),0)</f>
        <v>8727.5927057613462</v>
      </c>
      <c r="T1739" s="28">
        <f>(SUM($S$6:S1739))/1000000</f>
        <v>1.998196221665431</v>
      </c>
    </row>
    <row r="1740" spans="2:20" x14ac:dyDescent="0.3">
      <c r="B1740" s="11" t="s">
        <v>26</v>
      </c>
      <c r="C1740" s="25">
        <v>1734</v>
      </c>
      <c r="D1740" s="25">
        <v>257</v>
      </c>
      <c r="E1740" s="26">
        <v>114.1</v>
      </c>
      <c r="F1740" s="27">
        <f t="shared" si="165"/>
        <v>-0.65277777777777812</v>
      </c>
      <c r="G1740" s="27">
        <f t="shared" si="166"/>
        <v>-2.3500000000000014</v>
      </c>
      <c r="H1740" s="28">
        <f t="shared" si="162"/>
        <v>0</v>
      </c>
      <c r="I1740" s="28">
        <f t="shared" si="163"/>
        <v>114.1</v>
      </c>
      <c r="J1740" s="28">
        <f t="shared" si="164"/>
        <v>31.694444444444443</v>
      </c>
      <c r="K1740" s="28">
        <f>(1000*1.15)*Table1[[#This Row],[WLTC class 3, version 5, acceleration]]</f>
        <v>-750.6944444444448</v>
      </c>
      <c r="L1740" s="28">
        <f t="shared" si="167"/>
        <v>112.815</v>
      </c>
      <c r="M1740" s="28">
        <f>0.5*1.2*0.32*1.99*(Table1[[#This Row],[Velocity]]^2)</f>
        <v>383.81380592592592</v>
      </c>
      <c r="N1740" s="28">
        <f>Table1[[#This Row],[Acceleration Force]]+Table1[[#This Row],[Rolling Resistance]]+Table1[[#This Row],[Aerodynamic Resistance]]</f>
        <v>-254.06563851851882</v>
      </c>
      <c r="O1740" s="28">
        <f>(Table1[[#This Row],[Acceleration Force]]+Table1[[#This Row],[Rolling Resistance]]+Table1[[#This Row],[Aerodynamic Resistance]])*Table1[[#This Row],[Velocity]]</f>
        <v>-8052.4692652674994</v>
      </c>
      <c r="P1740" s="28">
        <f>Table1[[#This Row],[Total]]*Table1[[#This Row],[Velocity]]</f>
        <v>-8052.4692652674994</v>
      </c>
      <c r="Q1740" s="28">
        <f>IF(Table1[[#This Row],[Energy]]&gt;0,Table1[[#This Row],[Energy]],0)</f>
        <v>0</v>
      </c>
      <c r="R1740" s="28">
        <f>(SUM($Q$6:Q1740))/1000000</f>
        <v>9.3857136241041026</v>
      </c>
      <c r="S1740" s="28">
        <f>IF(Table1[[#This Row],[Energy]]&lt;0,ABS(Table1[[#This Row],[Energy]]),0)</f>
        <v>8052.4692652674994</v>
      </c>
      <c r="T1740" s="28">
        <f>(SUM($S$6:S1740))/1000000</f>
        <v>2.0062486909306987</v>
      </c>
    </row>
    <row r="1741" spans="2:20" x14ac:dyDescent="0.3">
      <c r="B1741" s="11" t="s">
        <v>26</v>
      </c>
      <c r="C1741" s="25">
        <v>1735</v>
      </c>
      <c r="D1741" s="25">
        <v>258</v>
      </c>
      <c r="E1741" s="26">
        <v>111.8</v>
      </c>
      <c r="F1741" s="27">
        <f t="shared" si="165"/>
        <v>-0.63888888888888806</v>
      </c>
      <c r="G1741" s="27">
        <f t="shared" si="166"/>
        <v>-2.2999999999999972</v>
      </c>
      <c r="H1741" s="28">
        <f t="shared" si="162"/>
        <v>0</v>
      </c>
      <c r="I1741" s="28">
        <f t="shared" si="163"/>
        <v>111.8</v>
      </c>
      <c r="J1741" s="28">
        <f t="shared" si="164"/>
        <v>31.055555555555554</v>
      </c>
      <c r="K1741" s="28">
        <f>(1000*1.15)*Table1[[#This Row],[WLTC class 3, version 5, acceleration]]</f>
        <v>-734.72222222222126</v>
      </c>
      <c r="L1741" s="28">
        <f t="shared" si="167"/>
        <v>112.815</v>
      </c>
      <c r="M1741" s="28">
        <f>0.5*1.2*0.32*1.99*(Table1[[#This Row],[Velocity]]^2)</f>
        <v>368.49611259259257</v>
      </c>
      <c r="N1741" s="28">
        <f>Table1[[#This Row],[Acceleration Force]]+Table1[[#This Row],[Rolling Resistance]]+Table1[[#This Row],[Aerodynamic Resistance]]</f>
        <v>-253.41110962962864</v>
      </c>
      <c r="O1741" s="28">
        <f>(Table1[[#This Row],[Acceleration Force]]+Table1[[#This Row],[Rolling Resistance]]+Table1[[#This Row],[Aerodynamic Resistance]])*Table1[[#This Row],[Velocity]]</f>
        <v>-7869.8227934979113</v>
      </c>
      <c r="P1741" s="28">
        <f>Table1[[#This Row],[Total]]*Table1[[#This Row],[Velocity]]</f>
        <v>-7869.8227934979113</v>
      </c>
      <c r="Q1741" s="28">
        <f>IF(Table1[[#This Row],[Energy]]&gt;0,Table1[[#This Row],[Energy]],0)</f>
        <v>0</v>
      </c>
      <c r="R1741" s="28">
        <f>(SUM($Q$6:Q1741))/1000000</f>
        <v>9.3857136241041026</v>
      </c>
      <c r="S1741" s="28">
        <f>IF(Table1[[#This Row],[Energy]]&lt;0,ABS(Table1[[#This Row],[Energy]]),0)</f>
        <v>7869.8227934979113</v>
      </c>
      <c r="T1741" s="28">
        <f>(SUM($S$6:S1741))/1000000</f>
        <v>2.0141185137241964</v>
      </c>
    </row>
    <row r="1742" spans="2:20" x14ac:dyDescent="0.3">
      <c r="B1742" s="11" t="s">
        <v>26</v>
      </c>
      <c r="C1742" s="25">
        <v>1736</v>
      </c>
      <c r="D1742" s="25">
        <v>259</v>
      </c>
      <c r="E1742" s="26">
        <v>109.5</v>
      </c>
      <c r="F1742" s="27">
        <f t="shared" si="165"/>
        <v>-0.65277777777777812</v>
      </c>
      <c r="G1742" s="27">
        <f t="shared" si="166"/>
        <v>-2.3500000000000014</v>
      </c>
      <c r="H1742" s="28">
        <f t="shared" si="162"/>
        <v>0</v>
      </c>
      <c r="I1742" s="28">
        <f t="shared" si="163"/>
        <v>109.5</v>
      </c>
      <c r="J1742" s="28">
        <f t="shared" si="164"/>
        <v>30.416666666666664</v>
      </c>
      <c r="K1742" s="28">
        <f>(1000*1.15)*Table1[[#This Row],[WLTC class 3, version 5, acceleration]]</f>
        <v>-750.6944444444448</v>
      </c>
      <c r="L1742" s="28">
        <f t="shared" si="167"/>
        <v>112.815</v>
      </c>
      <c r="M1742" s="28">
        <f>0.5*1.2*0.32*1.99*(Table1[[#This Row],[Velocity]]^2)</f>
        <v>353.4903333333333</v>
      </c>
      <c r="N1742" s="28">
        <f>Table1[[#This Row],[Acceleration Force]]+Table1[[#This Row],[Rolling Resistance]]+Table1[[#This Row],[Aerodynamic Resistance]]</f>
        <v>-284.38911111111145</v>
      </c>
      <c r="O1742" s="28">
        <f>(Table1[[#This Row],[Acceleration Force]]+Table1[[#This Row],[Rolling Resistance]]+Table1[[#This Row],[Aerodynamic Resistance]])*Table1[[#This Row],[Velocity]]</f>
        <v>-8650.168796296306</v>
      </c>
      <c r="P1742" s="28">
        <f>Table1[[#This Row],[Total]]*Table1[[#This Row],[Velocity]]</f>
        <v>-8650.168796296306</v>
      </c>
      <c r="Q1742" s="28">
        <f>IF(Table1[[#This Row],[Energy]]&gt;0,Table1[[#This Row],[Energy]],0)</f>
        <v>0</v>
      </c>
      <c r="R1742" s="28">
        <f>(SUM($Q$6:Q1742))/1000000</f>
        <v>9.3857136241041026</v>
      </c>
      <c r="S1742" s="28">
        <f>IF(Table1[[#This Row],[Energy]]&lt;0,ABS(Table1[[#This Row],[Energy]]),0)</f>
        <v>8650.168796296306</v>
      </c>
      <c r="T1742" s="28">
        <f>(SUM($S$6:S1742))/1000000</f>
        <v>2.0227686825204927</v>
      </c>
    </row>
    <row r="1743" spans="2:20" x14ac:dyDescent="0.3">
      <c r="B1743" s="11" t="s">
        <v>26</v>
      </c>
      <c r="C1743" s="25">
        <v>1737</v>
      </c>
      <c r="D1743" s="25">
        <v>260</v>
      </c>
      <c r="E1743" s="26">
        <v>107.1</v>
      </c>
      <c r="F1743" s="27">
        <f t="shared" si="165"/>
        <v>-0.65277777777777812</v>
      </c>
      <c r="G1743" s="27">
        <f t="shared" si="166"/>
        <v>-2.3500000000000014</v>
      </c>
      <c r="H1743" s="28">
        <f t="shared" si="162"/>
        <v>0</v>
      </c>
      <c r="I1743" s="28">
        <f t="shared" si="163"/>
        <v>107.1</v>
      </c>
      <c r="J1743" s="28">
        <f t="shared" si="164"/>
        <v>29.749999999999996</v>
      </c>
      <c r="K1743" s="28">
        <f>(1000*1.15)*Table1[[#This Row],[WLTC class 3, version 5, acceleration]]</f>
        <v>-750.6944444444448</v>
      </c>
      <c r="L1743" s="28">
        <f t="shared" si="167"/>
        <v>112.815</v>
      </c>
      <c r="M1743" s="28">
        <f>0.5*1.2*0.32*1.99*(Table1[[#This Row],[Velocity]]^2)</f>
        <v>338.16467999999992</v>
      </c>
      <c r="N1743" s="28">
        <f>Table1[[#This Row],[Acceleration Force]]+Table1[[#This Row],[Rolling Resistance]]+Table1[[#This Row],[Aerodynamic Resistance]]</f>
        <v>-299.71476444444482</v>
      </c>
      <c r="O1743" s="28">
        <f>(Table1[[#This Row],[Acceleration Force]]+Table1[[#This Row],[Rolling Resistance]]+Table1[[#This Row],[Aerodynamic Resistance]])*Table1[[#This Row],[Velocity]]</f>
        <v>-8916.5142422222325</v>
      </c>
      <c r="P1743" s="28">
        <f>Table1[[#This Row],[Total]]*Table1[[#This Row],[Velocity]]</f>
        <v>-8916.5142422222325</v>
      </c>
      <c r="Q1743" s="28">
        <f>IF(Table1[[#This Row],[Energy]]&gt;0,Table1[[#This Row],[Energy]],0)</f>
        <v>0</v>
      </c>
      <c r="R1743" s="28">
        <f>(SUM($Q$6:Q1743))/1000000</f>
        <v>9.3857136241041026</v>
      </c>
      <c r="S1743" s="28">
        <f>IF(Table1[[#This Row],[Energy]]&lt;0,ABS(Table1[[#This Row],[Energy]]),0)</f>
        <v>8916.5142422222325</v>
      </c>
      <c r="T1743" s="28">
        <f>(SUM($S$6:S1743))/1000000</f>
        <v>2.031685196762715</v>
      </c>
    </row>
    <row r="1744" spans="2:20" x14ac:dyDescent="0.3">
      <c r="B1744" s="11" t="s">
        <v>26</v>
      </c>
      <c r="C1744" s="25">
        <v>1738</v>
      </c>
      <c r="D1744" s="25">
        <v>261</v>
      </c>
      <c r="E1744" s="26">
        <v>104.8</v>
      </c>
      <c r="F1744" s="27">
        <f t="shared" si="165"/>
        <v>-0.63888888888888806</v>
      </c>
      <c r="G1744" s="27">
        <f t="shared" si="166"/>
        <v>-2.2999999999999972</v>
      </c>
      <c r="H1744" s="28">
        <f t="shared" si="162"/>
        <v>0</v>
      </c>
      <c r="I1744" s="28">
        <f t="shared" si="163"/>
        <v>104.8</v>
      </c>
      <c r="J1744" s="28">
        <f t="shared" si="164"/>
        <v>29.111111111111111</v>
      </c>
      <c r="K1744" s="28">
        <f>(1000*1.15)*Table1[[#This Row],[WLTC class 3, version 5, acceleration]]</f>
        <v>-734.72222222222126</v>
      </c>
      <c r="L1744" s="28">
        <f t="shared" si="167"/>
        <v>112.815</v>
      </c>
      <c r="M1744" s="28">
        <f>0.5*1.2*0.32*1.99*(Table1[[#This Row],[Velocity]]^2)</f>
        <v>323.7962903703704</v>
      </c>
      <c r="N1744" s="28">
        <f>Table1[[#This Row],[Acceleration Force]]+Table1[[#This Row],[Rolling Resistance]]+Table1[[#This Row],[Aerodynamic Resistance]]</f>
        <v>-298.11093185185081</v>
      </c>
      <c r="O1744" s="28">
        <f>(Table1[[#This Row],[Acceleration Force]]+Table1[[#This Row],[Rolling Resistance]]+Table1[[#This Row],[Aerodynamic Resistance]])*Table1[[#This Row],[Velocity]]</f>
        <v>-8678.3404605761007</v>
      </c>
      <c r="P1744" s="28">
        <f>Table1[[#This Row],[Total]]*Table1[[#This Row],[Velocity]]</f>
        <v>-8678.3404605761007</v>
      </c>
      <c r="Q1744" s="28">
        <f>IF(Table1[[#This Row],[Energy]]&gt;0,Table1[[#This Row],[Energy]],0)</f>
        <v>0</v>
      </c>
      <c r="R1744" s="28">
        <f>(SUM($Q$6:Q1744))/1000000</f>
        <v>9.3857136241041026</v>
      </c>
      <c r="S1744" s="28">
        <f>IF(Table1[[#This Row],[Energy]]&lt;0,ABS(Table1[[#This Row],[Energy]]),0)</f>
        <v>8678.3404605761007</v>
      </c>
      <c r="T1744" s="28">
        <f>(SUM($S$6:S1744))/1000000</f>
        <v>2.0403635372232913</v>
      </c>
    </row>
    <row r="1745" spans="2:20" x14ac:dyDescent="0.3">
      <c r="B1745" s="11" t="s">
        <v>26</v>
      </c>
      <c r="C1745" s="25">
        <v>1739</v>
      </c>
      <c r="D1745" s="25">
        <v>262</v>
      </c>
      <c r="E1745" s="26">
        <v>102.5</v>
      </c>
      <c r="F1745" s="27">
        <f t="shared" si="165"/>
        <v>-0.61111111111110994</v>
      </c>
      <c r="G1745" s="27">
        <f t="shared" si="166"/>
        <v>-2.1999999999999957</v>
      </c>
      <c r="H1745" s="28">
        <f t="shared" si="162"/>
        <v>0</v>
      </c>
      <c r="I1745" s="28">
        <f t="shared" si="163"/>
        <v>102.5</v>
      </c>
      <c r="J1745" s="28">
        <f t="shared" si="164"/>
        <v>28.472222222222221</v>
      </c>
      <c r="K1745" s="28">
        <f>(1000*1.15)*Table1[[#This Row],[WLTC class 3, version 5, acceleration]]</f>
        <v>-702.77777777777646</v>
      </c>
      <c r="L1745" s="28">
        <f t="shared" si="167"/>
        <v>112.815</v>
      </c>
      <c r="M1745" s="28">
        <f>0.5*1.2*0.32*1.99*(Table1[[#This Row],[Velocity]]^2)</f>
        <v>309.73981481481479</v>
      </c>
      <c r="N1745" s="28">
        <f>Table1[[#This Row],[Acceleration Force]]+Table1[[#This Row],[Rolling Resistance]]+Table1[[#This Row],[Aerodynamic Resistance]]</f>
        <v>-280.22296296296162</v>
      </c>
      <c r="O1745" s="28">
        <f>(Table1[[#This Row],[Acceleration Force]]+Table1[[#This Row],[Rolling Resistance]]+Table1[[#This Row],[Aerodynamic Resistance]])*Table1[[#This Row],[Velocity]]</f>
        <v>-7978.5704732509903</v>
      </c>
      <c r="P1745" s="28">
        <f>Table1[[#This Row],[Total]]*Table1[[#This Row],[Velocity]]</f>
        <v>-7978.5704732509903</v>
      </c>
      <c r="Q1745" s="28">
        <f>IF(Table1[[#This Row],[Energy]]&gt;0,Table1[[#This Row],[Energy]],0)</f>
        <v>0</v>
      </c>
      <c r="R1745" s="28">
        <f>(SUM($Q$6:Q1745))/1000000</f>
        <v>9.3857136241041026</v>
      </c>
      <c r="S1745" s="28">
        <f>IF(Table1[[#This Row],[Energy]]&lt;0,ABS(Table1[[#This Row],[Energy]]),0)</f>
        <v>7978.5704732509903</v>
      </c>
      <c r="T1745" s="28">
        <f>(SUM($S$6:S1745))/1000000</f>
        <v>2.0483421076965422</v>
      </c>
    </row>
    <row r="1746" spans="2:20" x14ac:dyDescent="0.3">
      <c r="B1746" s="11" t="s">
        <v>26</v>
      </c>
      <c r="C1746" s="25">
        <v>1740</v>
      </c>
      <c r="D1746" s="25">
        <v>263</v>
      </c>
      <c r="E1746" s="26">
        <v>100.4</v>
      </c>
      <c r="F1746" s="27">
        <f t="shared" si="165"/>
        <v>-0.54166666666666741</v>
      </c>
      <c r="G1746" s="27">
        <f t="shared" si="166"/>
        <v>-1.9500000000000028</v>
      </c>
      <c r="H1746" s="28">
        <f t="shared" si="162"/>
        <v>0</v>
      </c>
      <c r="I1746" s="28">
        <f t="shared" si="163"/>
        <v>100.4</v>
      </c>
      <c r="J1746" s="28">
        <f t="shared" si="164"/>
        <v>27.888888888888889</v>
      </c>
      <c r="K1746" s="28">
        <f>(1000*1.15)*Table1[[#This Row],[WLTC class 3, version 5, acceleration]]</f>
        <v>-622.91666666666754</v>
      </c>
      <c r="L1746" s="28">
        <f t="shared" si="167"/>
        <v>112.815</v>
      </c>
      <c r="M1746" s="28">
        <f>0.5*1.2*0.32*1.99*(Table1[[#This Row],[Velocity]]^2)</f>
        <v>297.17805037037044</v>
      </c>
      <c r="N1746" s="28">
        <f>Table1[[#This Row],[Acceleration Force]]+Table1[[#This Row],[Rolling Resistance]]+Table1[[#This Row],[Aerodynamic Resistance]]</f>
        <v>-212.9236162962971</v>
      </c>
      <c r="O1746" s="28">
        <f>(Table1[[#This Row],[Acceleration Force]]+Table1[[#This Row],[Rolling Resistance]]+Table1[[#This Row],[Aerodynamic Resistance]])*Table1[[#This Row],[Velocity]]</f>
        <v>-5938.2030767078413</v>
      </c>
      <c r="P1746" s="28">
        <f>Table1[[#This Row],[Total]]*Table1[[#This Row],[Velocity]]</f>
        <v>-5938.2030767078413</v>
      </c>
      <c r="Q1746" s="28">
        <f>IF(Table1[[#This Row],[Energy]]&gt;0,Table1[[#This Row],[Energy]],0)</f>
        <v>0</v>
      </c>
      <c r="R1746" s="28">
        <f>(SUM($Q$6:Q1746))/1000000</f>
        <v>9.3857136241041026</v>
      </c>
      <c r="S1746" s="28">
        <f>IF(Table1[[#This Row],[Energy]]&lt;0,ABS(Table1[[#This Row],[Energy]]),0)</f>
        <v>5938.2030767078413</v>
      </c>
      <c r="T1746" s="28">
        <f>(SUM($S$6:S1746))/1000000</f>
        <v>2.0542803107732501</v>
      </c>
    </row>
    <row r="1747" spans="2:20" x14ac:dyDescent="0.3">
      <c r="B1747" s="11" t="s">
        <v>26</v>
      </c>
      <c r="C1747" s="25">
        <v>1741</v>
      </c>
      <c r="D1747" s="25">
        <v>264</v>
      </c>
      <c r="E1747" s="26">
        <v>98.6</v>
      </c>
      <c r="F1747" s="27">
        <f t="shared" si="165"/>
        <v>-0.44444444444444481</v>
      </c>
      <c r="G1747" s="27">
        <f t="shared" si="166"/>
        <v>-1.6000000000000014</v>
      </c>
      <c r="H1747" s="28">
        <f t="shared" si="162"/>
        <v>0</v>
      </c>
      <c r="I1747" s="28">
        <f t="shared" si="163"/>
        <v>98.6</v>
      </c>
      <c r="J1747" s="28">
        <f t="shared" si="164"/>
        <v>27.388888888888886</v>
      </c>
      <c r="K1747" s="28">
        <f>(1000*1.15)*Table1[[#This Row],[WLTC class 3, version 5, acceleration]]</f>
        <v>-511.11111111111154</v>
      </c>
      <c r="L1747" s="28">
        <f t="shared" si="167"/>
        <v>112.815</v>
      </c>
      <c r="M1747" s="28">
        <f>0.5*1.2*0.32*1.99*(Table1[[#This Row],[Velocity]]^2)</f>
        <v>286.61778370370365</v>
      </c>
      <c r="N1747" s="28">
        <f>Table1[[#This Row],[Acceleration Force]]+Table1[[#This Row],[Rolling Resistance]]+Table1[[#This Row],[Aerodynamic Resistance]]</f>
        <v>-111.67832740740789</v>
      </c>
      <c r="O1747" s="28">
        <f>(Table1[[#This Row],[Acceleration Force]]+Table1[[#This Row],[Rolling Resistance]]+Table1[[#This Row],[Aerodynamic Resistance]])*Table1[[#This Row],[Velocity]]</f>
        <v>-3058.7453006584492</v>
      </c>
      <c r="P1747" s="28">
        <f>Table1[[#This Row],[Total]]*Table1[[#This Row],[Velocity]]</f>
        <v>-3058.7453006584492</v>
      </c>
      <c r="Q1747" s="28">
        <f>IF(Table1[[#This Row],[Energy]]&gt;0,Table1[[#This Row],[Energy]],0)</f>
        <v>0</v>
      </c>
      <c r="R1747" s="28">
        <f>(SUM($Q$6:Q1747))/1000000</f>
        <v>9.3857136241041026</v>
      </c>
      <c r="S1747" s="28">
        <f>IF(Table1[[#This Row],[Energy]]&lt;0,ABS(Table1[[#This Row],[Energy]]),0)</f>
        <v>3058.7453006584492</v>
      </c>
      <c r="T1747" s="28">
        <f>(SUM($S$6:S1747))/1000000</f>
        <v>2.0573390560739084</v>
      </c>
    </row>
    <row r="1748" spans="2:20" x14ac:dyDescent="0.3">
      <c r="B1748" s="11" t="s">
        <v>26</v>
      </c>
      <c r="C1748" s="25">
        <v>1742</v>
      </c>
      <c r="D1748" s="25">
        <v>265</v>
      </c>
      <c r="E1748" s="26">
        <v>97.2</v>
      </c>
      <c r="F1748" s="27">
        <f t="shared" si="165"/>
        <v>-0.37499999999999839</v>
      </c>
      <c r="G1748" s="27">
        <f t="shared" si="166"/>
        <v>-1.3499999999999943</v>
      </c>
      <c r="H1748" s="28">
        <f t="shared" si="162"/>
        <v>0</v>
      </c>
      <c r="I1748" s="28">
        <f t="shared" si="163"/>
        <v>97.2</v>
      </c>
      <c r="J1748" s="28">
        <f t="shared" si="164"/>
        <v>27</v>
      </c>
      <c r="K1748" s="28">
        <f>(1000*1.15)*Table1[[#This Row],[WLTC class 3, version 5, acceleration]]</f>
        <v>-431.24999999999812</v>
      </c>
      <c r="L1748" s="28">
        <f t="shared" si="167"/>
        <v>112.815</v>
      </c>
      <c r="M1748" s="28">
        <f>0.5*1.2*0.32*1.99*(Table1[[#This Row],[Velocity]]^2)</f>
        <v>278.53632000000005</v>
      </c>
      <c r="N1748" s="28">
        <f>Table1[[#This Row],[Acceleration Force]]+Table1[[#This Row],[Rolling Resistance]]+Table1[[#This Row],[Aerodynamic Resistance]]</f>
        <v>-39.89867999999808</v>
      </c>
      <c r="O1748" s="28">
        <f>(Table1[[#This Row],[Acceleration Force]]+Table1[[#This Row],[Rolling Resistance]]+Table1[[#This Row],[Aerodynamic Resistance]])*Table1[[#This Row],[Velocity]]</f>
        <v>-1077.2643599999483</v>
      </c>
      <c r="P1748" s="28">
        <f>Table1[[#This Row],[Total]]*Table1[[#This Row],[Velocity]]</f>
        <v>-1077.2643599999483</v>
      </c>
      <c r="Q1748" s="28">
        <f>IF(Table1[[#This Row],[Energy]]&gt;0,Table1[[#This Row],[Energy]],0)</f>
        <v>0</v>
      </c>
      <c r="R1748" s="28">
        <f>(SUM($Q$6:Q1748))/1000000</f>
        <v>9.3857136241041026</v>
      </c>
      <c r="S1748" s="28">
        <f>IF(Table1[[#This Row],[Energy]]&lt;0,ABS(Table1[[#This Row],[Energy]]),0)</f>
        <v>1077.2643599999483</v>
      </c>
      <c r="T1748" s="28">
        <f>(SUM($S$6:S1748))/1000000</f>
        <v>2.0584163204339085</v>
      </c>
    </row>
    <row r="1749" spans="2:20" x14ac:dyDescent="0.3">
      <c r="B1749" s="11" t="s">
        <v>26</v>
      </c>
      <c r="C1749" s="25">
        <v>1743</v>
      </c>
      <c r="D1749" s="25">
        <v>266</v>
      </c>
      <c r="E1749" s="26">
        <v>95.9</v>
      </c>
      <c r="F1749" s="27">
        <f t="shared" si="165"/>
        <v>-0.33333333333333409</v>
      </c>
      <c r="G1749" s="27">
        <f t="shared" si="166"/>
        <v>-1.2000000000000028</v>
      </c>
      <c r="H1749" s="28">
        <f t="shared" si="162"/>
        <v>0</v>
      </c>
      <c r="I1749" s="28">
        <f t="shared" si="163"/>
        <v>95.9</v>
      </c>
      <c r="J1749" s="28">
        <f t="shared" si="164"/>
        <v>26.638888888888889</v>
      </c>
      <c r="K1749" s="28">
        <f>(1000*1.15)*Table1[[#This Row],[WLTC class 3, version 5, acceleration]]</f>
        <v>-383.33333333333422</v>
      </c>
      <c r="L1749" s="28">
        <f t="shared" si="167"/>
        <v>112.815</v>
      </c>
      <c r="M1749" s="28">
        <f>0.5*1.2*0.32*1.99*(Table1[[#This Row],[Velocity]]^2)</f>
        <v>271.13558370370373</v>
      </c>
      <c r="N1749" s="28">
        <f>Table1[[#This Row],[Acceleration Force]]+Table1[[#This Row],[Rolling Resistance]]+Table1[[#This Row],[Aerodynamic Resistance]]</f>
        <v>0.61725037036950425</v>
      </c>
      <c r="O1749" s="28">
        <f>(Table1[[#This Row],[Acceleration Force]]+Table1[[#This Row],[Rolling Resistance]]+Table1[[#This Row],[Aerodynamic Resistance]])*Table1[[#This Row],[Velocity]]</f>
        <v>16.44286403289874</v>
      </c>
      <c r="P1749" s="28">
        <f>Table1[[#This Row],[Total]]*Table1[[#This Row],[Velocity]]</f>
        <v>16.44286403289874</v>
      </c>
      <c r="Q1749" s="28">
        <f>IF(Table1[[#This Row],[Energy]]&gt;0,Table1[[#This Row],[Energy]],0)</f>
        <v>16.44286403289874</v>
      </c>
      <c r="R1749" s="28">
        <f>(SUM($Q$6:Q1749))/1000000</f>
        <v>9.3857300669681347</v>
      </c>
      <c r="S1749" s="28">
        <f>IF(Table1[[#This Row],[Energy]]&lt;0,ABS(Table1[[#This Row],[Energy]]),0)</f>
        <v>0</v>
      </c>
      <c r="T1749" s="28">
        <f>(SUM($S$6:S1749))/1000000</f>
        <v>2.0584163204339085</v>
      </c>
    </row>
    <row r="1750" spans="2:20" x14ac:dyDescent="0.3">
      <c r="B1750" s="11" t="s">
        <v>26</v>
      </c>
      <c r="C1750" s="25">
        <v>1744</v>
      </c>
      <c r="D1750" s="25">
        <v>267</v>
      </c>
      <c r="E1750" s="26">
        <v>94.8</v>
      </c>
      <c r="F1750" s="27">
        <f t="shared" si="165"/>
        <v>-0.29166666666666785</v>
      </c>
      <c r="G1750" s="27">
        <f t="shared" si="166"/>
        <v>-1.0500000000000043</v>
      </c>
      <c r="H1750" s="28">
        <f t="shared" si="162"/>
        <v>0</v>
      </c>
      <c r="I1750" s="28">
        <f t="shared" si="163"/>
        <v>94.8</v>
      </c>
      <c r="J1750" s="28">
        <f t="shared" si="164"/>
        <v>26.333333333333332</v>
      </c>
      <c r="K1750" s="28">
        <f>(1000*1.15)*Table1[[#This Row],[WLTC class 3, version 5, acceleration]]</f>
        <v>-335.41666666666805</v>
      </c>
      <c r="L1750" s="28">
        <f t="shared" si="167"/>
        <v>112.815</v>
      </c>
      <c r="M1750" s="28">
        <f>0.5*1.2*0.32*1.99*(Table1[[#This Row],[Velocity]]^2)</f>
        <v>264.95125333333334</v>
      </c>
      <c r="N1750" s="28">
        <f>Table1[[#This Row],[Acceleration Force]]+Table1[[#This Row],[Rolling Resistance]]+Table1[[#This Row],[Aerodynamic Resistance]]</f>
        <v>42.349586666665289</v>
      </c>
      <c r="O1750" s="28">
        <f>(Table1[[#This Row],[Acceleration Force]]+Table1[[#This Row],[Rolling Resistance]]+Table1[[#This Row],[Aerodynamic Resistance]])*Table1[[#This Row],[Velocity]]</f>
        <v>1115.2057822221859</v>
      </c>
      <c r="P1750" s="28">
        <f>Table1[[#This Row],[Total]]*Table1[[#This Row],[Velocity]]</f>
        <v>1115.2057822221859</v>
      </c>
      <c r="Q1750" s="28">
        <f>IF(Table1[[#This Row],[Energy]]&gt;0,Table1[[#This Row],[Energy]],0)</f>
        <v>1115.2057822221859</v>
      </c>
      <c r="R1750" s="28">
        <f>(SUM($Q$6:Q1750))/1000000</f>
        <v>9.3868452727503566</v>
      </c>
      <c r="S1750" s="28">
        <f>IF(Table1[[#This Row],[Energy]]&lt;0,ABS(Table1[[#This Row],[Energy]]),0)</f>
        <v>0</v>
      </c>
      <c r="T1750" s="28">
        <f>(SUM($S$6:S1750))/1000000</f>
        <v>2.0584163204339085</v>
      </c>
    </row>
    <row r="1751" spans="2:20" x14ac:dyDescent="0.3">
      <c r="B1751" s="11" t="s">
        <v>26</v>
      </c>
      <c r="C1751" s="25">
        <v>1745</v>
      </c>
      <c r="D1751" s="25">
        <v>268</v>
      </c>
      <c r="E1751" s="26">
        <v>93.8</v>
      </c>
      <c r="F1751" s="27">
        <f t="shared" si="165"/>
        <v>-0.27777777777777779</v>
      </c>
      <c r="G1751" s="27">
        <f t="shared" si="166"/>
        <v>-1</v>
      </c>
      <c r="H1751" s="28">
        <f t="shared" si="162"/>
        <v>0</v>
      </c>
      <c r="I1751" s="28">
        <f t="shared" si="163"/>
        <v>93.8</v>
      </c>
      <c r="J1751" s="28">
        <f t="shared" si="164"/>
        <v>26.055555555555554</v>
      </c>
      <c r="K1751" s="28">
        <f>(1000*1.15)*Table1[[#This Row],[WLTC class 3, version 5, acceleration]]</f>
        <v>-319.44444444444446</v>
      </c>
      <c r="L1751" s="28">
        <f t="shared" si="167"/>
        <v>112.815</v>
      </c>
      <c r="M1751" s="28">
        <f>0.5*1.2*0.32*1.99*(Table1[[#This Row],[Velocity]]^2)</f>
        <v>259.39104592592594</v>
      </c>
      <c r="N1751" s="28">
        <f>Table1[[#This Row],[Acceleration Force]]+Table1[[#This Row],[Rolling Resistance]]+Table1[[#This Row],[Aerodynamic Resistance]]</f>
        <v>52.761601481481478</v>
      </c>
      <c r="O1751" s="28">
        <f>(Table1[[#This Row],[Acceleration Force]]+Table1[[#This Row],[Rolling Resistance]]+Table1[[#This Row],[Aerodynamic Resistance]])*Table1[[#This Row],[Velocity]]</f>
        <v>1374.7328386008228</v>
      </c>
      <c r="P1751" s="28">
        <f>Table1[[#This Row],[Total]]*Table1[[#This Row],[Velocity]]</f>
        <v>1374.7328386008228</v>
      </c>
      <c r="Q1751" s="28">
        <f>IF(Table1[[#This Row],[Energy]]&gt;0,Table1[[#This Row],[Energy]],0)</f>
        <v>1374.7328386008228</v>
      </c>
      <c r="R1751" s="28">
        <f>(SUM($Q$6:Q1751))/1000000</f>
        <v>9.3882200055889573</v>
      </c>
      <c r="S1751" s="28">
        <f>IF(Table1[[#This Row],[Energy]]&lt;0,ABS(Table1[[#This Row],[Energy]]),0)</f>
        <v>0</v>
      </c>
      <c r="T1751" s="28">
        <f>(SUM($S$6:S1751))/1000000</f>
        <v>2.0584163204339085</v>
      </c>
    </row>
    <row r="1752" spans="2:20" x14ac:dyDescent="0.3">
      <c r="B1752" s="11" t="s">
        <v>26</v>
      </c>
      <c r="C1752" s="25">
        <v>1746</v>
      </c>
      <c r="D1752" s="25">
        <v>269</v>
      </c>
      <c r="E1752" s="26">
        <v>92.8</v>
      </c>
      <c r="F1752" s="27">
        <f t="shared" si="165"/>
        <v>-0.27777777777777779</v>
      </c>
      <c r="G1752" s="27">
        <f t="shared" si="166"/>
        <v>-1</v>
      </c>
      <c r="H1752" s="28">
        <f t="shared" si="162"/>
        <v>0</v>
      </c>
      <c r="I1752" s="28">
        <f t="shared" si="163"/>
        <v>92.8</v>
      </c>
      <c r="J1752" s="28">
        <f t="shared" si="164"/>
        <v>25.777777777777775</v>
      </c>
      <c r="K1752" s="28">
        <f>(1000*1.15)*Table1[[#This Row],[WLTC class 3, version 5, acceleration]]</f>
        <v>-319.44444444444446</v>
      </c>
      <c r="L1752" s="28">
        <f t="shared" si="167"/>
        <v>112.815</v>
      </c>
      <c r="M1752" s="28">
        <f>0.5*1.2*0.32*1.99*(Table1[[#This Row],[Velocity]]^2)</f>
        <v>253.88980148148144</v>
      </c>
      <c r="N1752" s="28">
        <f>Table1[[#This Row],[Acceleration Force]]+Table1[[#This Row],[Rolling Resistance]]+Table1[[#This Row],[Aerodynamic Resistance]]</f>
        <v>47.260357037036982</v>
      </c>
      <c r="O1752" s="28">
        <f>(Table1[[#This Row],[Acceleration Force]]+Table1[[#This Row],[Rolling Resistance]]+Table1[[#This Row],[Aerodynamic Resistance]])*Table1[[#This Row],[Velocity]]</f>
        <v>1218.2669813991754</v>
      </c>
      <c r="P1752" s="28">
        <f>Table1[[#This Row],[Total]]*Table1[[#This Row],[Velocity]]</f>
        <v>1218.2669813991754</v>
      </c>
      <c r="Q1752" s="28">
        <f>IF(Table1[[#This Row],[Energy]]&gt;0,Table1[[#This Row],[Energy]],0)</f>
        <v>1218.2669813991754</v>
      </c>
      <c r="R1752" s="28">
        <f>(SUM($Q$6:Q1752))/1000000</f>
        <v>9.3894382725703576</v>
      </c>
      <c r="S1752" s="28">
        <f>IF(Table1[[#This Row],[Energy]]&lt;0,ABS(Table1[[#This Row],[Energy]]),0)</f>
        <v>0</v>
      </c>
      <c r="T1752" s="28">
        <f>(SUM($S$6:S1752))/1000000</f>
        <v>2.0584163204339085</v>
      </c>
    </row>
    <row r="1753" spans="2:20" x14ac:dyDescent="0.3">
      <c r="B1753" s="11" t="s">
        <v>26</v>
      </c>
      <c r="C1753" s="25">
        <v>1747</v>
      </c>
      <c r="D1753" s="25">
        <v>270</v>
      </c>
      <c r="E1753" s="26">
        <v>91.8</v>
      </c>
      <c r="F1753" s="27">
        <f t="shared" si="165"/>
        <v>-0.24999999999999961</v>
      </c>
      <c r="G1753" s="27">
        <f t="shared" si="166"/>
        <v>-0.89999999999999858</v>
      </c>
      <c r="H1753" s="28">
        <f t="shared" si="162"/>
        <v>0</v>
      </c>
      <c r="I1753" s="28">
        <f t="shared" si="163"/>
        <v>91.8</v>
      </c>
      <c r="J1753" s="28">
        <f t="shared" si="164"/>
        <v>25.5</v>
      </c>
      <c r="K1753" s="28">
        <f>(1000*1.15)*Table1[[#This Row],[WLTC class 3, version 5, acceleration]]</f>
        <v>-287.49999999999955</v>
      </c>
      <c r="L1753" s="28">
        <f t="shared" si="167"/>
        <v>112.815</v>
      </c>
      <c r="M1753" s="28">
        <f>0.5*1.2*0.32*1.99*(Table1[[#This Row],[Velocity]]^2)</f>
        <v>248.44752000000003</v>
      </c>
      <c r="N1753" s="28">
        <f>Table1[[#This Row],[Acceleration Force]]+Table1[[#This Row],[Rolling Resistance]]+Table1[[#This Row],[Aerodynamic Resistance]]</f>
        <v>73.762520000000478</v>
      </c>
      <c r="O1753" s="28">
        <f>(Table1[[#This Row],[Acceleration Force]]+Table1[[#This Row],[Rolling Resistance]]+Table1[[#This Row],[Aerodynamic Resistance]])*Table1[[#This Row],[Velocity]]</f>
        <v>1880.9442600000123</v>
      </c>
      <c r="P1753" s="28">
        <f>Table1[[#This Row],[Total]]*Table1[[#This Row],[Velocity]]</f>
        <v>1880.9442600000123</v>
      </c>
      <c r="Q1753" s="28">
        <f>IF(Table1[[#This Row],[Energy]]&gt;0,Table1[[#This Row],[Energy]],0)</f>
        <v>1880.9442600000123</v>
      </c>
      <c r="R1753" s="28">
        <f>(SUM($Q$6:Q1753))/1000000</f>
        <v>9.3913192168303556</v>
      </c>
      <c r="S1753" s="28">
        <f>IF(Table1[[#This Row],[Energy]]&lt;0,ABS(Table1[[#This Row],[Energy]]),0)</f>
        <v>0</v>
      </c>
      <c r="T1753" s="28">
        <f>(SUM($S$6:S1753))/1000000</f>
        <v>2.0584163204339085</v>
      </c>
    </row>
    <row r="1754" spans="2:20" x14ac:dyDescent="0.3">
      <c r="B1754" s="11" t="s">
        <v>26</v>
      </c>
      <c r="C1754" s="25">
        <v>1748</v>
      </c>
      <c r="D1754" s="25">
        <v>271</v>
      </c>
      <c r="E1754" s="26">
        <v>91</v>
      </c>
      <c r="F1754" s="27">
        <f t="shared" si="165"/>
        <v>-0.22222222222222143</v>
      </c>
      <c r="G1754" s="27">
        <f t="shared" si="166"/>
        <v>-0.79999999999999716</v>
      </c>
      <c r="H1754" s="28">
        <f t="shared" si="162"/>
        <v>0</v>
      </c>
      <c r="I1754" s="28">
        <f t="shared" si="163"/>
        <v>91</v>
      </c>
      <c r="J1754" s="28">
        <f t="shared" si="164"/>
        <v>25.277777777777779</v>
      </c>
      <c r="K1754" s="28">
        <f>(1000*1.15)*Table1[[#This Row],[WLTC class 3, version 5, acceleration]]</f>
        <v>-255.55555555555463</v>
      </c>
      <c r="L1754" s="28">
        <f t="shared" si="167"/>
        <v>112.815</v>
      </c>
      <c r="M1754" s="28">
        <f>0.5*1.2*0.32*1.99*(Table1[[#This Row],[Velocity]]^2)</f>
        <v>244.13614814814818</v>
      </c>
      <c r="N1754" s="28">
        <f>Table1[[#This Row],[Acceleration Force]]+Table1[[#This Row],[Rolling Resistance]]+Table1[[#This Row],[Aerodynamic Resistance]]</f>
        <v>101.39559259259354</v>
      </c>
      <c r="O1754" s="28">
        <f>(Table1[[#This Row],[Acceleration Force]]+Table1[[#This Row],[Rolling Resistance]]+Table1[[#This Row],[Aerodynamic Resistance]])*Table1[[#This Row],[Velocity]]</f>
        <v>2563.0552572016704</v>
      </c>
      <c r="P1754" s="28">
        <f>Table1[[#This Row],[Total]]*Table1[[#This Row],[Velocity]]</f>
        <v>2563.0552572016704</v>
      </c>
      <c r="Q1754" s="28">
        <f>IF(Table1[[#This Row],[Energy]]&gt;0,Table1[[#This Row],[Energy]],0)</f>
        <v>2563.0552572016704</v>
      </c>
      <c r="R1754" s="28">
        <f>(SUM($Q$6:Q1754))/1000000</f>
        <v>9.3938822720875574</v>
      </c>
      <c r="S1754" s="28">
        <f>IF(Table1[[#This Row],[Energy]]&lt;0,ABS(Table1[[#This Row],[Energy]]),0)</f>
        <v>0</v>
      </c>
      <c r="T1754" s="28">
        <f>(SUM($S$6:S1754))/1000000</f>
        <v>2.0584163204339085</v>
      </c>
    </row>
    <row r="1755" spans="2:20" x14ac:dyDescent="0.3">
      <c r="B1755" s="11" t="s">
        <v>26</v>
      </c>
      <c r="C1755" s="25">
        <v>1749</v>
      </c>
      <c r="D1755" s="25">
        <v>272</v>
      </c>
      <c r="E1755" s="26">
        <v>90.2</v>
      </c>
      <c r="F1755" s="27">
        <f t="shared" si="165"/>
        <v>-0.19444444444444522</v>
      </c>
      <c r="G1755" s="27">
        <f t="shared" si="166"/>
        <v>-0.70000000000000284</v>
      </c>
      <c r="H1755" s="28">
        <f t="shared" si="162"/>
        <v>0</v>
      </c>
      <c r="I1755" s="28">
        <f t="shared" si="163"/>
        <v>90.2</v>
      </c>
      <c r="J1755" s="28">
        <f t="shared" si="164"/>
        <v>25.055555555555557</v>
      </c>
      <c r="K1755" s="28">
        <f>(1000*1.15)*Table1[[#This Row],[WLTC class 3, version 5, acceleration]]</f>
        <v>-223.611111111112</v>
      </c>
      <c r="L1755" s="28">
        <f t="shared" si="167"/>
        <v>112.815</v>
      </c>
      <c r="M1755" s="28">
        <f>0.5*1.2*0.32*1.99*(Table1[[#This Row],[Velocity]]^2)</f>
        <v>239.86251259259265</v>
      </c>
      <c r="N1755" s="28">
        <f>Table1[[#This Row],[Acceleration Force]]+Table1[[#This Row],[Rolling Resistance]]+Table1[[#This Row],[Aerodynamic Resistance]]</f>
        <v>129.06640148148065</v>
      </c>
      <c r="O1755" s="28">
        <f>(Table1[[#This Row],[Acceleration Force]]+Table1[[#This Row],[Rolling Resistance]]+Table1[[#This Row],[Aerodynamic Resistance]])*Table1[[#This Row],[Velocity]]</f>
        <v>3233.8303926748767</v>
      </c>
      <c r="P1755" s="28">
        <f>Table1[[#This Row],[Total]]*Table1[[#This Row],[Velocity]]</f>
        <v>3233.8303926748767</v>
      </c>
      <c r="Q1755" s="28">
        <f>IF(Table1[[#This Row],[Energy]]&gt;0,Table1[[#This Row],[Energy]],0)</f>
        <v>3233.8303926748767</v>
      </c>
      <c r="R1755" s="28">
        <f>(SUM($Q$6:Q1755))/1000000</f>
        <v>9.3971161024802328</v>
      </c>
      <c r="S1755" s="28">
        <f>IF(Table1[[#This Row],[Energy]]&lt;0,ABS(Table1[[#This Row],[Energy]]),0)</f>
        <v>0</v>
      </c>
      <c r="T1755" s="28">
        <f>(SUM($S$6:S1755))/1000000</f>
        <v>2.0584163204339085</v>
      </c>
    </row>
    <row r="1756" spans="2:20" x14ac:dyDescent="0.3">
      <c r="B1756" s="11" t="s">
        <v>26</v>
      </c>
      <c r="C1756" s="25">
        <v>1750</v>
      </c>
      <c r="D1756" s="25">
        <v>273</v>
      </c>
      <c r="E1756" s="26">
        <v>89.6</v>
      </c>
      <c r="F1756" s="27">
        <f t="shared" si="165"/>
        <v>-0.15277777777777896</v>
      </c>
      <c r="G1756" s="27">
        <f t="shared" si="166"/>
        <v>-0.55000000000000426</v>
      </c>
      <c r="H1756" s="28">
        <f t="shared" si="162"/>
        <v>0</v>
      </c>
      <c r="I1756" s="28">
        <f t="shared" si="163"/>
        <v>89.6</v>
      </c>
      <c r="J1756" s="28">
        <f t="shared" si="164"/>
        <v>24.888888888888886</v>
      </c>
      <c r="K1756" s="28">
        <f>(1000*1.15)*Table1[[#This Row],[WLTC class 3, version 5, acceleration]]</f>
        <v>-175.69444444444579</v>
      </c>
      <c r="L1756" s="28">
        <f t="shared" si="167"/>
        <v>112.815</v>
      </c>
      <c r="M1756" s="28">
        <f>0.5*1.2*0.32*1.99*(Table1[[#This Row],[Velocity]]^2)</f>
        <v>236.68205037037032</v>
      </c>
      <c r="N1756" s="28">
        <f>Table1[[#This Row],[Acceleration Force]]+Table1[[#This Row],[Rolling Resistance]]+Table1[[#This Row],[Aerodynamic Resistance]]</f>
        <v>173.80260592592452</v>
      </c>
      <c r="O1756" s="28">
        <f>(Table1[[#This Row],[Acceleration Force]]+Table1[[#This Row],[Rolling Resistance]]+Table1[[#This Row],[Aerodynamic Resistance]])*Table1[[#This Row],[Velocity]]</f>
        <v>4325.7537474896762</v>
      </c>
      <c r="P1756" s="28">
        <f>Table1[[#This Row],[Total]]*Table1[[#This Row],[Velocity]]</f>
        <v>4325.7537474896762</v>
      </c>
      <c r="Q1756" s="28">
        <f>IF(Table1[[#This Row],[Energy]]&gt;0,Table1[[#This Row],[Energy]],0)</f>
        <v>4325.7537474896762</v>
      </c>
      <c r="R1756" s="28">
        <f>(SUM($Q$6:Q1756))/1000000</f>
        <v>9.4014418562277218</v>
      </c>
      <c r="S1756" s="28">
        <f>IF(Table1[[#This Row],[Energy]]&lt;0,ABS(Table1[[#This Row],[Energy]]),0)</f>
        <v>0</v>
      </c>
      <c r="T1756" s="28">
        <f>(SUM($S$6:S1756))/1000000</f>
        <v>2.0584163204339085</v>
      </c>
    </row>
    <row r="1757" spans="2:20" x14ac:dyDescent="0.3">
      <c r="B1757" s="11" t="s">
        <v>26</v>
      </c>
      <c r="C1757" s="25">
        <v>1751</v>
      </c>
      <c r="D1757" s="25">
        <v>274</v>
      </c>
      <c r="E1757" s="26">
        <v>89.1</v>
      </c>
      <c r="F1757" s="27">
        <f t="shared" si="165"/>
        <v>-0.1388888888888889</v>
      </c>
      <c r="G1757" s="27">
        <f t="shared" si="166"/>
        <v>-0.5</v>
      </c>
      <c r="H1757" s="28">
        <f t="shared" si="162"/>
        <v>0</v>
      </c>
      <c r="I1757" s="28">
        <f t="shared" si="163"/>
        <v>89.1</v>
      </c>
      <c r="J1757" s="28">
        <f t="shared" si="164"/>
        <v>24.749999999999996</v>
      </c>
      <c r="K1757" s="28">
        <f>(1000*1.15)*Table1[[#This Row],[WLTC class 3, version 5, acceleration]]</f>
        <v>-159.72222222222223</v>
      </c>
      <c r="L1757" s="28">
        <f t="shared" si="167"/>
        <v>112.815</v>
      </c>
      <c r="M1757" s="28">
        <f>0.5*1.2*0.32*1.99*(Table1[[#This Row],[Velocity]]^2)</f>
        <v>234.04787999999994</v>
      </c>
      <c r="N1757" s="28">
        <f>Table1[[#This Row],[Acceleration Force]]+Table1[[#This Row],[Rolling Resistance]]+Table1[[#This Row],[Aerodynamic Resistance]]</f>
        <v>187.1406577777777</v>
      </c>
      <c r="O1757" s="28">
        <f>(Table1[[#This Row],[Acceleration Force]]+Table1[[#This Row],[Rolling Resistance]]+Table1[[#This Row],[Aerodynamic Resistance]])*Table1[[#This Row],[Velocity]]</f>
        <v>4631.7312799999972</v>
      </c>
      <c r="P1757" s="28">
        <f>Table1[[#This Row],[Total]]*Table1[[#This Row],[Velocity]]</f>
        <v>4631.7312799999972</v>
      </c>
      <c r="Q1757" s="28">
        <f>IF(Table1[[#This Row],[Energy]]&gt;0,Table1[[#This Row],[Energy]],0)</f>
        <v>4631.7312799999972</v>
      </c>
      <c r="R1757" s="28">
        <f>(SUM($Q$6:Q1757))/1000000</f>
        <v>9.4060735875077235</v>
      </c>
      <c r="S1757" s="28">
        <f>IF(Table1[[#This Row],[Energy]]&lt;0,ABS(Table1[[#This Row],[Energy]]),0)</f>
        <v>0</v>
      </c>
      <c r="T1757" s="28">
        <f>(SUM($S$6:S1757))/1000000</f>
        <v>2.0584163204339085</v>
      </c>
    </row>
    <row r="1758" spans="2:20" x14ac:dyDescent="0.3">
      <c r="B1758" s="11" t="s">
        <v>26</v>
      </c>
      <c r="C1758" s="25">
        <v>1752</v>
      </c>
      <c r="D1758" s="25">
        <v>275</v>
      </c>
      <c r="E1758" s="26">
        <v>88.6</v>
      </c>
      <c r="F1758" s="27">
        <f t="shared" si="165"/>
        <v>-0.1388888888888889</v>
      </c>
      <c r="G1758" s="27">
        <f t="shared" si="166"/>
        <v>-0.5</v>
      </c>
      <c r="H1758" s="28">
        <f t="shared" si="162"/>
        <v>0</v>
      </c>
      <c r="I1758" s="28">
        <f t="shared" si="163"/>
        <v>88.6</v>
      </c>
      <c r="J1758" s="28">
        <f t="shared" si="164"/>
        <v>24.611111111111107</v>
      </c>
      <c r="K1758" s="28">
        <f>(1000*1.15)*Table1[[#This Row],[WLTC class 3, version 5, acceleration]]</f>
        <v>-159.72222222222223</v>
      </c>
      <c r="L1758" s="28">
        <f t="shared" si="167"/>
        <v>112.815</v>
      </c>
      <c r="M1758" s="28">
        <f>0.5*1.2*0.32*1.99*(Table1[[#This Row],[Velocity]]^2)</f>
        <v>231.42845037037031</v>
      </c>
      <c r="N1758" s="28">
        <f>Table1[[#This Row],[Acceleration Force]]+Table1[[#This Row],[Rolling Resistance]]+Table1[[#This Row],[Aerodynamic Resistance]]</f>
        <v>184.52122814814808</v>
      </c>
      <c r="O1758" s="28">
        <f>(Table1[[#This Row],[Acceleration Force]]+Table1[[#This Row],[Rolling Resistance]]+Table1[[#This Row],[Aerodynamic Resistance]])*Table1[[#This Row],[Velocity]]</f>
        <v>4541.2724483127549</v>
      </c>
      <c r="P1758" s="28">
        <f>Table1[[#This Row],[Total]]*Table1[[#This Row],[Velocity]]</f>
        <v>4541.2724483127549</v>
      </c>
      <c r="Q1758" s="28">
        <f>IF(Table1[[#This Row],[Energy]]&gt;0,Table1[[#This Row],[Energy]],0)</f>
        <v>4541.2724483127549</v>
      </c>
      <c r="R1758" s="28">
        <f>(SUM($Q$6:Q1758))/1000000</f>
        <v>9.410614859956036</v>
      </c>
      <c r="S1758" s="28">
        <f>IF(Table1[[#This Row],[Energy]]&lt;0,ABS(Table1[[#This Row],[Energy]]),0)</f>
        <v>0</v>
      </c>
      <c r="T1758" s="28">
        <f>(SUM($S$6:S1758))/1000000</f>
        <v>2.0584163204339085</v>
      </c>
    </row>
    <row r="1759" spans="2:20" x14ac:dyDescent="0.3">
      <c r="B1759" s="11" t="s">
        <v>26</v>
      </c>
      <c r="C1759" s="25">
        <v>1753</v>
      </c>
      <c r="D1759" s="25">
        <v>276</v>
      </c>
      <c r="E1759" s="26">
        <v>88.1</v>
      </c>
      <c r="F1759" s="27">
        <f t="shared" si="165"/>
        <v>-0.1388888888888889</v>
      </c>
      <c r="G1759" s="27">
        <f t="shared" si="166"/>
        <v>-0.5</v>
      </c>
      <c r="H1759" s="28">
        <f t="shared" si="162"/>
        <v>0</v>
      </c>
      <c r="I1759" s="28">
        <f t="shared" si="163"/>
        <v>88.1</v>
      </c>
      <c r="J1759" s="28">
        <f t="shared" si="164"/>
        <v>24.472222222222221</v>
      </c>
      <c r="K1759" s="28">
        <f>(1000*1.15)*Table1[[#This Row],[WLTC class 3, version 5, acceleration]]</f>
        <v>-159.72222222222223</v>
      </c>
      <c r="L1759" s="28">
        <f t="shared" si="167"/>
        <v>112.815</v>
      </c>
      <c r="M1759" s="28">
        <f>0.5*1.2*0.32*1.99*(Table1[[#This Row],[Velocity]]^2)</f>
        <v>228.82376148148148</v>
      </c>
      <c r="N1759" s="28">
        <f>Table1[[#This Row],[Acceleration Force]]+Table1[[#This Row],[Rolling Resistance]]+Table1[[#This Row],[Aerodynamic Resistance]]</f>
        <v>181.91653925925925</v>
      </c>
      <c r="O1759" s="28">
        <f>(Table1[[#This Row],[Acceleration Force]]+Table1[[#This Row],[Rolling Resistance]]+Table1[[#This Row],[Aerodynamic Resistance]])*Table1[[#This Row],[Velocity]]</f>
        <v>4451.9019746502054</v>
      </c>
      <c r="P1759" s="28">
        <f>Table1[[#This Row],[Total]]*Table1[[#This Row],[Velocity]]</f>
        <v>4451.9019746502054</v>
      </c>
      <c r="Q1759" s="28">
        <f>IF(Table1[[#This Row],[Energy]]&gt;0,Table1[[#This Row],[Energy]],0)</f>
        <v>4451.9019746502054</v>
      </c>
      <c r="R1759" s="28">
        <f>(SUM($Q$6:Q1759))/1000000</f>
        <v>9.4150667619306851</v>
      </c>
      <c r="S1759" s="28">
        <f>IF(Table1[[#This Row],[Energy]]&lt;0,ABS(Table1[[#This Row],[Energy]]),0)</f>
        <v>0</v>
      </c>
      <c r="T1759" s="28">
        <f>(SUM($S$6:S1759))/1000000</f>
        <v>2.0584163204339085</v>
      </c>
    </row>
    <row r="1760" spans="2:20" x14ac:dyDescent="0.3">
      <c r="B1760" s="11" t="s">
        <v>26</v>
      </c>
      <c r="C1760" s="25">
        <v>1754</v>
      </c>
      <c r="D1760" s="25">
        <v>277</v>
      </c>
      <c r="E1760" s="26">
        <v>87.6</v>
      </c>
      <c r="F1760" s="27">
        <f t="shared" si="165"/>
        <v>-0.1388888888888889</v>
      </c>
      <c r="G1760" s="27">
        <f t="shared" si="166"/>
        <v>-0.5</v>
      </c>
      <c r="H1760" s="28">
        <f t="shared" si="162"/>
        <v>0</v>
      </c>
      <c r="I1760" s="28">
        <f t="shared" si="163"/>
        <v>87.6</v>
      </c>
      <c r="J1760" s="28">
        <f t="shared" si="164"/>
        <v>24.333333333333332</v>
      </c>
      <c r="K1760" s="28">
        <f>(1000*1.15)*Table1[[#This Row],[WLTC class 3, version 5, acceleration]]</f>
        <v>-159.72222222222223</v>
      </c>
      <c r="L1760" s="28">
        <f t="shared" si="167"/>
        <v>112.815</v>
      </c>
      <c r="M1760" s="28">
        <f>0.5*1.2*0.32*1.99*(Table1[[#This Row],[Velocity]]^2)</f>
        <v>226.23381333333333</v>
      </c>
      <c r="N1760" s="28">
        <f>Table1[[#This Row],[Acceleration Force]]+Table1[[#This Row],[Rolling Resistance]]+Table1[[#This Row],[Aerodynamic Resistance]]</f>
        <v>179.3265911111111</v>
      </c>
      <c r="O1760" s="28">
        <f>(Table1[[#This Row],[Acceleration Force]]+Table1[[#This Row],[Rolling Resistance]]+Table1[[#This Row],[Aerodynamic Resistance]])*Table1[[#This Row],[Velocity]]</f>
        <v>4363.6137170370366</v>
      </c>
      <c r="P1760" s="28">
        <f>Table1[[#This Row],[Total]]*Table1[[#This Row],[Velocity]]</f>
        <v>4363.6137170370366</v>
      </c>
      <c r="Q1760" s="28">
        <f>IF(Table1[[#This Row],[Energy]]&gt;0,Table1[[#This Row],[Energy]],0)</f>
        <v>4363.6137170370366</v>
      </c>
      <c r="R1760" s="28">
        <f>(SUM($Q$6:Q1760))/1000000</f>
        <v>9.4194303756477211</v>
      </c>
      <c r="S1760" s="28">
        <f>IF(Table1[[#This Row],[Energy]]&lt;0,ABS(Table1[[#This Row],[Energy]]),0)</f>
        <v>0</v>
      </c>
      <c r="T1760" s="28">
        <f>(SUM($S$6:S1760))/1000000</f>
        <v>2.0584163204339085</v>
      </c>
    </row>
    <row r="1761" spans="2:20" x14ac:dyDescent="0.3">
      <c r="B1761" s="11" t="s">
        <v>26</v>
      </c>
      <c r="C1761" s="25">
        <v>1755</v>
      </c>
      <c r="D1761" s="25">
        <v>278</v>
      </c>
      <c r="E1761" s="26">
        <v>87.1</v>
      </c>
      <c r="F1761" s="27">
        <f t="shared" si="165"/>
        <v>-0.1388888888888889</v>
      </c>
      <c r="G1761" s="27">
        <f t="shared" si="166"/>
        <v>-0.5</v>
      </c>
      <c r="H1761" s="28">
        <f t="shared" si="162"/>
        <v>0</v>
      </c>
      <c r="I1761" s="28">
        <f t="shared" si="163"/>
        <v>87.1</v>
      </c>
      <c r="J1761" s="28">
        <f t="shared" si="164"/>
        <v>24.194444444444443</v>
      </c>
      <c r="K1761" s="28">
        <f>(1000*1.15)*Table1[[#This Row],[WLTC class 3, version 5, acceleration]]</f>
        <v>-159.72222222222223</v>
      </c>
      <c r="L1761" s="28">
        <f t="shared" si="167"/>
        <v>112.815</v>
      </c>
      <c r="M1761" s="28">
        <f>0.5*1.2*0.32*1.99*(Table1[[#This Row],[Velocity]]^2)</f>
        <v>223.65860592592591</v>
      </c>
      <c r="N1761" s="28">
        <f>Table1[[#This Row],[Acceleration Force]]+Table1[[#This Row],[Rolling Resistance]]+Table1[[#This Row],[Aerodynamic Resistance]]</f>
        <v>176.75138370370368</v>
      </c>
      <c r="O1761" s="28">
        <f>(Table1[[#This Row],[Acceleration Force]]+Table1[[#This Row],[Rolling Resistance]]+Table1[[#This Row],[Aerodynamic Resistance]])*Table1[[#This Row],[Velocity]]</f>
        <v>4276.4015334979413</v>
      </c>
      <c r="P1761" s="28">
        <f>Table1[[#This Row],[Total]]*Table1[[#This Row],[Velocity]]</f>
        <v>4276.4015334979413</v>
      </c>
      <c r="Q1761" s="28">
        <f>IF(Table1[[#This Row],[Energy]]&gt;0,Table1[[#This Row],[Energy]],0)</f>
        <v>4276.4015334979413</v>
      </c>
      <c r="R1761" s="28">
        <f>(SUM($Q$6:Q1761))/1000000</f>
        <v>9.42370677718122</v>
      </c>
      <c r="S1761" s="28">
        <f>IF(Table1[[#This Row],[Energy]]&lt;0,ABS(Table1[[#This Row],[Energy]]),0)</f>
        <v>0</v>
      </c>
      <c r="T1761" s="28">
        <f>(SUM($S$6:S1761))/1000000</f>
        <v>2.0584163204339085</v>
      </c>
    </row>
    <row r="1762" spans="2:20" x14ac:dyDescent="0.3">
      <c r="B1762" s="11" t="s">
        <v>26</v>
      </c>
      <c r="C1762" s="25">
        <v>1756</v>
      </c>
      <c r="D1762" s="25">
        <v>279</v>
      </c>
      <c r="E1762" s="26">
        <v>86.6</v>
      </c>
      <c r="F1762" s="27">
        <f t="shared" si="165"/>
        <v>-0.1388888888888889</v>
      </c>
      <c r="G1762" s="27">
        <f t="shared" si="166"/>
        <v>-0.5</v>
      </c>
      <c r="H1762" s="28">
        <f t="shared" si="162"/>
        <v>0</v>
      </c>
      <c r="I1762" s="28">
        <f t="shared" si="163"/>
        <v>86.6</v>
      </c>
      <c r="J1762" s="28">
        <f t="shared" si="164"/>
        <v>24.055555555555554</v>
      </c>
      <c r="K1762" s="28">
        <f>(1000*1.15)*Table1[[#This Row],[WLTC class 3, version 5, acceleration]]</f>
        <v>-159.72222222222223</v>
      </c>
      <c r="L1762" s="28">
        <f t="shared" si="167"/>
        <v>112.815</v>
      </c>
      <c r="M1762" s="28">
        <f>0.5*1.2*0.32*1.99*(Table1[[#This Row],[Velocity]]^2)</f>
        <v>221.09813925925923</v>
      </c>
      <c r="N1762" s="28">
        <f>Table1[[#This Row],[Acceleration Force]]+Table1[[#This Row],[Rolling Resistance]]+Table1[[#This Row],[Aerodynamic Resistance]]</f>
        <v>174.190917037037</v>
      </c>
      <c r="O1762" s="28">
        <f>(Table1[[#This Row],[Acceleration Force]]+Table1[[#This Row],[Rolling Resistance]]+Table1[[#This Row],[Aerodynamic Resistance]])*Table1[[#This Row],[Velocity]]</f>
        <v>4190.2592820576119</v>
      </c>
      <c r="P1762" s="28">
        <f>Table1[[#This Row],[Total]]*Table1[[#This Row],[Velocity]]</f>
        <v>4190.2592820576119</v>
      </c>
      <c r="Q1762" s="28">
        <f>IF(Table1[[#This Row],[Energy]]&gt;0,Table1[[#This Row],[Energy]],0)</f>
        <v>4190.2592820576119</v>
      </c>
      <c r="R1762" s="28">
        <f>(SUM($Q$6:Q1762))/1000000</f>
        <v>9.4278970364632766</v>
      </c>
      <c r="S1762" s="28">
        <f>IF(Table1[[#This Row],[Energy]]&lt;0,ABS(Table1[[#This Row],[Energy]]),0)</f>
        <v>0</v>
      </c>
      <c r="T1762" s="28">
        <f>(SUM($S$6:S1762))/1000000</f>
        <v>2.0584163204339085</v>
      </c>
    </row>
    <row r="1763" spans="2:20" x14ac:dyDescent="0.3">
      <c r="B1763" s="11" t="s">
        <v>26</v>
      </c>
      <c r="C1763" s="25">
        <v>1757</v>
      </c>
      <c r="D1763" s="25">
        <v>280</v>
      </c>
      <c r="E1763" s="26">
        <v>86.1</v>
      </c>
      <c r="F1763" s="27">
        <f t="shared" si="165"/>
        <v>-0.15277777777777699</v>
      </c>
      <c r="G1763" s="27">
        <f t="shared" si="166"/>
        <v>-0.54999999999999716</v>
      </c>
      <c r="H1763" s="28">
        <f t="shared" si="162"/>
        <v>0</v>
      </c>
      <c r="I1763" s="28">
        <f t="shared" si="163"/>
        <v>86.1</v>
      </c>
      <c r="J1763" s="28">
        <f t="shared" si="164"/>
        <v>23.916666666666664</v>
      </c>
      <c r="K1763" s="28">
        <f>(1000*1.15)*Table1[[#This Row],[WLTC class 3, version 5, acceleration]]</f>
        <v>-175.69444444444352</v>
      </c>
      <c r="L1763" s="28">
        <f t="shared" si="167"/>
        <v>112.815</v>
      </c>
      <c r="M1763" s="28">
        <f>0.5*1.2*0.32*1.99*(Table1[[#This Row],[Velocity]]^2)</f>
        <v>218.55241333333331</v>
      </c>
      <c r="N1763" s="28">
        <f>Table1[[#This Row],[Acceleration Force]]+Table1[[#This Row],[Rolling Resistance]]+Table1[[#This Row],[Aerodynamic Resistance]]</f>
        <v>155.67296888888978</v>
      </c>
      <c r="O1763" s="28">
        <f>(Table1[[#This Row],[Acceleration Force]]+Table1[[#This Row],[Rolling Resistance]]+Table1[[#This Row],[Aerodynamic Resistance]])*Table1[[#This Row],[Velocity]]</f>
        <v>3723.1785059259469</v>
      </c>
      <c r="P1763" s="28">
        <f>Table1[[#This Row],[Total]]*Table1[[#This Row],[Velocity]]</f>
        <v>3723.1785059259469</v>
      </c>
      <c r="Q1763" s="28">
        <f>IF(Table1[[#This Row],[Energy]]&gt;0,Table1[[#This Row],[Energy]],0)</f>
        <v>3723.1785059259469</v>
      </c>
      <c r="R1763" s="28">
        <f>(SUM($Q$6:Q1763))/1000000</f>
        <v>9.4316202149692021</v>
      </c>
      <c r="S1763" s="28">
        <f>IF(Table1[[#This Row],[Energy]]&lt;0,ABS(Table1[[#This Row],[Energy]]),0)</f>
        <v>0</v>
      </c>
      <c r="T1763" s="28">
        <f>(SUM($S$6:S1763))/1000000</f>
        <v>2.0584163204339085</v>
      </c>
    </row>
    <row r="1764" spans="2:20" x14ac:dyDescent="0.3">
      <c r="B1764" s="11" t="s">
        <v>26</v>
      </c>
      <c r="C1764" s="25">
        <v>1758</v>
      </c>
      <c r="D1764" s="25">
        <v>281</v>
      </c>
      <c r="E1764" s="26">
        <v>85.5</v>
      </c>
      <c r="F1764" s="27">
        <f t="shared" si="165"/>
        <v>-0.15277777777777699</v>
      </c>
      <c r="G1764" s="27">
        <f t="shared" si="166"/>
        <v>-0.54999999999999716</v>
      </c>
      <c r="H1764" s="28">
        <f t="shared" si="162"/>
        <v>0</v>
      </c>
      <c r="I1764" s="28">
        <f t="shared" si="163"/>
        <v>85.5</v>
      </c>
      <c r="J1764" s="28">
        <f t="shared" si="164"/>
        <v>23.75</v>
      </c>
      <c r="K1764" s="28">
        <f>(1000*1.15)*Table1[[#This Row],[WLTC class 3, version 5, acceleration]]</f>
        <v>-175.69444444444352</v>
      </c>
      <c r="L1764" s="28">
        <f t="shared" si="167"/>
        <v>112.815</v>
      </c>
      <c r="M1764" s="28">
        <f>0.5*1.2*0.32*1.99*(Table1[[#This Row],[Velocity]]^2)</f>
        <v>215.51700000000002</v>
      </c>
      <c r="N1764" s="28">
        <f>Table1[[#This Row],[Acceleration Force]]+Table1[[#This Row],[Rolling Resistance]]+Table1[[#This Row],[Aerodynamic Resistance]]</f>
        <v>152.6375555555565</v>
      </c>
      <c r="O1764" s="28">
        <f>(Table1[[#This Row],[Acceleration Force]]+Table1[[#This Row],[Rolling Resistance]]+Table1[[#This Row],[Aerodynamic Resistance]])*Table1[[#This Row],[Velocity]]</f>
        <v>3625.1419444444668</v>
      </c>
      <c r="P1764" s="28">
        <f>Table1[[#This Row],[Total]]*Table1[[#This Row],[Velocity]]</f>
        <v>3625.1419444444668</v>
      </c>
      <c r="Q1764" s="28">
        <f>IF(Table1[[#This Row],[Energy]]&gt;0,Table1[[#This Row],[Energy]],0)</f>
        <v>3625.1419444444668</v>
      </c>
      <c r="R1764" s="28">
        <f>(SUM($Q$6:Q1764))/1000000</f>
        <v>9.4352453569136472</v>
      </c>
      <c r="S1764" s="28">
        <f>IF(Table1[[#This Row],[Energy]]&lt;0,ABS(Table1[[#This Row],[Energy]]),0)</f>
        <v>0</v>
      </c>
      <c r="T1764" s="28">
        <f>(SUM($S$6:S1764))/1000000</f>
        <v>2.0584163204339085</v>
      </c>
    </row>
    <row r="1765" spans="2:20" x14ac:dyDescent="0.3">
      <c r="B1765" s="11" t="s">
        <v>26</v>
      </c>
      <c r="C1765" s="25">
        <v>1759</v>
      </c>
      <c r="D1765" s="25">
        <v>282</v>
      </c>
      <c r="E1765" s="26">
        <v>85</v>
      </c>
      <c r="F1765" s="27">
        <f t="shared" si="165"/>
        <v>-0.15277777777777699</v>
      </c>
      <c r="G1765" s="27">
        <f t="shared" si="166"/>
        <v>-0.54999999999999716</v>
      </c>
      <c r="H1765" s="28">
        <f t="shared" si="162"/>
        <v>0</v>
      </c>
      <c r="I1765" s="28">
        <f t="shared" si="163"/>
        <v>85</v>
      </c>
      <c r="J1765" s="28">
        <f t="shared" si="164"/>
        <v>23.611111111111111</v>
      </c>
      <c r="K1765" s="28">
        <f>(1000*1.15)*Table1[[#This Row],[WLTC class 3, version 5, acceleration]]</f>
        <v>-175.69444444444352</v>
      </c>
      <c r="L1765" s="28">
        <f t="shared" si="167"/>
        <v>112.815</v>
      </c>
      <c r="M1765" s="28">
        <f>0.5*1.2*0.32*1.99*(Table1[[#This Row],[Velocity]]^2)</f>
        <v>213.00370370370371</v>
      </c>
      <c r="N1765" s="28">
        <f>Table1[[#This Row],[Acceleration Force]]+Table1[[#This Row],[Rolling Resistance]]+Table1[[#This Row],[Aerodynamic Resistance]]</f>
        <v>150.12425925926019</v>
      </c>
      <c r="O1765" s="28">
        <f>(Table1[[#This Row],[Acceleration Force]]+Table1[[#This Row],[Rolling Resistance]]+Table1[[#This Row],[Aerodynamic Resistance]])*Table1[[#This Row],[Velocity]]</f>
        <v>3544.6005658436434</v>
      </c>
      <c r="P1765" s="28">
        <f>Table1[[#This Row],[Total]]*Table1[[#This Row],[Velocity]]</f>
        <v>3544.6005658436434</v>
      </c>
      <c r="Q1765" s="28">
        <f>IF(Table1[[#This Row],[Energy]]&gt;0,Table1[[#This Row],[Energy]],0)</f>
        <v>3544.6005658436434</v>
      </c>
      <c r="R1765" s="28">
        <f>(SUM($Q$6:Q1765))/1000000</f>
        <v>9.4387899574794893</v>
      </c>
      <c r="S1765" s="28">
        <f>IF(Table1[[#This Row],[Energy]]&lt;0,ABS(Table1[[#This Row],[Energy]]),0)</f>
        <v>0</v>
      </c>
      <c r="T1765" s="28">
        <f>(SUM($S$6:S1765))/1000000</f>
        <v>2.0584163204339085</v>
      </c>
    </row>
    <row r="1766" spans="2:20" x14ac:dyDescent="0.3">
      <c r="B1766" s="11" t="s">
        <v>26</v>
      </c>
      <c r="C1766" s="25">
        <v>1760</v>
      </c>
      <c r="D1766" s="25">
        <v>283</v>
      </c>
      <c r="E1766" s="26">
        <v>84.4</v>
      </c>
      <c r="F1766" s="27">
        <f t="shared" si="165"/>
        <v>-0.16666666666666705</v>
      </c>
      <c r="G1766" s="27">
        <f t="shared" si="166"/>
        <v>-0.60000000000000142</v>
      </c>
      <c r="H1766" s="28">
        <f t="shared" si="162"/>
        <v>0</v>
      </c>
      <c r="I1766" s="28">
        <f t="shared" si="163"/>
        <v>84.4</v>
      </c>
      <c r="J1766" s="28">
        <f t="shared" si="164"/>
        <v>23.444444444444446</v>
      </c>
      <c r="K1766" s="28">
        <f>(1000*1.15)*Table1[[#This Row],[WLTC class 3, version 5, acceleration]]</f>
        <v>-191.66666666666711</v>
      </c>
      <c r="L1766" s="28">
        <f t="shared" si="167"/>
        <v>112.815</v>
      </c>
      <c r="M1766" s="28">
        <f>0.5*1.2*0.32*1.99*(Table1[[#This Row],[Velocity]]^2)</f>
        <v>210.00720592592597</v>
      </c>
      <c r="N1766" s="28">
        <f>Table1[[#This Row],[Acceleration Force]]+Table1[[#This Row],[Rolling Resistance]]+Table1[[#This Row],[Aerodynamic Resistance]]</f>
        <v>131.15553925925886</v>
      </c>
      <c r="O1766" s="28">
        <f>(Table1[[#This Row],[Acceleration Force]]+Table1[[#This Row],[Rolling Resistance]]+Table1[[#This Row],[Aerodynamic Resistance]])*Table1[[#This Row],[Velocity]]</f>
        <v>3074.8687537448468</v>
      </c>
      <c r="P1766" s="28">
        <f>Table1[[#This Row],[Total]]*Table1[[#This Row],[Velocity]]</f>
        <v>3074.8687537448468</v>
      </c>
      <c r="Q1766" s="28">
        <f>IF(Table1[[#This Row],[Energy]]&gt;0,Table1[[#This Row],[Energy]],0)</f>
        <v>3074.8687537448468</v>
      </c>
      <c r="R1766" s="28">
        <f>(SUM($Q$6:Q1766))/1000000</f>
        <v>9.4418648262332336</v>
      </c>
      <c r="S1766" s="28">
        <f>IF(Table1[[#This Row],[Energy]]&lt;0,ABS(Table1[[#This Row],[Energy]]),0)</f>
        <v>0</v>
      </c>
      <c r="T1766" s="28">
        <f>(SUM($S$6:S1766))/1000000</f>
        <v>2.0584163204339085</v>
      </c>
    </row>
    <row r="1767" spans="2:20" x14ac:dyDescent="0.3">
      <c r="B1767" s="11" t="s">
        <v>26</v>
      </c>
      <c r="C1767" s="25">
        <v>1761</v>
      </c>
      <c r="D1767" s="25">
        <v>284</v>
      </c>
      <c r="E1767" s="26">
        <v>83.8</v>
      </c>
      <c r="F1767" s="27">
        <f t="shared" si="165"/>
        <v>-0.16666666666666705</v>
      </c>
      <c r="G1767" s="27">
        <f t="shared" si="166"/>
        <v>-0.60000000000000142</v>
      </c>
      <c r="H1767" s="28">
        <f t="shared" si="162"/>
        <v>0</v>
      </c>
      <c r="I1767" s="28">
        <f t="shared" si="163"/>
        <v>83.8</v>
      </c>
      <c r="J1767" s="28">
        <f t="shared" si="164"/>
        <v>23.277777777777775</v>
      </c>
      <c r="K1767" s="28">
        <f>(1000*1.15)*Table1[[#This Row],[WLTC class 3, version 5, acceleration]]</f>
        <v>-191.66666666666711</v>
      </c>
      <c r="L1767" s="28">
        <f t="shared" si="167"/>
        <v>112.815</v>
      </c>
      <c r="M1767" s="28">
        <f>0.5*1.2*0.32*1.99*(Table1[[#This Row],[Velocity]]^2)</f>
        <v>207.0319348148148</v>
      </c>
      <c r="N1767" s="28">
        <f>Table1[[#This Row],[Acceleration Force]]+Table1[[#This Row],[Rolling Resistance]]+Table1[[#This Row],[Aerodynamic Resistance]]</f>
        <v>128.18026814814769</v>
      </c>
      <c r="O1767" s="28">
        <f>(Table1[[#This Row],[Acceleration Force]]+Table1[[#This Row],[Rolling Resistance]]+Table1[[#This Row],[Aerodynamic Resistance]])*Table1[[#This Row],[Velocity]]</f>
        <v>2983.7517974485486</v>
      </c>
      <c r="P1767" s="28">
        <f>Table1[[#This Row],[Total]]*Table1[[#This Row],[Velocity]]</f>
        <v>2983.7517974485486</v>
      </c>
      <c r="Q1767" s="28">
        <f>IF(Table1[[#This Row],[Energy]]&gt;0,Table1[[#This Row],[Energy]],0)</f>
        <v>2983.7517974485486</v>
      </c>
      <c r="R1767" s="28">
        <f>(SUM($Q$6:Q1767))/1000000</f>
        <v>9.4448485780306832</v>
      </c>
      <c r="S1767" s="28">
        <f>IF(Table1[[#This Row],[Energy]]&lt;0,ABS(Table1[[#This Row],[Energy]]),0)</f>
        <v>0</v>
      </c>
      <c r="T1767" s="28">
        <f>(SUM($S$6:S1767))/1000000</f>
        <v>2.0584163204339085</v>
      </c>
    </row>
    <row r="1768" spans="2:20" x14ac:dyDescent="0.3">
      <c r="B1768" s="11" t="s">
        <v>26</v>
      </c>
      <c r="C1768" s="25">
        <v>1762</v>
      </c>
      <c r="D1768" s="25">
        <v>285</v>
      </c>
      <c r="E1768" s="26">
        <v>83.2</v>
      </c>
      <c r="F1768" s="27">
        <f t="shared" si="165"/>
        <v>-0.16666666666666705</v>
      </c>
      <c r="G1768" s="27">
        <f t="shared" si="166"/>
        <v>-0.60000000000000142</v>
      </c>
      <c r="H1768" s="28">
        <f t="shared" si="162"/>
        <v>0</v>
      </c>
      <c r="I1768" s="28">
        <f t="shared" si="163"/>
        <v>83.2</v>
      </c>
      <c r="J1768" s="28">
        <f t="shared" si="164"/>
        <v>23.111111111111111</v>
      </c>
      <c r="K1768" s="28">
        <f>(1000*1.15)*Table1[[#This Row],[WLTC class 3, version 5, acceleration]]</f>
        <v>-191.66666666666711</v>
      </c>
      <c r="L1768" s="28">
        <f t="shared" si="167"/>
        <v>112.815</v>
      </c>
      <c r="M1768" s="28">
        <f>0.5*1.2*0.32*1.99*(Table1[[#This Row],[Velocity]]^2)</f>
        <v>204.07789037037037</v>
      </c>
      <c r="N1768" s="28">
        <f>Table1[[#This Row],[Acceleration Force]]+Table1[[#This Row],[Rolling Resistance]]+Table1[[#This Row],[Aerodynamic Resistance]]</f>
        <v>125.22622370370325</v>
      </c>
      <c r="O1768" s="28">
        <f>(Table1[[#This Row],[Acceleration Force]]+Table1[[#This Row],[Rolling Resistance]]+Table1[[#This Row],[Aerodynamic Resistance]])*Table1[[#This Row],[Velocity]]</f>
        <v>2894.1171700411419</v>
      </c>
      <c r="P1768" s="28">
        <f>Table1[[#This Row],[Total]]*Table1[[#This Row],[Velocity]]</f>
        <v>2894.1171700411419</v>
      </c>
      <c r="Q1768" s="28">
        <f>IF(Table1[[#This Row],[Energy]]&gt;0,Table1[[#This Row],[Energy]],0)</f>
        <v>2894.1171700411419</v>
      </c>
      <c r="R1768" s="28">
        <f>(SUM($Q$6:Q1768))/1000000</f>
        <v>9.4477426952007253</v>
      </c>
      <c r="S1768" s="28">
        <f>IF(Table1[[#This Row],[Energy]]&lt;0,ABS(Table1[[#This Row],[Energy]]),0)</f>
        <v>0</v>
      </c>
      <c r="T1768" s="28">
        <f>(SUM($S$6:S1768))/1000000</f>
        <v>2.0584163204339085</v>
      </c>
    </row>
    <row r="1769" spans="2:20" x14ac:dyDescent="0.3">
      <c r="B1769" s="11" t="s">
        <v>26</v>
      </c>
      <c r="C1769" s="25">
        <v>1763</v>
      </c>
      <c r="D1769" s="25">
        <v>286</v>
      </c>
      <c r="E1769" s="26">
        <v>82.6</v>
      </c>
      <c r="F1769" s="27">
        <f t="shared" si="165"/>
        <v>-0.16666666666666705</v>
      </c>
      <c r="G1769" s="27">
        <f t="shared" si="166"/>
        <v>-0.60000000000000142</v>
      </c>
      <c r="H1769" s="28">
        <f t="shared" si="162"/>
        <v>0</v>
      </c>
      <c r="I1769" s="28">
        <f t="shared" si="163"/>
        <v>82.6</v>
      </c>
      <c r="J1769" s="28">
        <f t="shared" si="164"/>
        <v>22.944444444444443</v>
      </c>
      <c r="K1769" s="28">
        <f>(1000*1.15)*Table1[[#This Row],[WLTC class 3, version 5, acceleration]]</f>
        <v>-191.66666666666711</v>
      </c>
      <c r="L1769" s="28">
        <f t="shared" si="167"/>
        <v>112.815</v>
      </c>
      <c r="M1769" s="28">
        <f>0.5*1.2*0.32*1.99*(Table1[[#This Row],[Velocity]]^2)</f>
        <v>201.14507259259258</v>
      </c>
      <c r="N1769" s="28">
        <f>Table1[[#This Row],[Acceleration Force]]+Table1[[#This Row],[Rolling Resistance]]+Table1[[#This Row],[Aerodynamic Resistance]]</f>
        <v>122.29340592592547</v>
      </c>
      <c r="O1769" s="28">
        <f>(Table1[[#This Row],[Acceleration Force]]+Table1[[#This Row],[Rolling Resistance]]+Table1[[#This Row],[Aerodynamic Resistance]])*Table1[[#This Row],[Velocity]]</f>
        <v>2805.9542581892897</v>
      </c>
      <c r="P1769" s="28">
        <f>Table1[[#This Row],[Total]]*Table1[[#This Row],[Velocity]]</f>
        <v>2805.9542581892897</v>
      </c>
      <c r="Q1769" s="28">
        <f>IF(Table1[[#This Row],[Energy]]&gt;0,Table1[[#This Row],[Energy]],0)</f>
        <v>2805.9542581892897</v>
      </c>
      <c r="R1769" s="28">
        <f>(SUM($Q$6:Q1769))/1000000</f>
        <v>9.4505486494589128</v>
      </c>
      <c r="S1769" s="28">
        <f>IF(Table1[[#This Row],[Energy]]&lt;0,ABS(Table1[[#This Row],[Energy]]),0)</f>
        <v>0</v>
      </c>
      <c r="T1769" s="28">
        <f>(SUM($S$6:S1769))/1000000</f>
        <v>2.0584163204339085</v>
      </c>
    </row>
    <row r="1770" spans="2:20" x14ac:dyDescent="0.3">
      <c r="B1770" s="11" t="s">
        <v>26</v>
      </c>
      <c r="C1770" s="25">
        <v>1764</v>
      </c>
      <c r="D1770" s="25">
        <v>287</v>
      </c>
      <c r="E1770" s="26">
        <v>82</v>
      </c>
      <c r="F1770" s="27">
        <f t="shared" si="165"/>
        <v>-0.18055555555555516</v>
      </c>
      <c r="G1770" s="27">
        <f t="shared" si="166"/>
        <v>-0.64999999999999858</v>
      </c>
      <c r="H1770" s="28">
        <f t="shared" si="162"/>
        <v>0</v>
      </c>
      <c r="I1770" s="28">
        <f t="shared" si="163"/>
        <v>82</v>
      </c>
      <c r="J1770" s="28">
        <f t="shared" si="164"/>
        <v>22.777777777777779</v>
      </c>
      <c r="K1770" s="28">
        <f>(1000*1.15)*Table1[[#This Row],[WLTC class 3, version 5, acceleration]]</f>
        <v>-207.63888888888843</v>
      </c>
      <c r="L1770" s="28">
        <f t="shared" si="167"/>
        <v>112.815</v>
      </c>
      <c r="M1770" s="28">
        <f>0.5*1.2*0.32*1.99*(Table1[[#This Row],[Velocity]]^2)</f>
        <v>198.23348148148153</v>
      </c>
      <c r="N1770" s="28">
        <f>Table1[[#This Row],[Acceleration Force]]+Table1[[#This Row],[Rolling Resistance]]+Table1[[#This Row],[Aerodynamic Resistance]]</f>
        <v>103.4095925925931</v>
      </c>
      <c r="O1770" s="28">
        <f>(Table1[[#This Row],[Acceleration Force]]+Table1[[#This Row],[Rolling Resistance]]+Table1[[#This Row],[Aerodynamic Resistance]])*Table1[[#This Row],[Velocity]]</f>
        <v>2355.4407201646209</v>
      </c>
      <c r="P1770" s="28">
        <f>Table1[[#This Row],[Total]]*Table1[[#This Row],[Velocity]]</f>
        <v>2355.4407201646209</v>
      </c>
      <c r="Q1770" s="28">
        <f>IF(Table1[[#This Row],[Energy]]&gt;0,Table1[[#This Row],[Energy]],0)</f>
        <v>2355.4407201646209</v>
      </c>
      <c r="R1770" s="28">
        <f>(SUM($Q$6:Q1770))/1000000</f>
        <v>9.4529040901790786</v>
      </c>
      <c r="S1770" s="28">
        <f>IF(Table1[[#This Row],[Energy]]&lt;0,ABS(Table1[[#This Row],[Energy]]),0)</f>
        <v>0</v>
      </c>
      <c r="T1770" s="28">
        <f>(SUM($S$6:S1770))/1000000</f>
        <v>2.0584163204339085</v>
      </c>
    </row>
    <row r="1771" spans="2:20" x14ac:dyDescent="0.3">
      <c r="B1771" s="11" t="s">
        <v>26</v>
      </c>
      <c r="C1771" s="25">
        <v>1765</v>
      </c>
      <c r="D1771" s="25">
        <v>288</v>
      </c>
      <c r="E1771" s="26">
        <v>81.3</v>
      </c>
      <c r="F1771" s="27">
        <f t="shared" si="165"/>
        <v>-0.22222222222222143</v>
      </c>
      <c r="G1771" s="27">
        <f t="shared" si="166"/>
        <v>-0.79999999999999716</v>
      </c>
      <c r="H1771" s="28">
        <f t="shared" si="162"/>
        <v>0</v>
      </c>
      <c r="I1771" s="28">
        <f t="shared" si="163"/>
        <v>81.3</v>
      </c>
      <c r="J1771" s="28">
        <f t="shared" si="164"/>
        <v>22.583333333333332</v>
      </c>
      <c r="K1771" s="28">
        <f>(1000*1.15)*Table1[[#This Row],[WLTC class 3, version 5, acceleration]]</f>
        <v>-255.55555555555463</v>
      </c>
      <c r="L1771" s="28">
        <f t="shared" si="167"/>
        <v>112.815</v>
      </c>
      <c r="M1771" s="28">
        <f>0.5*1.2*0.32*1.99*(Table1[[#This Row],[Velocity]]^2)</f>
        <v>194.86345333333333</v>
      </c>
      <c r="N1771" s="28">
        <f>Table1[[#This Row],[Acceleration Force]]+Table1[[#This Row],[Rolling Resistance]]+Table1[[#This Row],[Aerodynamic Resistance]]</f>
        <v>52.122897777778689</v>
      </c>
      <c r="O1771" s="28">
        <f>(Table1[[#This Row],[Acceleration Force]]+Table1[[#This Row],[Rolling Resistance]]+Table1[[#This Row],[Aerodynamic Resistance]])*Table1[[#This Row],[Velocity]]</f>
        <v>1177.1087748148354</v>
      </c>
      <c r="P1771" s="28">
        <f>Table1[[#This Row],[Total]]*Table1[[#This Row],[Velocity]]</f>
        <v>1177.1087748148354</v>
      </c>
      <c r="Q1771" s="28">
        <f>IF(Table1[[#This Row],[Energy]]&gt;0,Table1[[#This Row],[Energy]],0)</f>
        <v>1177.1087748148354</v>
      </c>
      <c r="R1771" s="28">
        <f>(SUM($Q$6:Q1771))/1000000</f>
        <v>9.4540811989538938</v>
      </c>
      <c r="S1771" s="28">
        <f>IF(Table1[[#This Row],[Energy]]&lt;0,ABS(Table1[[#This Row],[Energy]]),0)</f>
        <v>0</v>
      </c>
      <c r="T1771" s="28">
        <f>(SUM($S$6:S1771))/1000000</f>
        <v>2.0584163204339085</v>
      </c>
    </row>
    <row r="1772" spans="2:20" x14ac:dyDescent="0.3">
      <c r="B1772" s="11" t="s">
        <v>26</v>
      </c>
      <c r="C1772" s="25">
        <v>1766</v>
      </c>
      <c r="D1772" s="25">
        <v>289</v>
      </c>
      <c r="E1772" s="26">
        <v>80.400000000000006</v>
      </c>
      <c r="F1772" s="27">
        <f t="shared" si="165"/>
        <v>-0.30555555555555597</v>
      </c>
      <c r="G1772" s="27">
        <f t="shared" si="166"/>
        <v>-1.1000000000000014</v>
      </c>
      <c r="H1772" s="28">
        <f t="shared" si="162"/>
        <v>0</v>
      </c>
      <c r="I1772" s="28">
        <f t="shared" si="163"/>
        <v>80.400000000000006</v>
      </c>
      <c r="J1772" s="28">
        <f t="shared" si="164"/>
        <v>22.333333333333336</v>
      </c>
      <c r="K1772" s="28">
        <f>(1000*1.15)*Table1[[#This Row],[WLTC class 3, version 5, acceleration]]</f>
        <v>-351.38888888888937</v>
      </c>
      <c r="L1772" s="28">
        <f t="shared" si="167"/>
        <v>112.815</v>
      </c>
      <c r="M1772" s="28">
        <f>0.5*1.2*0.32*1.99*(Table1[[#This Row],[Velocity]]^2)</f>
        <v>190.57301333333339</v>
      </c>
      <c r="N1772" s="28">
        <f>Table1[[#This Row],[Acceleration Force]]+Table1[[#This Row],[Rolling Resistance]]+Table1[[#This Row],[Aerodynamic Resistance]]</f>
        <v>-48.000875555555979</v>
      </c>
      <c r="O1772" s="28">
        <f>(Table1[[#This Row],[Acceleration Force]]+Table1[[#This Row],[Rolling Resistance]]+Table1[[#This Row],[Aerodynamic Resistance]])*Table1[[#This Row],[Velocity]]</f>
        <v>-1072.0195540740835</v>
      </c>
      <c r="P1772" s="28">
        <f>Table1[[#This Row],[Total]]*Table1[[#This Row],[Velocity]]</f>
        <v>-1072.0195540740835</v>
      </c>
      <c r="Q1772" s="28">
        <f>IF(Table1[[#This Row],[Energy]]&gt;0,Table1[[#This Row],[Energy]],0)</f>
        <v>0</v>
      </c>
      <c r="R1772" s="28">
        <f>(SUM($Q$6:Q1772))/1000000</f>
        <v>9.4540811989538938</v>
      </c>
      <c r="S1772" s="28">
        <f>IF(Table1[[#This Row],[Energy]]&lt;0,ABS(Table1[[#This Row],[Energy]]),0)</f>
        <v>1072.0195540740835</v>
      </c>
      <c r="T1772" s="28">
        <f>(SUM($S$6:S1772))/1000000</f>
        <v>2.0594883399879826</v>
      </c>
    </row>
    <row r="1773" spans="2:20" x14ac:dyDescent="0.3">
      <c r="B1773" s="11" t="s">
        <v>26</v>
      </c>
      <c r="C1773" s="25">
        <v>1767</v>
      </c>
      <c r="D1773" s="25">
        <v>290</v>
      </c>
      <c r="E1773" s="26">
        <v>79.099999999999994</v>
      </c>
      <c r="F1773" s="27">
        <f t="shared" si="165"/>
        <v>-0.41666666666666663</v>
      </c>
      <c r="G1773" s="27">
        <f t="shared" si="166"/>
        <v>-1.5</v>
      </c>
      <c r="H1773" s="28">
        <f t="shared" si="162"/>
        <v>0</v>
      </c>
      <c r="I1773" s="28">
        <f t="shared" si="163"/>
        <v>79.099999999999994</v>
      </c>
      <c r="J1773" s="28">
        <f t="shared" si="164"/>
        <v>21.972222222222221</v>
      </c>
      <c r="K1773" s="28">
        <f>(1000*1.15)*Table1[[#This Row],[WLTC class 3, version 5, acceleration]]</f>
        <v>-479.16666666666663</v>
      </c>
      <c r="L1773" s="28">
        <f t="shared" si="167"/>
        <v>112.815</v>
      </c>
      <c r="M1773" s="28">
        <f>0.5*1.2*0.32*1.99*(Table1[[#This Row],[Velocity]]^2)</f>
        <v>184.46002814814815</v>
      </c>
      <c r="N1773" s="28">
        <f>Table1[[#This Row],[Acceleration Force]]+Table1[[#This Row],[Rolling Resistance]]+Table1[[#This Row],[Aerodynamic Resistance]]</f>
        <v>-181.89163851851848</v>
      </c>
      <c r="O1773" s="28">
        <f>(Table1[[#This Row],[Acceleration Force]]+Table1[[#This Row],[Rolling Resistance]]+Table1[[#This Row],[Aerodynamic Resistance]])*Table1[[#This Row],[Velocity]]</f>
        <v>-3996.5635018930029</v>
      </c>
      <c r="P1773" s="28">
        <f>Table1[[#This Row],[Total]]*Table1[[#This Row],[Velocity]]</f>
        <v>-3996.5635018930029</v>
      </c>
      <c r="Q1773" s="28">
        <f>IF(Table1[[#This Row],[Energy]]&gt;0,Table1[[#This Row],[Energy]],0)</f>
        <v>0</v>
      </c>
      <c r="R1773" s="28">
        <f>(SUM($Q$6:Q1773))/1000000</f>
        <v>9.4540811989538938</v>
      </c>
      <c r="S1773" s="28">
        <f>IF(Table1[[#This Row],[Energy]]&lt;0,ABS(Table1[[#This Row],[Energy]]),0)</f>
        <v>3996.5635018930029</v>
      </c>
      <c r="T1773" s="28">
        <f>(SUM($S$6:S1773))/1000000</f>
        <v>2.0634849034898757</v>
      </c>
    </row>
    <row r="1774" spans="2:20" x14ac:dyDescent="0.3">
      <c r="B1774" s="11" t="s">
        <v>26</v>
      </c>
      <c r="C1774" s="25">
        <v>1768</v>
      </c>
      <c r="D1774" s="25">
        <v>291</v>
      </c>
      <c r="E1774" s="26">
        <v>77.400000000000006</v>
      </c>
      <c r="F1774" s="27">
        <f t="shared" si="165"/>
        <v>-0.55555555555555558</v>
      </c>
      <c r="G1774" s="27">
        <f t="shared" si="166"/>
        <v>-2</v>
      </c>
      <c r="H1774" s="28">
        <f t="shared" si="162"/>
        <v>0</v>
      </c>
      <c r="I1774" s="28">
        <f t="shared" si="163"/>
        <v>77.400000000000006</v>
      </c>
      <c r="J1774" s="28">
        <f t="shared" si="164"/>
        <v>21.5</v>
      </c>
      <c r="K1774" s="28">
        <f>(1000*1.15)*Table1[[#This Row],[WLTC class 3, version 5, acceleration]]</f>
        <v>-638.88888888888891</v>
      </c>
      <c r="L1774" s="28">
        <f t="shared" si="167"/>
        <v>112.815</v>
      </c>
      <c r="M1774" s="28">
        <f>0.5*1.2*0.32*1.99*(Table1[[#This Row],[Velocity]]^2)</f>
        <v>176.61648000000002</v>
      </c>
      <c r="N1774" s="28">
        <f>Table1[[#This Row],[Acceleration Force]]+Table1[[#This Row],[Rolling Resistance]]+Table1[[#This Row],[Aerodynamic Resistance]]</f>
        <v>-349.45740888888884</v>
      </c>
      <c r="O1774" s="28">
        <f>(Table1[[#This Row],[Acceleration Force]]+Table1[[#This Row],[Rolling Resistance]]+Table1[[#This Row],[Aerodynamic Resistance]])*Table1[[#This Row],[Velocity]]</f>
        <v>-7513.3342911111104</v>
      </c>
      <c r="P1774" s="28">
        <f>Table1[[#This Row],[Total]]*Table1[[#This Row],[Velocity]]</f>
        <v>-7513.3342911111104</v>
      </c>
      <c r="Q1774" s="28">
        <f>IF(Table1[[#This Row],[Energy]]&gt;0,Table1[[#This Row],[Energy]],0)</f>
        <v>0</v>
      </c>
      <c r="R1774" s="28">
        <f>(SUM($Q$6:Q1774))/1000000</f>
        <v>9.4540811989538938</v>
      </c>
      <c r="S1774" s="28">
        <f>IF(Table1[[#This Row],[Energy]]&lt;0,ABS(Table1[[#This Row],[Energy]]),0)</f>
        <v>7513.3342911111104</v>
      </c>
      <c r="T1774" s="28">
        <f>(SUM($S$6:S1774))/1000000</f>
        <v>2.0709982377809868</v>
      </c>
    </row>
    <row r="1775" spans="2:20" x14ac:dyDescent="0.3">
      <c r="B1775" s="11" t="s">
        <v>26</v>
      </c>
      <c r="C1775" s="25">
        <v>1769</v>
      </c>
      <c r="D1775" s="25">
        <v>292</v>
      </c>
      <c r="E1775" s="26">
        <v>75.099999999999994</v>
      </c>
      <c r="F1775" s="27">
        <f t="shared" si="165"/>
        <v>-0.70833333333333448</v>
      </c>
      <c r="G1775" s="27">
        <f t="shared" si="166"/>
        <v>-2.5500000000000043</v>
      </c>
      <c r="H1775" s="28">
        <f t="shared" si="162"/>
        <v>0</v>
      </c>
      <c r="I1775" s="28">
        <f t="shared" si="163"/>
        <v>75.099999999999994</v>
      </c>
      <c r="J1775" s="28">
        <f t="shared" si="164"/>
        <v>20.861111111111111</v>
      </c>
      <c r="K1775" s="28">
        <f>(1000*1.15)*Table1[[#This Row],[WLTC class 3, version 5, acceleration]]</f>
        <v>-814.58333333333462</v>
      </c>
      <c r="L1775" s="28">
        <f t="shared" si="167"/>
        <v>112.815</v>
      </c>
      <c r="M1775" s="28">
        <f>0.5*1.2*0.32*1.99*(Table1[[#This Row],[Velocity]]^2)</f>
        <v>166.27585037037036</v>
      </c>
      <c r="N1775" s="28">
        <f>Table1[[#This Row],[Acceleration Force]]+Table1[[#This Row],[Rolling Resistance]]+Table1[[#This Row],[Aerodynamic Resistance]]</f>
        <v>-535.49248296296423</v>
      </c>
      <c r="O1775" s="28">
        <f>(Table1[[#This Row],[Acceleration Force]]+Table1[[#This Row],[Rolling Resistance]]+Table1[[#This Row],[Aerodynamic Resistance]])*Table1[[#This Row],[Velocity]]</f>
        <v>-11170.96818625517</v>
      </c>
      <c r="P1775" s="28">
        <f>Table1[[#This Row],[Total]]*Table1[[#This Row],[Velocity]]</f>
        <v>-11170.96818625517</v>
      </c>
      <c r="Q1775" s="28">
        <f>IF(Table1[[#This Row],[Energy]]&gt;0,Table1[[#This Row],[Energy]],0)</f>
        <v>0</v>
      </c>
      <c r="R1775" s="28">
        <f>(SUM($Q$6:Q1775))/1000000</f>
        <v>9.4540811989538938</v>
      </c>
      <c r="S1775" s="28">
        <f>IF(Table1[[#This Row],[Energy]]&lt;0,ABS(Table1[[#This Row],[Energy]]),0)</f>
        <v>11170.96818625517</v>
      </c>
      <c r="T1775" s="28">
        <f>(SUM($S$6:S1775))/1000000</f>
        <v>2.0821692059672419</v>
      </c>
    </row>
    <row r="1776" spans="2:20" x14ac:dyDescent="0.3">
      <c r="B1776" s="11" t="s">
        <v>26</v>
      </c>
      <c r="C1776" s="25">
        <v>1770</v>
      </c>
      <c r="D1776" s="25">
        <v>293</v>
      </c>
      <c r="E1776" s="26">
        <v>72.3</v>
      </c>
      <c r="F1776" s="27">
        <f t="shared" si="165"/>
        <v>-0.83333333333333326</v>
      </c>
      <c r="G1776" s="27">
        <f t="shared" si="166"/>
        <v>-3</v>
      </c>
      <c r="H1776" s="28">
        <f t="shared" si="162"/>
        <v>0</v>
      </c>
      <c r="I1776" s="28">
        <f t="shared" si="163"/>
        <v>72.3</v>
      </c>
      <c r="J1776" s="28">
        <f t="shared" si="164"/>
        <v>20.083333333333332</v>
      </c>
      <c r="K1776" s="28">
        <f>(1000*1.15)*Table1[[#This Row],[WLTC class 3, version 5, acceleration]]</f>
        <v>-958.33333333333326</v>
      </c>
      <c r="L1776" s="28">
        <f t="shared" si="167"/>
        <v>112.815</v>
      </c>
      <c r="M1776" s="28">
        <f>0.5*1.2*0.32*1.99*(Table1[[#This Row],[Velocity]]^2)</f>
        <v>154.10825333333332</v>
      </c>
      <c r="N1776" s="28">
        <f>Table1[[#This Row],[Acceleration Force]]+Table1[[#This Row],[Rolling Resistance]]+Table1[[#This Row],[Aerodynamic Resistance]]</f>
        <v>-691.41007999999988</v>
      </c>
      <c r="O1776" s="28">
        <f>(Table1[[#This Row],[Acceleration Force]]+Table1[[#This Row],[Rolling Resistance]]+Table1[[#This Row],[Aerodynamic Resistance]])*Table1[[#This Row],[Velocity]]</f>
        <v>-13885.819106666664</v>
      </c>
      <c r="P1776" s="28">
        <f>Table1[[#This Row],[Total]]*Table1[[#This Row],[Velocity]]</f>
        <v>-13885.819106666664</v>
      </c>
      <c r="Q1776" s="28">
        <f>IF(Table1[[#This Row],[Energy]]&gt;0,Table1[[#This Row],[Energy]],0)</f>
        <v>0</v>
      </c>
      <c r="R1776" s="28">
        <f>(SUM($Q$6:Q1776))/1000000</f>
        <v>9.4540811989538938</v>
      </c>
      <c r="S1776" s="28">
        <f>IF(Table1[[#This Row],[Energy]]&lt;0,ABS(Table1[[#This Row],[Energy]]),0)</f>
        <v>13885.819106666664</v>
      </c>
      <c r="T1776" s="28">
        <f>(SUM($S$6:S1776))/1000000</f>
        <v>2.0960550250739085</v>
      </c>
    </row>
    <row r="1777" spans="2:20" x14ac:dyDescent="0.3">
      <c r="B1777" s="11" t="s">
        <v>26</v>
      </c>
      <c r="C1777" s="25">
        <v>1771</v>
      </c>
      <c r="D1777" s="25">
        <v>294</v>
      </c>
      <c r="E1777" s="26">
        <v>69.099999999999994</v>
      </c>
      <c r="F1777" s="27">
        <f t="shared" si="165"/>
        <v>-0.88888888888888773</v>
      </c>
      <c r="G1777" s="27">
        <f t="shared" si="166"/>
        <v>-3.1999999999999957</v>
      </c>
      <c r="H1777" s="28">
        <f t="shared" si="162"/>
        <v>0</v>
      </c>
      <c r="I1777" s="28">
        <f t="shared" si="163"/>
        <v>69.099999999999994</v>
      </c>
      <c r="J1777" s="28">
        <f t="shared" si="164"/>
        <v>19.194444444444443</v>
      </c>
      <c r="K1777" s="28">
        <f>(1000*1.15)*Table1[[#This Row],[WLTC class 3, version 5, acceleration]]</f>
        <v>-1022.2222222222209</v>
      </c>
      <c r="L1777" s="28">
        <f t="shared" si="167"/>
        <v>112.815</v>
      </c>
      <c r="M1777" s="28">
        <f>0.5*1.2*0.32*1.99*(Table1[[#This Row],[Velocity]]^2)</f>
        <v>140.76847259259259</v>
      </c>
      <c r="N1777" s="28">
        <f>Table1[[#This Row],[Acceleration Force]]+Table1[[#This Row],[Rolling Resistance]]+Table1[[#This Row],[Aerodynamic Resistance]]</f>
        <v>-768.63874962962836</v>
      </c>
      <c r="O1777" s="28">
        <f>(Table1[[#This Row],[Acceleration Force]]+Table1[[#This Row],[Rolling Resistance]]+Table1[[#This Row],[Aerodynamic Resistance]])*Table1[[#This Row],[Velocity]]</f>
        <v>-14753.593777613143</v>
      </c>
      <c r="P1777" s="28">
        <f>Table1[[#This Row],[Total]]*Table1[[#This Row],[Velocity]]</f>
        <v>-14753.593777613143</v>
      </c>
      <c r="Q1777" s="28">
        <f>IF(Table1[[#This Row],[Energy]]&gt;0,Table1[[#This Row],[Energy]],0)</f>
        <v>0</v>
      </c>
      <c r="R1777" s="28">
        <f>(SUM($Q$6:Q1777))/1000000</f>
        <v>9.4540811989538938</v>
      </c>
      <c r="S1777" s="28">
        <f>IF(Table1[[#This Row],[Energy]]&lt;0,ABS(Table1[[#This Row],[Energy]]),0)</f>
        <v>14753.593777613143</v>
      </c>
      <c r="T1777" s="28">
        <f>(SUM($S$6:S1777))/1000000</f>
        <v>2.1108086188515216</v>
      </c>
    </row>
    <row r="1778" spans="2:20" x14ac:dyDescent="0.3">
      <c r="B1778" s="11" t="s">
        <v>26</v>
      </c>
      <c r="C1778" s="25">
        <v>1772</v>
      </c>
      <c r="D1778" s="25">
        <v>295</v>
      </c>
      <c r="E1778" s="26">
        <v>65.900000000000006</v>
      </c>
      <c r="F1778" s="27">
        <f t="shared" si="165"/>
        <v>-0.88888888888888773</v>
      </c>
      <c r="G1778" s="27">
        <f t="shared" si="166"/>
        <v>-3.1999999999999957</v>
      </c>
      <c r="H1778" s="28">
        <f t="shared" si="162"/>
        <v>0</v>
      </c>
      <c r="I1778" s="28">
        <f t="shared" si="163"/>
        <v>65.900000000000006</v>
      </c>
      <c r="J1778" s="28">
        <f t="shared" si="164"/>
        <v>18.305555555555557</v>
      </c>
      <c r="K1778" s="28">
        <f>(1000*1.15)*Table1[[#This Row],[WLTC class 3, version 5, acceleration]]</f>
        <v>-1022.2222222222209</v>
      </c>
      <c r="L1778" s="28">
        <f t="shared" si="167"/>
        <v>112.815</v>
      </c>
      <c r="M1778" s="28">
        <f>0.5*1.2*0.32*1.99*(Table1[[#This Row],[Velocity]]^2)</f>
        <v>128.03247259259263</v>
      </c>
      <c r="N1778" s="28">
        <f>Table1[[#This Row],[Acceleration Force]]+Table1[[#This Row],[Rolling Resistance]]+Table1[[#This Row],[Aerodynamic Resistance]]</f>
        <v>-781.37474962962835</v>
      </c>
      <c r="O1778" s="28">
        <f>(Table1[[#This Row],[Acceleration Force]]+Table1[[#This Row],[Rolling Resistance]]+Table1[[#This Row],[Aerodynamic Resistance]])*Table1[[#This Row],[Velocity]]</f>
        <v>-14303.498889053475</v>
      </c>
      <c r="P1778" s="28">
        <f>Table1[[#This Row],[Total]]*Table1[[#This Row],[Velocity]]</f>
        <v>-14303.498889053475</v>
      </c>
      <c r="Q1778" s="28">
        <f>IF(Table1[[#This Row],[Energy]]&gt;0,Table1[[#This Row],[Energy]],0)</f>
        <v>0</v>
      </c>
      <c r="R1778" s="28">
        <f>(SUM($Q$6:Q1778))/1000000</f>
        <v>9.4540811989538938</v>
      </c>
      <c r="S1778" s="28">
        <f>IF(Table1[[#This Row],[Energy]]&lt;0,ABS(Table1[[#This Row],[Energy]]),0)</f>
        <v>14303.498889053475</v>
      </c>
      <c r="T1778" s="28">
        <f>(SUM($S$6:S1778))/1000000</f>
        <v>2.1251121177405752</v>
      </c>
    </row>
    <row r="1779" spans="2:20" x14ac:dyDescent="0.3">
      <c r="B1779" s="11" t="s">
        <v>26</v>
      </c>
      <c r="C1779" s="25">
        <v>1773</v>
      </c>
      <c r="D1779" s="25">
        <v>296</v>
      </c>
      <c r="E1779" s="26">
        <v>62.7</v>
      </c>
      <c r="F1779" s="27">
        <f t="shared" si="165"/>
        <v>-0.86111111111111149</v>
      </c>
      <c r="G1779" s="27">
        <f t="shared" si="166"/>
        <v>-3.1000000000000014</v>
      </c>
      <c r="H1779" s="28">
        <f t="shared" si="162"/>
        <v>0</v>
      </c>
      <c r="I1779" s="28">
        <f t="shared" si="163"/>
        <v>62.7</v>
      </c>
      <c r="J1779" s="28">
        <f t="shared" si="164"/>
        <v>17.416666666666668</v>
      </c>
      <c r="K1779" s="28">
        <f>(1000*1.15)*Table1[[#This Row],[WLTC class 3, version 5, acceleration]]</f>
        <v>-990.27777777777817</v>
      </c>
      <c r="L1779" s="28">
        <f t="shared" si="167"/>
        <v>112.815</v>
      </c>
      <c r="M1779" s="28">
        <f>0.5*1.2*0.32*1.99*(Table1[[#This Row],[Velocity]]^2)</f>
        <v>115.90025333333337</v>
      </c>
      <c r="N1779" s="28">
        <f>Table1[[#This Row],[Acceleration Force]]+Table1[[#This Row],[Rolling Resistance]]+Table1[[#This Row],[Aerodynamic Resistance]]</f>
        <v>-761.56252444444488</v>
      </c>
      <c r="O1779" s="28">
        <f>(Table1[[#This Row],[Acceleration Force]]+Table1[[#This Row],[Rolling Resistance]]+Table1[[#This Row],[Aerodynamic Resistance]])*Table1[[#This Row],[Velocity]]</f>
        <v>-13263.880634074083</v>
      </c>
      <c r="P1779" s="28">
        <f>Table1[[#This Row],[Total]]*Table1[[#This Row],[Velocity]]</f>
        <v>-13263.880634074083</v>
      </c>
      <c r="Q1779" s="28">
        <f>IF(Table1[[#This Row],[Energy]]&gt;0,Table1[[#This Row],[Energy]],0)</f>
        <v>0</v>
      </c>
      <c r="R1779" s="28">
        <f>(SUM($Q$6:Q1779))/1000000</f>
        <v>9.4540811989538938</v>
      </c>
      <c r="S1779" s="28">
        <f>IF(Table1[[#This Row],[Energy]]&lt;0,ABS(Table1[[#This Row],[Energy]]),0)</f>
        <v>13263.880634074083</v>
      </c>
      <c r="T1779" s="28">
        <f>(SUM($S$6:S1779))/1000000</f>
        <v>2.1383759983746495</v>
      </c>
    </row>
    <row r="1780" spans="2:20" x14ac:dyDescent="0.3">
      <c r="B1780" s="11" t="s">
        <v>26</v>
      </c>
      <c r="C1780" s="25">
        <v>1774</v>
      </c>
      <c r="D1780" s="25">
        <v>297</v>
      </c>
      <c r="E1780" s="26">
        <v>59.7</v>
      </c>
      <c r="F1780" s="27">
        <f t="shared" si="165"/>
        <v>-0.79166666666666707</v>
      </c>
      <c r="G1780" s="27">
        <f t="shared" si="166"/>
        <v>-2.8500000000000014</v>
      </c>
      <c r="H1780" s="28">
        <f t="shared" si="162"/>
        <v>0</v>
      </c>
      <c r="I1780" s="28">
        <f t="shared" si="163"/>
        <v>59.7</v>
      </c>
      <c r="J1780" s="28">
        <f t="shared" si="164"/>
        <v>16.583333333333332</v>
      </c>
      <c r="K1780" s="28">
        <f>(1000*1.15)*Table1[[#This Row],[WLTC class 3, version 5, acceleration]]</f>
        <v>-910.41666666666708</v>
      </c>
      <c r="L1780" s="28">
        <f t="shared" si="167"/>
        <v>112.815</v>
      </c>
      <c r="M1780" s="28">
        <f>0.5*1.2*0.32*1.99*(Table1[[#This Row],[Velocity]]^2)</f>
        <v>105.07465333333333</v>
      </c>
      <c r="N1780" s="28">
        <f>Table1[[#This Row],[Acceleration Force]]+Table1[[#This Row],[Rolling Resistance]]+Table1[[#This Row],[Aerodynamic Resistance]]</f>
        <v>-692.5270133333338</v>
      </c>
      <c r="O1780" s="28">
        <f>(Table1[[#This Row],[Acceleration Force]]+Table1[[#This Row],[Rolling Resistance]]+Table1[[#This Row],[Aerodynamic Resistance]])*Table1[[#This Row],[Velocity]]</f>
        <v>-11484.406304444452</v>
      </c>
      <c r="P1780" s="28">
        <f>Table1[[#This Row],[Total]]*Table1[[#This Row],[Velocity]]</f>
        <v>-11484.406304444452</v>
      </c>
      <c r="Q1780" s="28">
        <f>IF(Table1[[#This Row],[Energy]]&gt;0,Table1[[#This Row],[Energy]],0)</f>
        <v>0</v>
      </c>
      <c r="R1780" s="28">
        <f>(SUM($Q$6:Q1780))/1000000</f>
        <v>9.4540811989538938</v>
      </c>
      <c r="S1780" s="28">
        <f>IF(Table1[[#This Row],[Energy]]&lt;0,ABS(Table1[[#This Row],[Energy]]),0)</f>
        <v>11484.406304444452</v>
      </c>
      <c r="T1780" s="28">
        <f>(SUM($S$6:S1780))/1000000</f>
        <v>2.1498604046790941</v>
      </c>
    </row>
    <row r="1781" spans="2:20" x14ac:dyDescent="0.3">
      <c r="B1781" s="11" t="s">
        <v>26</v>
      </c>
      <c r="C1781" s="25">
        <v>1775</v>
      </c>
      <c r="D1781" s="25">
        <v>298</v>
      </c>
      <c r="E1781" s="26">
        <v>57</v>
      </c>
      <c r="F1781" s="27">
        <f t="shared" si="165"/>
        <v>-0.70833333333333348</v>
      </c>
      <c r="G1781" s="27">
        <f t="shared" si="166"/>
        <v>-2.5500000000000007</v>
      </c>
      <c r="H1781" s="28">
        <f t="shared" si="162"/>
        <v>0</v>
      </c>
      <c r="I1781" s="28">
        <f t="shared" si="163"/>
        <v>57</v>
      </c>
      <c r="J1781" s="28">
        <f t="shared" si="164"/>
        <v>15.833333333333332</v>
      </c>
      <c r="K1781" s="28">
        <f>(1000*1.15)*Table1[[#This Row],[WLTC class 3, version 5, acceleration]]</f>
        <v>-814.58333333333348</v>
      </c>
      <c r="L1781" s="28">
        <f t="shared" si="167"/>
        <v>112.815</v>
      </c>
      <c r="M1781" s="28">
        <f>0.5*1.2*0.32*1.99*(Table1[[#This Row],[Velocity]]^2)</f>
        <v>95.785333333333327</v>
      </c>
      <c r="N1781" s="28">
        <f>Table1[[#This Row],[Acceleration Force]]+Table1[[#This Row],[Rolling Resistance]]+Table1[[#This Row],[Aerodynamic Resistance]]</f>
        <v>-605.98300000000006</v>
      </c>
      <c r="O1781" s="28">
        <f>(Table1[[#This Row],[Acceleration Force]]+Table1[[#This Row],[Rolling Resistance]]+Table1[[#This Row],[Aerodynamic Resistance]])*Table1[[#This Row],[Velocity]]</f>
        <v>-9594.7308333333331</v>
      </c>
      <c r="P1781" s="28">
        <f>Table1[[#This Row],[Total]]*Table1[[#This Row],[Velocity]]</f>
        <v>-9594.7308333333331</v>
      </c>
      <c r="Q1781" s="28">
        <f>IF(Table1[[#This Row],[Energy]]&gt;0,Table1[[#This Row],[Energy]],0)</f>
        <v>0</v>
      </c>
      <c r="R1781" s="28">
        <f>(SUM($Q$6:Q1781))/1000000</f>
        <v>9.4540811989538938</v>
      </c>
      <c r="S1781" s="28">
        <f>IF(Table1[[#This Row],[Energy]]&lt;0,ABS(Table1[[#This Row],[Energy]]),0)</f>
        <v>9594.7308333333331</v>
      </c>
      <c r="T1781" s="28">
        <f>(SUM($S$6:S1781))/1000000</f>
        <v>2.1594551355124274</v>
      </c>
    </row>
    <row r="1782" spans="2:20" x14ac:dyDescent="0.3">
      <c r="B1782" s="11" t="s">
        <v>26</v>
      </c>
      <c r="C1782" s="25">
        <v>1776</v>
      </c>
      <c r="D1782" s="25">
        <v>299</v>
      </c>
      <c r="E1782" s="26">
        <v>54.6</v>
      </c>
      <c r="F1782" s="27">
        <f t="shared" si="165"/>
        <v>-0.6666666666666663</v>
      </c>
      <c r="G1782" s="27">
        <f t="shared" si="166"/>
        <v>-2.3999999999999986</v>
      </c>
      <c r="H1782" s="28">
        <f t="shared" si="162"/>
        <v>0</v>
      </c>
      <c r="I1782" s="28">
        <f t="shared" si="163"/>
        <v>54.6</v>
      </c>
      <c r="J1782" s="28">
        <f t="shared" si="164"/>
        <v>15.166666666666666</v>
      </c>
      <c r="K1782" s="28">
        <f>(1000*1.15)*Table1[[#This Row],[WLTC class 3, version 5, acceleration]]</f>
        <v>-766.66666666666629</v>
      </c>
      <c r="L1782" s="28">
        <f t="shared" si="167"/>
        <v>112.815</v>
      </c>
      <c r="M1782" s="28">
        <f>0.5*1.2*0.32*1.99*(Table1[[#This Row],[Velocity]]^2)</f>
        <v>87.889013333333338</v>
      </c>
      <c r="N1782" s="28">
        <f>Table1[[#This Row],[Acceleration Force]]+Table1[[#This Row],[Rolling Resistance]]+Table1[[#This Row],[Aerodynamic Resistance]]</f>
        <v>-565.96265333333292</v>
      </c>
      <c r="O1782" s="28">
        <f>(Table1[[#This Row],[Acceleration Force]]+Table1[[#This Row],[Rolling Resistance]]+Table1[[#This Row],[Aerodynamic Resistance]])*Table1[[#This Row],[Velocity]]</f>
        <v>-8583.7669088888815</v>
      </c>
      <c r="P1782" s="28">
        <f>Table1[[#This Row],[Total]]*Table1[[#This Row],[Velocity]]</f>
        <v>-8583.7669088888815</v>
      </c>
      <c r="Q1782" s="28">
        <f>IF(Table1[[#This Row],[Energy]]&gt;0,Table1[[#This Row],[Energy]],0)</f>
        <v>0</v>
      </c>
      <c r="R1782" s="28">
        <f>(SUM($Q$6:Q1782))/1000000</f>
        <v>9.4540811989538938</v>
      </c>
      <c r="S1782" s="28">
        <f>IF(Table1[[#This Row],[Energy]]&lt;0,ABS(Table1[[#This Row],[Energy]]),0)</f>
        <v>8583.7669088888815</v>
      </c>
      <c r="T1782" s="28">
        <f>(SUM($S$6:S1782))/1000000</f>
        <v>2.168038902421316</v>
      </c>
    </row>
    <row r="1783" spans="2:20" x14ac:dyDescent="0.3">
      <c r="B1783" s="11" t="s">
        <v>26</v>
      </c>
      <c r="C1783" s="25">
        <v>1777</v>
      </c>
      <c r="D1783" s="25">
        <v>300</v>
      </c>
      <c r="E1783" s="26">
        <v>52.2</v>
      </c>
      <c r="F1783" s="27">
        <f t="shared" si="165"/>
        <v>-0.68055555555555536</v>
      </c>
      <c r="G1783" s="27">
        <f t="shared" si="166"/>
        <v>-2.4499999999999993</v>
      </c>
      <c r="H1783" s="28">
        <f t="shared" si="162"/>
        <v>0</v>
      </c>
      <c r="I1783" s="28">
        <f t="shared" si="163"/>
        <v>52.2</v>
      </c>
      <c r="J1783" s="28">
        <f t="shared" si="164"/>
        <v>14.5</v>
      </c>
      <c r="K1783" s="28">
        <f>(1000*1.15)*Table1[[#This Row],[WLTC class 3, version 5, acceleration]]</f>
        <v>-782.63888888888869</v>
      </c>
      <c r="L1783" s="28">
        <f t="shared" si="167"/>
        <v>112.815</v>
      </c>
      <c r="M1783" s="28">
        <f>0.5*1.2*0.32*1.99*(Table1[[#This Row],[Velocity]]^2)</f>
        <v>80.33232000000001</v>
      </c>
      <c r="N1783" s="28">
        <f>Table1[[#This Row],[Acceleration Force]]+Table1[[#This Row],[Rolling Resistance]]+Table1[[#This Row],[Aerodynamic Resistance]]</f>
        <v>-589.49156888888865</v>
      </c>
      <c r="O1783" s="28">
        <f>(Table1[[#This Row],[Acceleration Force]]+Table1[[#This Row],[Rolling Resistance]]+Table1[[#This Row],[Aerodynamic Resistance]])*Table1[[#This Row],[Velocity]]</f>
        <v>-8547.6277488888845</v>
      </c>
      <c r="P1783" s="28">
        <f>Table1[[#This Row],[Total]]*Table1[[#This Row],[Velocity]]</f>
        <v>-8547.6277488888845</v>
      </c>
      <c r="Q1783" s="28">
        <f>IF(Table1[[#This Row],[Energy]]&gt;0,Table1[[#This Row],[Energy]],0)</f>
        <v>0</v>
      </c>
      <c r="R1783" s="28">
        <f>(SUM($Q$6:Q1783))/1000000</f>
        <v>9.4540811989538938</v>
      </c>
      <c r="S1783" s="28">
        <f>IF(Table1[[#This Row],[Energy]]&lt;0,ABS(Table1[[#This Row],[Energy]]),0)</f>
        <v>8547.6277488888845</v>
      </c>
      <c r="T1783" s="28">
        <f>(SUM($S$6:S1783))/1000000</f>
        <v>2.176586530170205</v>
      </c>
    </row>
    <row r="1784" spans="2:20" x14ac:dyDescent="0.3">
      <c r="B1784" s="11" t="s">
        <v>26</v>
      </c>
      <c r="C1784" s="25">
        <v>1778</v>
      </c>
      <c r="D1784" s="25">
        <v>301</v>
      </c>
      <c r="E1784" s="26">
        <v>49.7</v>
      </c>
      <c r="F1784" s="27">
        <f t="shared" si="165"/>
        <v>-0.75000000000000078</v>
      </c>
      <c r="G1784" s="27">
        <f t="shared" si="166"/>
        <v>-2.7000000000000028</v>
      </c>
      <c r="H1784" s="28">
        <f t="shared" si="162"/>
        <v>0</v>
      </c>
      <c r="I1784" s="28">
        <f t="shared" si="163"/>
        <v>49.7</v>
      </c>
      <c r="J1784" s="28">
        <f t="shared" si="164"/>
        <v>13.805555555555555</v>
      </c>
      <c r="K1784" s="28">
        <f>(1000*1.15)*Table1[[#This Row],[WLTC class 3, version 5, acceleration]]</f>
        <v>-862.50000000000091</v>
      </c>
      <c r="L1784" s="28">
        <f t="shared" si="167"/>
        <v>112.815</v>
      </c>
      <c r="M1784" s="28">
        <f>0.5*1.2*0.32*1.99*(Table1[[#This Row],[Velocity]]^2)</f>
        <v>72.821912592592597</v>
      </c>
      <c r="N1784" s="28">
        <f>Table1[[#This Row],[Acceleration Force]]+Table1[[#This Row],[Rolling Resistance]]+Table1[[#This Row],[Aerodynamic Resistance]]</f>
        <v>-676.86308740740822</v>
      </c>
      <c r="O1784" s="28">
        <f>(Table1[[#This Row],[Acceleration Force]]+Table1[[#This Row],[Rolling Resistance]]+Table1[[#This Row],[Aerodynamic Resistance]])*Table1[[#This Row],[Velocity]]</f>
        <v>-9344.4709567078298</v>
      </c>
      <c r="P1784" s="28">
        <f>Table1[[#This Row],[Total]]*Table1[[#This Row],[Velocity]]</f>
        <v>-9344.4709567078298</v>
      </c>
      <c r="Q1784" s="28">
        <f>IF(Table1[[#This Row],[Energy]]&gt;0,Table1[[#This Row],[Energy]],0)</f>
        <v>0</v>
      </c>
      <c r="R1784" s="28">
        <f>(SUM($Q$6:Q1784))/1000000</f>
        <v>9.4540811989538938</v>
      </c>
      <c r="S1784" s="28">
        <f>IF(Table1[[#This Row],[Energy]]&lt;0,ABS(Table1[[#This Row],[Energy]]),0)</f>
        <v>9344.4709567078298</v>
      </c>
      <c r="T1784" s="28">
        <f>(SUM($S$6:S1784))/1000000</f>
        <v>2.1859310011269129</v>
      </c>
    </row>
    <row r="1785" spans="2:20" x14ac:dyDescent="0.3">
      <c r="B1785" s="11" t="s">
        <v>26</v>
      </c>
      <c r="C1785" s="25">
        <v>1779</v>
      </c>
      <c r="D1785" s="25">
        <v>302</v>
      </c>
      <c r="E1785" s="26">
        <v>46.8</v>
      </c>
      <c r="F1785" s="27">
        <f t="shared" si="165"/>
        <v>-0.86111111111111149</v>
      </c>
      <c r="G1785" s="27">
        <f t="shared" si="166"/>
        <v>-3.1000000000000014</v>
      </c>
      <c r="H1785" s="28">
        <f t="shared" si="162"/>
        <v>0</v>
      </c>
      <c r="I1785" s="28">
        <f t="shared" si="163"/>
        <v>46.8</v>
      </c>
      <c r="J1785" s="28">
        <f t="shared" si="164"/>
        <v>12.999999999999998</v>
      </c>
      <c r="K1785" s="28">
        <f>(1000*1.15)*Table1[[#This Row],[WLTC class 3, version 5, acceleration]]</f>
        <v>-990.27777777777817</v>
      </c>
      <c r="L1785" s="28">
        <f t="shared" si="167"/>
        <v>112.815</v>
      </c>
      <c r="M1785" s="28">
        <f>0.5*1.2*0.32*1.99*(Table1[[#This Row],[Velocity]]^2)</f>
        <v>64.571519999999978</v>
      </c>
      <c r="N1785" s="28">
        <f>Table1[[#This Row],[Acceleration Force]]+Table1[[#This Row],[Rolling Resistance]]+Table1[[#This Row],[Aerodynamic Resistance]]</f>
        <v>-812.89125777777826</v>
      </c>
      <c r="O1785" s="28">
        <f>(Table1[[#This Row],[Acceleration Force]]+Table1[[#This Row],[Rolling Resistance]]+Table1[[#This Row],[Aerodynamic Resistance]])*Table1[[#This Row],[Velocity]]</f>
        <v>-10567.586351111117</v>
      </c>
      <c r="P1785" s="28">
        <f>Table1[[#This Row],[Total]]*Table1[[#This Row],[Velocity]]</f>
        <v>-10567.586351111117</v>
      </c>
      <c r="Q1785" s="28">
        <f>IF(Table1[[#This Row],[Energy]]&gt;0,Table1[[#This Row],[Energy]],0)</f>
        <v>0</v>
      </c>
      <c r="R1785" s="28">
        <f>(SUM($Q$6:Q1785))/1000000</f>
        <v>9.4540811989538938</v>
      </c>
      <c r="S1785" s="28">
        <f>IF(Table1[[#This Row],[Energy]]&lt;0,ABS(Table1[[#This Row],[Energy]]),0)</f>
        <v>10567.586351111117</v>
      </c>
      <c r="T1785" s="28">
        <f>(SUM($S$6:S1785))/1000000</f>
        <v>2.1964985874780241</v>
      </c>
    </row>
    <row r="1786" spans="2:20" x14ac:dyDescent="0.3">
      <c r="B1786" s="11" t="s">
        <v>26</v>
      </c>
      <c r="C1786" s="25">
        <v>1780</v>
      </c>
      <c r="D1786" s="25">
        <v>303</v>
      </c>
      <c r="E1786" s="26">
        <v>43.5</v>
      </c>
      <c r="F1786" s="27">
        <f t="shared" si="165"/>
        <v>-0.95833333333333315</v>
      </c>
      <c r="G1786" s="27">
        <f t="shared" si="166"/>
        <v>-3.4499999999999993</v>
      </c>
      <c r="H1786" s="28">
        <f t="shared" si="162"/>
        <v>0</v>
      </c>
      <c r="I1786" s="28">
        <f t="shared" si="163"/>
        <v>43.5</v>
      </c>
      <c r="J1786" s="28">
        <f t="shared" si="164"/>
        <v>12.083333333333332</v>
      </c>
      <c r="K1786" s="28">
        <f>(1000*1.15)*Table1[[#This Row],[WLTC class 3, version 5, acceleration]]</f>
        <v>-1102.083333333333</v>
      </c>
      <c r="L1786" s="28">
        <f t="shared" si="167"/>
        <v>112.815</v>
      </c>
      <c r="M1786" s="28">
        <f>0.5*1.2*0.32*1.99*(Table1[[#This Row],[Velocity]]^2)</f>
        <v>55.786333333333332</v>
      </c>
      <c r="N1786" s="28">
        <f>Table1[[#This Row],[Acceleration Force]]+Table1[[#This Row],[Rolling Resistance]]+Table1[[#This Row],[Aerodynamic Resistance]]</f>
        <v>-933.48199999999963</v>
      </c>
      <c r="O1786" s="28">
        <f>(Table1[[#This Row],[Acceleration Force]]+Table1[[#This Row],[Rolling Resistance]]+Table1[[#This Row],[Aerodynamic Resistance]])*Table1[[#This Row],[Velocity]]</f>
        <v>-11279.574166666662</v>
      </c>
      <c r="P1786" s="28">
        <f>Table1[[#This Row],[Total]]*Table1[[#This Row],[Velocity]]</f>
        <v>-11279.574166666662</v>
      </c>
      <c r="Q1786" s="28">
        <f>IF(Table1[[#This Row],[Energy]]&gt;0,Table1[[#This Row],[Energy]],0)</f>
        <v>0</v>
      </c>
      <c r="R1786" s="28">
        <f>(SUM($Q$6:Q1786))/1000000</f>
        <v>9.4540811989538938</v>
      </c>
      <c r="S1786" s="28">
        <f>IF(Table1[[#This Row],[Energy]]&lt;0,ABS(Table1[[#This Row],[Energy]]),0)</f>
        <v>11279.574166666662</v>
      </c>
      <c r="T1786" s="28">
        <f>(SUM($S$6:S1786))/1000000</f>
        <v>2.2077781616446908</v>
      </c>
    </row>
    <row r="1787" spans="2:20" x14ac:dyDescent="0.3">
      <c r="B1787" s="11" t="s">
        <v>26</v>
      </c>
      <c r="C1787" s="25">
        <v>1781</v>
      </c>
      <c r="D1787" s="25">
        <v>304</v>
      </c>
      <c r="E1787" s="26">
        <v>39.9</v>
      </c>
      <c r="F1787" s="27">
        <f t="shared" si="165"/>
        <v>-0.98611111111111127</v>
      </c>
      <c r="G1787" s="27">
        <f t="shared" si="166"/>
        <v>-3.5500000000000007</v>
      </c>
      <c r="H1787" s="28">
        <f t="shared" si="162"/>
        <v>0</v>
      </c>
      <c r="I1787" s="28">
        <f t="shared" si="163"/>
        <v>39.9</v>
      </c>
      <c r="J1787" s="28">
        <f t="shared" si="164"/>
        <v>11.083333333333332</v>
      </c>
      <c r="K1787" s="28">
        <f>(1000*1.15)*Table1[[#This Row],[WLTC class 3, version 5, acceleration]]</f>
        <v>-1134.0277777777781</v>
      </c>
      <c r="L1787" s="28">
        <f t="shared" si="167"/>
        <v>112.815</v>
      </c>
      <c r="M1787" s="28">
        <f>0.5*1.2*0.32*1.99*(Table1[[#This Row],[Velocity]]^2)</f>
        <v>46.934813333333331</v>
      </c>
      <c r="N1787" s="28">
        <f>Table1[[#This Row],[Acceleration Force]]+Table1[[#This Row],[Rolling Resistance]]+Table1[[#This Row],[Aerodynamic Resistance]]</f>
        <v>-974.27796444444471</v>
      </c>
      <c r="O1787" s="28">
        <f>(Table1[[#This Row],[Acceleration Force]]+Table1[[#This Row],[Rolling Resistance]]+Table1[[#This Row],[Aerodynamic Resistance]])*Table1[[#This Row],[Velocity]]</f>
        <v>-10798.247439259261</v>
      </c>
      <c r="P1787" s="28">
        <f>Table1[[#This Row],[Total]]*Table1[[#This Row],[Velocity]]</f>
        <v>-10798.247439259261</v>
      </c>
      <c r="Q1787" s="28">
        <f>IF(Table1[[#This Row],[Energy]]&gt;0,Table1[[#This Row],[Energy]],0)</f>
        <v>0</v>
      </c>
      <c r="R1787" s="28">
        <f>(SUM($Q$6:Q1787))/1000000</f>
        <v>9.4540811989538938</v>
      </c>
      <c r="S1787" s="28">
        <f>IF(Table1[[#This Row],[Energy]]&lt;0,ABS(Table1[[#This Row],[Energy]]),0)</f>
        <v>10798.247439259261</v>
      </c>
      <c r="T1787" s="28">
        <f>(SUM($S$6:S1787))/1000000</f>
        <v>2.2185764090839499</v>
      </c>
    </row>
    <row r="1788" spans="2:20" x14ac:dyDescent="0.3">
      <c r="B1788" s="11" t="s">
        <v>26</v>
      </c>
      <c r="C1788" s="25">
        <v>1782</v>
      </c>
      <c r="D1788" s="25">
        <v>305</v>
      </c>
      <c r="E1788" s="26">
        <v>36.4</v>
      </c>
      <c r="F1788" s="27">
        <f t="shared" si="165"/>
        <v>-0.93055555555555491</v>
      </c>
      <c r="G1788" s="27">
        <f t="shared" si="166"/>
        <v>-3.3499999999999979</v>
      </c>
      <c r="H1788" s="28">
        <f t="shared" si="162"/>
        <v>0</v>
      </c>
      <c r="I1788" s="28">
        <f t="shared" si="163"/>
        <v>36.4</v>
      </c>
      <c r="J1788" s="28">
        <f t="shared" si="164"/>
        <v>10.111111111111111</v>
      </c>
      <c r="K1788" s="28">
        <f>(1000*1.15)*Table1[[#This Row],[WLTC class 3, version 5, acceleration]]</f>
        <v>-1070.1388888888882</v>
      </c>
      <c r="L1788" s="28">
        <f t="shared" si="167"/>
        <v>112.815</v>
      </c>
      <c r="M1788" s="28">
        <f>0.5*1.2*0.32*1.99*(Table1[[#This Row],[Velocity]]^2)</f>
        <v>39.061783703703703</v>
      </c>
      <c r="N1788" s="28">
        <f>Table1[[#This Row],[Acceleration Force]]+Table1[[#This Row],[Rolling Resistance]]+Table1[[#This Row],[Aerodynamic Resistance]]</f>
        <v>-918.26210518518451</v>
      </c>
      <c r="O1788" s="28">
        <f>(Table1[[#This Row],[Acceleration Force]]+Table1[[#This Row],[Rolling Resistance]]+Table1[[#This Row],[Aerodynamic Resistance]])*Table1[[#This Row],[Velocity]]</f>
        <v>-9284.6501746501981</v>
      </c>
      <c r="P1788" s="28">
        <f>Table1[[#This Row],[Total]]*Table1[[#This Row],[Velocity]]</f>
        <v>-9284.6501746501981</v>
      </c>
      <c r="Q1788" s="28">
        <f>IF(Table1[[#This Row],[Energy]]&gt;0,Table1[[#This Row],[Energy]],0)</f>
        <v>0</v>
      </c>
      <c r="R1788" s="28">
        <f>(SUM($Q$6:Q1788))/1000000</f>
        <v>9.4540811989538938</v>
      </c>
      <c r="S1788" s="28">
        <f>IF(Table1[[#This Row],[Energy]]&lt;0,ABS(Table1[[#This Row],[Energy]]),0)</f>
        <v>9284.6501746501981</v>
      </c>
      <c r="T1788" s="28">
        <f>(SUM($S$6:S1788))/1000000</f>
        <v>2.2278610592586001</v>
      </c>
    </row>
    <row r="1789" spans="2:20" x14ac:dyDescent="0.3">
      <c r="B1789" s="11" t="s">
        <v>26</v>
      </c>
      <c r="C1789" s="25">
        <v>1783</v>
      </c>
      <c r="D1789" s="25">
        <v>306</v>
      </c>
      <c r="E1789" s="26">
        <v>33.200000000000003</v>
      </c>
      <c r="F1789" s="27">
        <f t="shared" si="165"/>
        <v>-0.8194444444444442</v>
      </c>
      <c r="G1789" s="27">
        <f t="shared" si="166"/>
        <v>-2.9499999999999993</v>
      </c>
      <c r="H1789" s="28">
        <f t="shared" si="162"/>
        <v>0</v>
      </c>
      <c r="I1789" s="28">
        <f t="shared" si="163"/>
        <v>33.200000000000003</v>
      </c>
      <c r="J1789" s="28">
        <f t="shared" si="164"/>
        <v>9.2222222222222232</v>
      </c>
      <c r="K1789" s="28">
        <f>(1000*1.15)*Table1[[#This Row],[WLTC class 3, version 5, acceleration]]</f>
        <v>-942.36111111111086</v>
      </c>
      <c r="L1789" s="28">
        <f t="shared" si="167"/>
        <v>112.815</v>
      </c>
      <c r="M1789" s="28">
        <f>0.5*1.2*0.32*1.99*(Table1[[#This Row],[Velocity]]^2)</f>
        <v>32.495668148148162</v>
      </c>
      <c r="N1789" s="28">
        <f>Table1[[#This Row],[Acceleration Force]]+Table1[[#This Row],[Rolling Resistance]]+Table1[[#This Row],[Aerodynamic Resistance]]</f>
        <v>-797.05044296296262</v>
      </c>
      <c r="O1789" s="28">
        <f>(Table1[[#This Row],[Acceleration Force]]+Table1[[#This Row],[Rolling Resistance]]+Table1[[#This Row],[Aerodynamic Resistance]])*Table1[[#This Row],[Velocity]]</f>
        <v>-7350.5763073251001</v>
      </c>
      <c r="P1789" s="28">
        <f>Table1[[#This Row],[Total]]*Table1[[#This Row],[Velocity]]</f>
        <v>-7350.5763073251001</v>
      </c>
      <c r="Q1789" s="28">
        <f>IF(Table1[[#This Row],[Energy]]&gt;0,Table1[[#This Row],[Energy]],0)</f>
        <v>0</v>
      </c>
      <c r="R1789" s="28">
        <f>(SUM($Q$6:Q1789))/1000000</f>
        <v>9.4540811989538938</v>
      </c>
      <c r="S1789" s="28">
        <f>IF(Table1[[#This Row],[Energy]]&lt;0,ABS(Table1[[#This Row],[Energy]]),0)</f>
        <v>7350.5763073251001</v>
      </c>
      <c r="T1789" s="28">
        <f>(SUM($S$6:S1789))/1000000</f>
        <v>2.2352116355659253</v>
      </c>
    </row>
    <row r="1790" spans="2:20" x14ac:dyDescent="0.3">
      <c r="B1790" s="11" t="s">
        <v>26</v>
      </c>
      <c r="C1790" s="25">
        <v>1784</v>
      </c>
      <c r="D1790" s="25">
        <v>307</v>
      </c>
      <c r="E1790" s="26">
        <v>30.5</v>
      </c>
      <c r="F1790" s="27">
        <f t="shared" si="165"/>
        <v>-0.6805555555555558</v>
      </c>
      <c r="G1790" s="27">
        <f t="shared" si="166"/>
        <v>-2.4500000000000011</v>
      </c>
      <c r="H1790" s="28">
        <f t="shared" si="162"/>
        <v>0</v>
      </c>
      <c r="I1790" s="28">
        <f t="shared" si="163"/>
        <v>30.5</v>
      </c>
      <c r="J1790" s="28">
        <f t="shared" si="164"/>
        <v>8.4722222222222214</v>
      </c>
      <c r="K1790" s="28">
        <f>(1000*1.15)*Table1[[#This Row],[WLTC class 3, version 5, acceleration]]</f>
        <v>-782.63888888888914</v>
      </c>
      <c r="L1790" s="28">
        <f t="shared" si="167"/>
        <v>112.815</v>
      </c>
      <c r="M1790" s="28">
        <f>0.5*1.2*0.32*1.99*(Table1[[#This Row],[Velocity]]^2)</f>
        <v>27.425148148148146</v>
      </c>
      <c r="N1790" s="28">
        <f>Table1[[#This Row],[Acceleration Force]]+Table1[[#This Row],[Rolling Resistance]]+Table1[[#This Row],[Aerodynamic Resistance]]</f>
        <v>-642.39874074074089</v>
      </c>
      <c r="O1790" s="28">
        <f>(Table1[[#This Row],[Acceleration Force]]+Table1[[#This Row],[Rolling Resistance]]+Table1[[#This Row],[Aerodynamic Resistance]])*Table1[[#This Row],[Velocity]]</f>
        <v>-5442.5448868312769</v>
      </c>
      <c r="P1790" s="28">
        <f>Table1[[#This Row],[Total]]*Table1[[#This Row],[Velocity]]</f>
        <v>-5442.5448868312769</v>
      </c>
      <c r="Q1790" s="28">
        <f>IF(Table1[[#This Row],[Energy]]&gt;0,Table1[[#This Row],[Energy]],0)</f>
        <v>0</v>
      </c>
      <c r="R1790" s="28">
        <f>(SUM($Q$6:Q1790))/1000000</f>
        <v>9.4540811989538938</v>
      </c>
      <c r="S1790" s="28">
        <f>IF(Table1[[#This Row],[Energy]]&lt;0,ABS(Table1[[#This Row],[Energy]]),0)</f>
        <v>5442.5448868312769</v>
      </c>
      <c r="T1790" s="28">
        <f>(SUM($S$6:S1790))/1000000</f>
        <v>2.2406541804527564</v>
      </c>
    </row>
    <row r="1791" spans="2:20" x14ac:dyDescent="0.3">
      <c r="B1791" s="11" t="s">
        <v>26</v>
      </c>
      <c r="C1791" s="25">
        <v>1785</v>
      </c>
      <c r="D1791" s="25">
        <v>308</v>
      </c>
      <c r="E1791" s="26">
        <v>28.3</v>
      </c>
      <c r="F1791" s="27">
        <f t="shared" si="165"/>
        <v>-0.58333333333333326</v>
      </c>
      <c r="G1791" s="27">
        <f t="shared" si="166"/>
        <v>-2.0999999999999996</v>
      </c>
      <c r="H1791" s="28">
        <f t="shared" si="162"/>
        <v>0</v>
      </c>
      <c r="I1791" s="28">
        <f t="shared" si="163"/>
        <v>28.3</v>
      </c>
      <c r="J1791" s="28">
        <f t="shared" si="164"/>
        <v>7.8611111111111107</v>
      </c>
      <c r="K1791" s="28">
        <f>(1000*1.15)*Table1[[#This Row],[WLTC class 3, version 5, acceleration]]</f>
        <v>-670.83333333333326</v>
      </c>
      <c r="L1791" s="28">
        <f t="shared" si="167"/>
        <v>112.815</v>
      </c>
      <c r="M1791" s="28">
        <f>0.5*1.2*0.32*1.99*(Table1[[#This Row],[Velocity]]^2)</f>
        <v>23.611423703703704</v>
      </c>
      <c r="N1791" s="28">
        <f>Table1[[#This Row],[Acceleration Force]]+Table1[[#This Row],[Rolling Resistance]]+Table1[[#This Row],[Aerodynamic Resistance]]</f>
        <v>-534.40690962962947</v>
      </c>
      <c r="O1791" s="28">
        <f>(Table1[[#This Row],[Acceleration Force]]+Table1[[#This Row],[Rolling Resistance]]+Table1[[#This Row],[Aerodynamic Resistance]])*Table1[[#This Row],[Velocity]]</f>
        <v>-4201.0320951440317</v>
      </c>
      <c r="P1791" s="28">
        <f>Table1[[#This Row],[Total]]*Table1[[#This Row],[Velocity]]</f>
        <v>-4201.0320951440317</v>
      </c>
      <c r="Q1791" s="28">
        <f>IF(Table1[[#This Row],[Energy]]&gt;0,Table1[[#This Row],[Energy]],0)</f>
        <v>0</v>
      </c>
      <c r="R1791" s="28">
        <f>(SUM($Q$6:Q1791))/1000000</f>
        <v>9.4540811989538938</v>
      </c>
      <c r="S1791" s="28">
        <f>IF(Table1[[#This Row],[Energy]]&lt;0,ABS(Table1[[#This Row],[Energy]]),0)</f>
        <v>4201.0320951440317</v>
      </c>
      <c r="T1791" s="28">
        <f>(SUM($S$6:S1791))/1000000</f>
        <v>2.2448552125479004</v>
      </c>
    </row>
    <row r="1792" spans="2:20" x14ac:dyDescent="0.3">
      <c r="B1792" s="11" t="s">
        <v>26</v>
      </c>
      <c r="C1792" s="25">
        <v>1786</v>
      </c>
      <c r="D1792" s="25">
        <v>309</v>
      </c>
      <c r="E1792" s="26">
        <v>26.3</v>
      </c>
      <c r="F1792" s="27">
        <f t="shared" si="165"/>
        <v>-0.54166666666666696</v>
      </c>
      <c r="G1792" s="27">
        <f t="shared" si="166"/>
        <v>-1.9500000000000011</v>
      </c>
      <c r="H1792" s="28">
        <f t="shared" si="162"/>
        <v>0</v>
      </c>
      <c r="I1792" s="28">
        <f t="shared" si="163"/>
        <v>26.3</v>
      </c>
      <c r="J1792" s="28">
        <f t="shared" si="164"/>
        <v>7.3055555555555554</v>
      </c>
      <c r="K1792" s="28">
        <f>(1000*1.15)*Table1[[#This Row],[WLTC class 3, version 5, acceleration]]</f>
        <v>-622.91666666666697</v>
      </c>
      <c r="L1792" s="28">
        <f t="shared" si="167"/>
        <v>112.815</v>
      </c>
      <c r="M1792" s="28">
        <f>0.5*1.2*0.32*1.99*(Table1[[#This Row],[Velocity]]^2)</f>
        <v>20.392045925925927</v>
      </c>
      <c r="N1792" s="28">
        <f>Table1[[#This Row],[Acceleration Force]]+Table1[[#This Row],[Rolling Resistance]]+Table1[[#This Row],[Aerodynamic Resistance]]</f>
        <v>-489.70962074074106</v>
      </c>
      <c r="O1792" s="28">
        <f>(Table1[[#This Row],[Acceleration Force]]+Table1[[#This Row],[Rolling Resistance]]+Table1[[#This Row],[Aerodynamic Resistance]])*Table1[[#This Row],[Velocity]]</f>
        <v>-3577.600840411525</v>
      </c>
      <c r="P1792" s="28">
        <f>Table1[[#This Row],[Total]]*Table1[[#This Row],[Velocity]]</f>
        <v>-3577.600840411525</v>
      </c>
      <c r="Q1792" s="28">
        <f>IF(Table1[[#This Row],[Energy]]&gt;0,Table1[[#This Row],[Energy]],0)</f>
        <v>0</v>
      </c>
      <c r="R1792" s="28">
        <f>(SUM($Q$6:Q1792))/1000000</f>
        <v>9.4540811989538938</v>
      </c>
      <c r="S1792" s="28">
        <f>IF(Table1[[#This Row],[Energy]]&lt;0,ABS(Table1[[#This Row],[Energy]]),0)</f>
        <v>3577.600840411525</v>
      </c>
      <c r="T1792" s="28">
        <f>(SUM($S$6:S1792))/1000000</f>
        <v>2.248432813388312</v>
      </c>
    </row>
    <row r="1793" spans="2:20" x14ac:dyDescent="0.3">
      <c r="B1793" s="11" t="s">
        <v>26</v>
      </c>
      <c r="C1793" s="25">
        <v>1787</v>
      </c>
      <c r="D1793" s="25">
        <v>310</v>
      </c>
      <c r="E1793" s="26">
        <v>24.4</v>
      </c>
      <c r="F1793" s="27">
        <f t="shared" si="165"/>
        <v>-0.5277777777777779</v>
      </c>
      <c r="G1793" s="27">
        <f t="shared" si="166"/>
        <v>-1.9000000000000004</v>
      </c>
      <c r="H1793" s="28">
        <f t="shared" si="162"/>
        <v>0</v>
      </c>
      <c r="I1793" s="28">
        <f t="shared" si="163"/>
        <v>24.4</v>
      </c>
      <c r="J1793" s="28">
        <f t="shared" si="164"/>
        <v>6.7777777777777768</v>
      </c>
      <c r="K1793" s="28">
        <f>(1000*1.15)*Table1[[#This Row],[WLTC class 3, version 5, acceleration]]</f>
        <v>-606.94444444444457</v>
      </c>
      <c r="L1793" s="28">
        <f t="shared" si="167"/>
        <v>112.815</v>
      </c>
      <c r="M1793" s="28">
        <f>0.5*1.2*0.32*1.99*(Table1[[#This Row],[Velocity]]^2)</f>
        <v>17.552094814814811</v>
      </c>
      <c r="N1793" s="28">
        <f>Table1[[#This Row],[Acceleration Force]]+Table1[[#This Row],[Rolling Resistance]]+Table1[[#This Row],[Aerodynamic Resistance]]</f>
        <v>-476.57734962962974</v>
      </c>
      <c r="O1793" s="28">
        <f>(Table1[[#This Row],[Acceleration Force]]+Table1[[#This Row],[Rolling Resistance]]+Table1[[#This Row],[Aerodynamic Resistance]])*Table1[[#This Row],[Velocity]]</f>
        <v>-3230.1353697119343</v>
      </c>
      <c r="P1793" s="28">
        <f>Table1[[#This Row],[Total]]*Table1[[#This Row],[Velocity]]</f>
        <v>-3230.1353697119343</v>
      </c>
      <c r="Q1793" s="28">
        <f>IF(Table1[[#This Row],[Energy]]&gt;0,Table1[[#This Row],[Energy]],0)</f>
        <v>0</v>
      </c>
      <c r="R1793" s="28">
        <f>(SUM($Q$6:Q1793))/1000000</f>
        <v>9.4540811989538938</v>
      </c>
      <c r="S1793" s="28">
        <f>IF(Table1[[#This Row],[Energy]]&lt;0,ABS(Table1[[#This Row],[Energy]]),0)</f>
        <v>3230.1353697119343</v>
      </c>
      <c r="T1793" s="28">
        <f>(SUM($S$6:S1793))/1000000</f>
        <v>2.2516629487580242</v>
      </c>
    </row>
    <row r="1794" spans="2:20" x14ac:dyDescent="0.3">
      <c r="B1794" s="11" t="s">
        <v>26</v>
      </c>
      <c r="C1794" s="25">
        <v>1788</v>
      </c>
      <c r="D1794" s="25">
        <v>311</v>
      </c>
      <c r="E1794" s="26">
        <v>22.5</v>
      </c>
      <c r="F1794" s="27">
        <f t="shared" si="165"/>
        <v>-0.54166666666666641</v>
      </c>
      <c r="G1794" s="27">
        <f t="shared" si="166"/>
        <v>-1.9499999999999993</v>
      </c>
      <c r="H1794" s="28">
        <f t="shared" si="162"/>
        <v>0</v>
      </c>
      <c r="I1794" s="28">
        <f t="shared" si="163"/>
        <v>22.5</v>
      </c>
      <c r="J1794" s="28">
        <f t="shared" si="164"/>
        <v>6.25</v>
      </c>
      <c r="K1794" s="28">
        <f>(1000*1.15)*Table1[[#This Row],[WLTC class 3, version 5, acceleration]]</f>
        <v>-622.9166666666664</v>
      </c>
      <c r="L1794" s="28">
        <f t="shared" si="167"/>
        <v>112.815</v>
      </c>
      <c r="M1794" s="28">
        <f>0.5*1.2*0.32*1.99*(Table1[[#This Row],[Velocity]]^2)</f>
        <v>14.925000000000001</v>
      </c>
      <c r="N1794" s="28">
        <f>Table1[[#This Row],[Acceleration Force]]+Table1[[#This Row],[Rolling Resistance]]+Table1[[#This Row],[Aerodynamic Resistance]]</f>
        <v>-495.17666666666639</v>
      </c>
      <c r="O1794" s="28">
        <f>(Table1[[#This Row],[Acceleration Force]]+Table1[[#This Row],[Rolling Resistance]]+Table1[[#This Row],[Aerodynamic Resistance]])*Table1[[#This Row],[Velocity]]</f>
        <v>-3094.8541666666652</v>
      </c>
      <c r="P1794" s="28">
        <f>Table1[[#This Row],[Total]]*Table1[[#This Row],[Velocity]]</f>
        <v>-3094.8541666666652</v>
      </c>
      <c r="Q1794" s="28">
        <f>IF(Table1[[#This Row],[Energy]]&gt;0,Table1[[#This Row],[Energy]],0)</f>
        <v>0</v>
      </c>
      <c r="R1794" s="28">
        <f>(SUM($Q$6:Q1794))/1000000</f>
        <v>9.4540811989538938</v>
      </c>
      <c r="S1794" s="28">
        <f>IF(Table1[[#This Row],[Energy]]&lt;0,ABS(Table1[[#This Row],[Energy]]),0)</f>
        <v>3094.8541666666652</v>
      </c>
      <c r="T1794" s="28">
        <f>(SUM($S$6:S1794))/1000000</f>
        <v>2.2547578029246909</v>
      </c>
    </row>
    <row r="1795" spans="2:20" x14ac:dyDescent="0.3">
      <c r="B1795" s="11" t="s">
        <v>26</v>
      </c>
      <c r="C1795" s="25">
        <v>1789</v>
      </c>
      <c r="D1795" s="25">
        <v>312</v>
      </c>
      <c r="E1795" s="26">
        <v>20.5</v>
      </c>
      <c r="F1795" s="27">
        <f t="shared" si="165"/>
        <v>-0.59722222222222232</v>
      </c>
      <c r="G1795" s="27">
        <f t="shared" si="166"/>
        <v>-2.1500000000000004</v>
      </c>
      <c r="H1795" s="28">
        <f t="shared" si="162"/>
        <v>0</v>
      </c>
      <c r="I1795" s="28">
        <f t="shared" si="163"/>
        <v>20.5</v>
      </c>
      <c r="J1795" s="28">
        <f t="shared" si="164"/>
        <v>5.6944444444444446</v>
      </c>
      <c r="K1795" s="28">
        <f>(1000*1.15)*Table1[[#This Row],[WLTC class 3, version 5, acceleration]]</f>
        <v>-686.80555555555566</v>
      </c>
      <c r="L1795" s="28">
        <f t="shared" si="167"/>
        <v>112.815</v>
      </c>
      <c r="M1795" s="28">
        <f>0.5*1.2*0.32*1.99*(Table1[[#This Row],[Velocity]]^2)</f>
        <v>12.389592592592596</v>
      </c>
      <c r="N1795" s="28">
        <f>Table1[[#This Row],[Acceleration Force]]+Table1[[#This Row],[Rolling Resistance]]+Table1[[#This Row],[Aerodynamic Resistance]]</f>
        <v>-561.60096296296297</v>
      </c>
      <c r="O1795" s="28">
        <f>(Table1[[#This Row],[Acceleration Force]]+Table1[[#This Row],[Rolling Resistance]]+Table1[[#This Row],[Aerodynamic Resistance]])*Table1[[#This Row],[Velocity]]</f>
        <v>-3198.0054835390947</v>
      </c>
      <c r="P1795" s="28">
        <f>Table1[[#This Row],[Total]]*Table1[[#This Row],[Velocity]]</f>
        <v>-3198.0054835390947</v>
      </c>
      <c r="Q1795" s="28">
        <f>IF(Table1[[#This Row],[Energy]]&gt;0,Table1[[#This Row],[Energy]],0)</f>
        <v>0</v>
      </c>
      <c r="R1795" s="28">
        <f>(SUM($Q$6:Q1795))/1000000</f>
        <v>9.4540811989538938</v>
      </c>
      <c r="S1795" s="28">
        <f>IF(Table1[[#This Row],[Energy]]&lt;0,ABS(Table1[[#This Row],[Energy]]),0)</f>
        <v>3198.0054835390947</v>
      </c>
      <c r="T1795" s="28">
        <f>(SUM($S$6:S1795))/1000000</f>
        <v>2.2579558084082301</v>
      </c>
    </row>
    <row r="1796" spans="2:20" x14ac:dyDescent="0.3">
      <c r="B1796" s="11" t="s">
        <v>26</v>
      </c>
      <c r="C1796" s="25">
        <v>1790</v>
      </c>
      <c r="D1796" s="25">
        <v>313</v>
      </c>
      <c r="E1796" s="26">
        <v>18.2</v>
      </c>
      <c r="F1796" s="27">
        <f t="shared" si="165"/>
        <v>-0.69444444444444442</v>
      </c>
      <c r="G1796" s="27">
        <f t="shared" si="166"/>
        <v>-2.5</v>
      </c>
      <c r="H1796" s="28">
        <f t="shared" si="162"/>
        <v>0</v>
      </c>
      <c r="I1796" s="28">
        <f t="shared" si="163"/>
        <v>18.2</v>
      </c>
      <c r="J1796" s="28">
        <f t="shared" si="164"/>
        <v>5.0555555555555554</v>
      </c>
      <c r="K1796" s="28">
        <f>(1000*1.15)*Table1[[#This Row],[WLTC class 3, version 5, acceleration]]</f>
        <v>-798.61111111111109</v>
      </c>
      <c r="L1796" s="28">
        <f t="shared" si="167"/>
        <v>112.815</v>
      </c>
      <c r="M1796" s="28">
        <f>0.5*1.2*0.32*1.99*(Table1[[#This Row],[Velocity]]^2)</f>
        <v>9.7654459259259259</v>
      </c>
      <c r="N1796" s="28">
        <f>Table1[[#This Row],[Acceleration Force]]+Table1[[#This Row],[Rolling Resistance]]+Table1[[#This Row],[Aerodynamic Resistance]]</f>
        <v>-676.03066518518506</v>
      </c>
      <c r="O1796" s="28">
        <f>(Table1[[#This Row],[Acceleration Force]]+Table1[[#This Row],[Rolling Resistance]]+Table1[[#This Row],[Aerodynamic Resistance]])*Table1[[#This Row],[Velocity]]</f>
        <v>-3417.71058510288</v>
      </c>
      <c r="P1796" s="28">
        <f>Table1[[#This Row],[Total]]*Table1[[#This Row],[Velocity]]</f>
        <v>-3417.71058510288</v>
      </c>
      <c r="Q1796" s="28">
        <f>IF(Table1[[#This Row],[Energy]]&gt;0,Table1[[#This Row],[Energy]],0)</f>
        <v>0</v>
      </c>
      <c r="R1796" s="28">
        <f>(SUM($Q$6:Q1796))/1000000</f>
        <v>9.4540811989538938</v>
      </c>
      <c r="S1796" s="28">
        <f>IF(Table1[[#This Row],[Energy]]&lt;0,ABS(Table1[[#This Row],[Energy]]),0)</f>
        <v>3417.71058510288</v>
      </c>
      <c r="T1796" s="28">
        <f>(SUM($S$6:S1796))/1000000</f>
        <v>2.2613735189933331</v>
      </c>
    </row>
    <row r="1797" spans="2:20" x14ac:dyDescent="0.3">
      <c r="B1797" s="11" t="s">
        <v>26</v>
      </c>
      <c r="C1797" s="25">
        <v>1791</v>
      </c>
      <c r="D1797" s="25">
        <v>314</v>
      </c>
      <c r="E1797" s="26">
        <v>15.5</v>
      </c>
      <c r="F1797" s="27">
        <f t="shared" si="165"/>
        <v>-0.8194444444444442</v>
      </c>
      <c r="G1797" s="27">
        <f t="shared" si="166"/>
        <v>-2.9499999999999993</v>
      </c>
      <c r="H1797" s="28">
        <f t="shared" si="162"/>
        <v>0</v>
      </c>
      <c r="I1797" s="28">
        <f t="shared" si="163"/>
        <v>15.5</v>
      </c>
      <c r="J1797" s="28">
        <f t="shared" si="164"/>
        <v>4.3055555555555554</v>
      </c>
      <c r="K1797" s="28">
        <f>(1000*1.15)*Table1[[#This Row],[WLTC class 3, version 5, acceleration]]</f>
        <v>-942.36111111111086</v>
      </c>
      <c r="L1797" s="28">
        <f t="shared" si="167"/>
        <v>112.815</v>
      </c>
      <c r="M1797" s="28">
        <f>0.5*1.2*0.32*1.99*(Table1[[#This Row],[Velocity]]^2)</f>
        <v>7.0829259259259256</v>
      </c>
      <c r="N1797" s="28">
        <f>Table1[[#This Row],[Acceleration Force]]+Table1[[#This Row],[Rolling Resistance]]+Table1[[#This Row],[Aerodynamic Resistance]]</f>
        <v>-822.4631851851849</v>
      </c>
      <c r="O1797" s="28">
        <f>(Table1[[#This Row],[Acceleration Force]]+Table1[[#This Row],[Rolling Resistance]]+Table1[[#This Row],[Aerodynamic Resistance]])*Table1[[#This Row],[Velocity]]</f>
        <v>-3541.1609362139902</v>
      </c>
      <c r="P1797" s="28">
        <f>Table1[[#This Row],[Total]]*Table1[[#This Row],[Velocity]]</f>
        <v>-3541.1609362139902</v>
      </c>
      <c r="Q1797" s="28">
        <f>IF(Table1[[#This Row],[Energy]]&gt;0,Table1[[#This Row],[Energy]],0)</f>
        <v>0</v>
      </c>
      <c r="R1797" s="28">
        <f>(SUM($Q$6:Q1797))/1000000</f>
        <v>9.4540811989538938</v>
      </c>
      <c r="S1797" s="28">
        <f>IF(Table1[[#This Row],[Energy]]&lt;0,ABS(Table1[[#This Row],[Energy]]),0)</f>
        <v>3541.1609362139902</v>
      </c>
      <c r="T1797" s="28">
        <f>(SUM($S$6:S1797))/1000000</f>
        <v>2.264914679929547</v>
      </c>
    </row>
    <row r="1798" spans="2:20" x14ac:dyDescent="0.3">
      <c r="B1798" s="11" t="s">
        <v>26</v>
      </c>
      <c r="C1798" s="25">
        <v>1792</v>
      </c>
      <c r="D1798" s="25">
        <v>315</v>
      </c>
      <c r="E1798" s="26">
        <v>12.3</v>
      </c>
      <c r="F1798" s="27">
        <f t="shared" si="165"/>
        <v>-0.94444444444444453</v>
      </c>
      <c r="G1798" s="27">
        <f t="shared" si="166"/>
        <v>-3.4000000000000004</v>
      </c>
      <c r="H1798" s="28">
        <f t="shared" ref="H1798:H1806" si="168">IF(E1798&lt;1,1,0)</f>
        <v>0</v>
      </c>
      <c r="I1798" s="28">
        <f t="shared" ref="I1798:I1806" si="169">IF(H1798=1,"",E1798)</f>
        <v>12.3</v>
      </c>
      <c r="J1798" s="28">
        <f t="shared" ref="J1798:J1806" si="170">E1798/3.6</f>
        <v>3.416666666666667</v>
      </c>
      <c r="K1798" s="28">
        <f>(1000*1.15)*Table1[[#This Row],[WLTC class 3, version 5, acceleration]]</f>
        <v>-1086.1111111111113</v>
      </c>
      <c r="L1798" s="28">
        <f t="shared" si="167"/>
        <v>112.815</v>
      </c>
      <c r="M1798" s="28">
        <f>0.5*1.2*0.32*1.99*(Table1[[#This Row],[Velocity]]^2)</f>
        <v>4.4602533333333341</v>
      </c>
      <c r="N1798" s="28">
        <f>Table1[[#This Row],[Acceleration Force]]+Table1[[#This Row],[Rolling Resistance]]+Table1[[#This Row],[Aerodynamic Resistance]]</f>
        <v>-968.83585777777796</v>
      </c>
      <c r="O1798" s="28">
        <f>(Table1[[#This Row],[Acceleration Force]]+Table1[[#This Row],[Rolling Resistance]]+Table1[[#This Row],[Aerodynamic Resistance]])*Table1[[#This Row],[Velocity]]</f>
        <v>-3310.1891807407414</v>
      </c>
      <c r="P1798" s="28">
        <f>Table1[[#This Row],[Total]]*Table1[[#This Row],[Velocity]]</f>
        <v>-3310.1891807407414</v>
      </c>
      <c r="Q1798" s="28">
        <f>IF(Table1[[#This Row],[Energy]]&gt;0,Table1[[#This Row],[Energy]],0)</f>
        <v>0</v>
      </c>
      <c r="R1798" s="28">
        <f>(SUM($Q$6:Q1798))/1000000</f>
        <v>9.4540811989538938</v>
      </c>
      <c r="S1798" s="28">
        <f>IF(Table1[[#This Row],[Energy]]&lt;0,ABS(Table1[[#This Row],[Energy]]),0)</f>
        <v>3310.1891807407414</v>
      </c>
      <c r="T1798" s="28">
        <f>(SUM($S$6:S1798))/1000000</f>
        <v>2.2682248691102878</v>
      </c>
    </row>
    <row r="1799" spans="2:20" x14ac:dyDescent="0.3">
      <c r="B1799" s="11" t="s">
        <v>26</v>
      </c>
      <c r="C1799" s="25">
        <v>1793</v>
      </c>
      <c r="D1799" s="25">
        <v>316</v>
      </c>
      <c r="E1799" s="26">
        <v>8.6999999999999993</v>
      </c>
      <c r="F1799" s="27">
        <f t="shared" ref="F1799:F1805" si="171">($E1800-$E1798)/2/3.6</f>
        <v>-0.98611111111111116</v>
      </c>
      <c r="G1799" s="27">
        <f t="shared" ref="G1799:G1805" si="172">($E1800-$E1798)/2</f>
        <v>-3.5500000000000003</v>
      </c>
      <c r="H1799" s="28">
        <f t="shared" si="168"/>
        <v>0</v>
      </c>
      <c r="I1799" s="28">
        <f t="shared" si="169"/>
        <v>8.6999999999999993</v>
      </c>
      <c r="J1799" s="28">
        <f t="shared" si="170"/>
        <v>2.4166666666666665</v>
      </c>
      <c r="K1799" s="28">
        <f>(1000*1.15)*Table1[[#This Row],[WLTC class 3, version 5, acceleration]]</f>
        <v>-1134.0277777777778</v>
      </c>
      <c r="L1799" s="28">
        <f t="shared" ref="L1799:L1806" si="173">1150*9.81*0.01</f>
        <v>112.815</v>
      </c>
      <c r="M1799" s="28">
        <f>0.5*1.2*0.32*1.99*(Table1[[#This Row],[Velocity]]^2)</f>
        <v>2.2314533333333331</v>
      </c>
      <c r="N1799" s="28">
        <f>Table1[[#This Row],[Acceleration Force]]+Table1[[#This Row],[Rolling Resistance]]+Table1[[#This Row],[Aerodynamic Resistance]]</f>
        <v>-1018.9813244444445</v>
      </c>
      <c r="O1799" s="28">
        <f>(Table1[[#This Row],[Acceleration Force]]+Table1[[#This Row],[Rolling Resistance]]+Table1[[#This Row],[Aerodynamic Resistance]])*Table1[[#This Row],[Velocity]]</f>
        <v>-2462.5382007407406</v>
      </c>
      <c r="P1799" s="28">
        <f>Table1[[#This Row],[Total]]*Table1[[#This Row],[Velocity]]</f>
        <v>-2462.5382007407406</v>
      </c>
      <c r="Q1799" s="28">
        <f>IF(Table1[[#This Row],[Energy]]&gt;0,Table1[[#This Row],[Energy]],0)</f>
        <v>0</v>
      </c>
      <c r="R1799" s="28">
        <f>(SUM($Q$6:Q1799))/1000000</f>
        <v>9.4540811989538938</v>
      </c>
      <c r="S1799" s="28">
        <f>IF(Table1[[#This Row],[Energy]]&lt;0,ABS(Table1[[#This Row],[Energy]]),0)</f>
        <v>2462.5382007407406</v>
      </c>
      <c r="T1799" s="28">
        <f>(SUM($S$6:S1799))/1000000</f>
        <v>2.2706874073110281</v>
      </c>
    </row>
    <row r="1800" spans="2:20" x14ac:dyDescent="0.3">
      <c r="B1800" s="11" t="s">
        <v>26</v>
      </c>
      <c r="C1800" s="25">
        <v>1794</v>
      </c>
      <c r="D1800" s="25">
        <v>317</v>
      </c>
      <c r="E1800" s="26">
        <v>5.2</v>
      </c>
      <c r="F1800" s="27">
        <f t="shared" si="171"/>
        <v>-1.2083333333333333</v>
      </c>
      <c r="G1800" s="27">
        <f t="shared" si="172"/>
        <v>-4.3499999999999996</v>
      </c>
      <c r="H1800" s="28">
        <f t="shared" si="168"/>
        <v>0</v>
      </c>
      <c r="I1800" s="28">
        <f t="shared" si="169"/>
        <v>5.2</v>
      </c>
      <c r="J1800" s="28">
        <f t="shared" si="170"/>
        <v>1.4444444444444444</v>
      </c>
      <c r="K1800" s="28">
        <f>(1000*1.15)*Table1[[#This Row],[WLTC class 3, version 5, acceleration]]</f>
        <v>-1389.5833333333333</v>
      </c>
      <c r="L1800" s="28">
        <f t="shared" si="173"/>
        <v>112.815</v>
      </c>
      <c r="M1800" s="28">
        <f>0.5*1.2*0.32*1.99*(Table1[[#This Row],[Velocity]]^2)</f>
        <v>0.79717925925925925</v>
      </c>
      <c r="N1800" s="28">
        <f>Table1[[#This Row],[Acceleration Force]]+Table1[[#This Row],[Rolling Resistance]]+Table1[[#This Row],[Aerodynamic Resistance]]</f>
        <v>-1275.9711540740739</v>
      </c>
      <c r="O1800" s="28">
        <f>(Table1[[#This Row],[Acceleration Force]]+Table1[[#This Row],[Rolling Resistance]]+Table1[[#This Row],[Aerodynamic Resistance]])*Table1[[#This Row],[Velocity]]</f>
        <v>-1843.0694447736623</v>
      </c>
      <c r="P1800" s="28">
        <f>Table1[[#This Row],[Total]]*Table1[[#This Row],[Velocity]]</f>
        <v>-1843.0694447736623</v>
      </c>
      <c r="Q1800" s="28">
        <f>IF(Table1[[#This Row],[Energy]]&gt;0,Table1[[#This Row],[Energy]],0)</f>
        <v>0</v>
      </c>
      <c r="R1800" s="28">
        <f>(SUM($Q$6:Q1800))/1000000</f>
        <v>9.4540811989538938</v>
      </c>
      <c r="S1800" s="28">
        <f>IF(Table1[[#This Row],[Energy]]&lt;0,ABS(Table1[[#This Row],[Energy]]),0)</f>
        <v>1843.0694447736623</v>
      </c>
      <c r="T1800" s="28">
        <f>(SUM($S$6:S1800))/1000000</f>
        <v>2.2725304767558021</v>
      </c>
    </row>
    <row r="1801" spans="2:20" x14ac:dyDescent="0.3">
      <c r="B1801" s="11" t="s">
        <v>26</v>
      </c>
      <c r="C1801" s="25">
        <v>1795</v>
      </c>
      <c r="D1801" s="25">
        <v>318</v>
      </c>
      <c r="E1801" s="26">
        <v>0</v>
      </c>
      <c r="F1801" s="27">
        <f t="shared" si="171"/>
        <v>-0.72222222222222221</v>
      </c>
      <c r="G1801" s="27">
        <f t="shared" si="172"/>
        <v>-2.6</v>
      </c>
      <c r="H1801" s="28">
        <f t="shared" si="168"/>
        <v>1</v>
      </c>
      <c r="I1801" s="28" t="str">
        <f t="shared" si="169"/>
        <v/>
      </c>
      <c r="J1801" s="28">
        <f t="shared" si="170"/>
        <v>0</v>
      </c>
      <c r="K1801" s="28">
        <f>(1000*1.15)*Table1[[#This Row],[WLTC class 3, version 5, acceleration]]</f>
        <v>-830.55555555555554</v>
      </c>
      <c r="L1801" s="28">
        <f t="shared" si="173"/>
        <v>112.815</v>
      </c>
      <c r="M1801" s="28">
        <f>0.5*1.2*0.32*1.99*(Table1[[#This Row],[Velocity]]^2)</f>
        <v>0</v>
      </c>
      <c r="N1801" s="28">
        <f>Table1[[#This Row],[Acceleration Force]]+Table1[[#This Row],[Rolling Resistance]]+Table1[[#This Row],[Aerodynamic Resistance]]</f>
        <v>-717.7405555555556</v>
      </c>
      <c r="O1801" s="28">
        <f>(Table1[[#This Row],[Acceleration Force]]+Table1[[#This Row],[Rolling Resistance]]+Table1[[#This Row],[Aerodynamic Resistance]])*Table1[[#This Row],[Velocity]]</f>
        <v>0</v>
      </c>
      <c r="P1801" s="28">
        <f>Table1[[#This Row],[Total]]*Table1[[#This Row],[Velocity]]</f>
        <v>0</v>
      </c>
      <c r="Q1801" s="28">
        <f>IF(Table1[[#This Row],[Energy]]&gt;0,Table1[[#This Row],[Energy]],0)</f>
        <v>0</v>
      </c>
      <c r="R1801" s="28">
        <f>(SUM($Q$6:Q1801))/1000000</f>
        <v>9.4540811989538938</v>
      </c>
      <c r="S1801" s="28">
        <f>IF(Table1[[#This Row],[Energy]]&lt;0,ABS(Table1[[#This Row],[Energy]]),0)</f>
        <v>0</v>
      </c>
      <c r="T1801" s="28">
        <f>(SUM($S$6:S1801))/1000000</f>
        <v>2.2725304767558021</v>
      </c>
    </row>
    <row r="1802" spans="2:20" x14ac:dyDescent="0.3">
      <c r="B1802" s="11" t="s">
        <v>26</v>
      </c>
      <c r="C1802" s="25">
        <v>1796</v>
      </c>
      <c r="D1802" s="25">
        <v>319</v>
      </c>
      <c r="E1802" s="26">
        <v>0</v>
      </c>
      <c r="F1802" s="27">
        <f t="shared" si="171"/>
        <v>0</v>
      </c>
      <c r="G1802" s="27">
        <f t="shared" si="172"/>
        <v>0</v>
      </c>
      <c r="H1802" s="28">
        <f t="shared" si="168"/>
        <v>1</v>
      </c>
      <c r="I1802" s="28" t="str">
        <f t="shared" si="169"/>
        <v/>
      </c>
      <c r="J1802" s="28">
        <f t="shared" si="170"/>
        <v>0</v>
      </c>
      <c r="K1802" s="28">
        <f>(1000*1.15)*Table1[[#This Row],[WLTC class 3, version 5, acceleration]]</f>
        <v>0</v>
      </c>
      <c r="L1802" s="28">
        <f t="shared" si="173"/>
        <v>112.815</v>
      </c>
      <c r="M1802" s="28">
        <f>0.5*1.2*0.32*1.99*(Table1[[#This Row],[Velocity]]^2)</f>
        <v>0</v>
      </c>
      <c r="N1802" s="28">
        <f>Table1[[#This Row],[Acceleration Force]]+Table1[[#This Row],[Rolling Resistance]]+Table1[[#This Row],[Aerodynamic Resistance]]</f>
        <v>112.815</v>
      </c>
      <c r="O1802" s="28">
        <f>(Table1[[#This Row],[Acceleration Force]]+Table1[[#This Row],[Rolling Resistance]]+Table1[[#This Row],[Aerodynamic Resistance]])*Table1[[#This Row],[Velocity]]</f>
        <v>0</v>
      </c>
      <c r="P1802" s="28">
        <f>Table1[[#This Row],[Total]]*Table1[[#This Row],[Velocity]]</f>
        <v>0</v>
      </c>
      <c r="Q1802" s="28">
        <f>IF(Table1[[#This Row],[Energy]]&gt;0,Table1[[#This Row],[Energy]],0)</f>
        <v>0</v>
      </c>
      <c r="R1802" s="28">
        <f>(SUM($Q$6:Q1802))/1000000</f>
        <v>9.4540811989538938</v>
      </c>
      <c r="S1802" s="28">
        <f>IF(Table1[[#This Row],[Energy]]&lt;0,ABS(Table1[[#This Row],[Energy]]),0)</f>
        <v>0</v>
      </c>
      <c r="T1802" s="28">
        <f>(SUM($S$6:S1802))/1000000</f>
        <v>2.2725304767558021</v>
      </c>
    </row>
    <row r="1803" spans="2:20" x14ac:dyDescent="0.3">
      <c r="B1803" s="11" t="s">
        <v>26</v>
      </c>
      <c r="C1803" s="25">
        <v>1797</v>
      </c>
      <c r="D1803" s="25">
        <v>320</v>
      </c>
      <c r="E1803" s="26">
        <v>0</v>
      </c>
      <c r="F1803" s="27">
        <f t="shared" si="171"/>
        <v>0</v>
      </c>
      <c r="G1803" s="27">
        <f t="shared" si="172"/>
        <v>0</v>
      </c>
      <c r="H1803" s="28">
        <f t="shared" si="168"/>
        <v>1</v>
      </c>
      <c r="I1803" s="28" t="str">
        <f t="shared" si="169"/>
        <v/>
      </c>
      <c r="J1803" s="28">
        <f t="shared" si="170"/>
        <v>0</v>
      </c>
      <c r="K1803" s="28">
        <f>(1000*1.15)*Table1[[#This Row],[WLTC class 3, version 5, acceleration]]</f>
        <v>0</v>
      </c>
      <c r="L1803" s="28">
        <f t="shared" si="173"/>
        <v>112.815</v>
      </c>
      <c r="M1803" s="28">
        <f>0.5*1.2*0.32*1.99*(Table1[[#This Row],[Velocity]]^2)</f>
        <v>0</v>
      </c>
      <c r="N1803" s="28">
        <f>Table1[[#This Row],[Acceleration Force]]+Table1[[#This Row],[Rolling Resistance]]+Table1[[#This Row],[Aerodynamic Resistance]]</f>
        <v>112.815</v>
      </c>
      <c r="O1803" s="28">
        <f>(Table1[[#This Row],[Acceleration Force]]+Table1[[#This Row],[Rolling Resistance]]+Table1[[#This Row],[Aerodynamic Resistance]])*Table1[[#This Row],[Velocity]]</f>
        <v>0</v>
      </c>
      <c r="P1803" s="28">
        <f>Table1[[#This Row],[Total]]*Table1[[#This Row],[Velocity]]</f>
        <v>0</v>
      </c>
      <c r="Q1803" s="28">
        <f>IF(Table1[[#This Row],[Energy]]&gt;0,Table1[[#This Row],[Energy]],0)</f>
        <v>0</v>
      </c>
      <c r="R1803" s="28">
        <f>(SUM($Q$6:Q1803))/1000000</f>
        <v>9.4540811989538938</v>
      </c>
      <c r="S1803" s="28">
        <f>IF(Table1[[#This Row],[Energy]]&lt;0,ABS(Table1[[#This Row],[Energy]]),0)</f>
        <v>0</v>
      </c>
      <c r="T1803" s="28">
        <f>(SUM($S$6:S1803))/1000000</f>
        <v>2.2725304767558021</v>
      </c>
    </row>
    <row r="1804" spans="2:20" x14ac:dyDescent="0.3">
      <c r="B1804" s="11" t="s">
        <v>26</v>
      </c>
      <c r="C1804" s="25">
        <v>1798</v>
      </c>
      <c r="D1804" s="25">
        <v>321</v>
      </c>
      <c r="E1804" s="26">
        <v>0</v>
      </c>
      <c r="F1804" s="27">
        <f t="shared" si="171"/>
        <v>0</v>
      </c>
      <c r="G1804" s="27">
        <f t="shared" si="172"/>
        <v>0</v>
      </c>
      <c r="H1804" s="28">
        <f t="shared" si="168"/>
        <v>1</v>
      </c>
      <c r="I1804" s="28" t="str">
        <f t="shared" si="169"/>
        <v/>
      </c>
      <c r="J1804" s="28">
        <f t="shared" si="170"/>
        <v>0</v>
      </c>
      <c r="K1804" s="28">
        <f>(1000*1.15)*Table1[[#This Row],[WLTC class 3, version 5, acceleration]]</f>
        <v>0</v>
      </c>
      <c r="L1804" s="28">
        <f t="shared" si="173"/>
        <v>112.815</v>
      </c>
      <c r="M1804" s="28">
        <f>0.5*1.2*0.32*1.99*(Table1[[#This Row],[Velocity]]^2)</f>
        <v>0</v>
      </c>
      <c r="N1804" s="28">
        <f>Table1[[#This Row],[Acceleration Force]]+Table1[[#This Row],[Rolling Resistance]]+Table1[[#This Row],[Aerodynamic Resistance]]</f>
        <v>112.815</v>
      </c>
      <c r="O1804" s="28">
        <f>(Table1[[#This Row],[Acceleration Force]]+Table1[[#This Row],[Rolling Resistance]]+Table1[[#This Row],[Aerodynamic Resistance]])*Table1[[#This Row],[Velocity]]</f>
        <v>0</v>
      </c>
      <c r="P1804" s="28">
        <f>Table1[[#This Row],[Total]]*Table1[[#This Row],[Velocity]]</f>
        <v>0</v>
      </c>
      <c r="Q1804" s="28">
        <f>IF(Table1[[#This Row],[Energy]]&gt;0,Table1[[#This Row],[Energy]],0)</f>
        <v>0</v>
      </c>
      <c r="R1804" s="28">
        <f>(SUM($Q$6:Q1804))/1000000</f>
        <v>9.4540811989538938</v>
      </c>
      <c r="S1804" s="28">
        <f>IF(Table1[[#This Row],[Energy]]&lt;0,ABS(Table1[[#This Row],[Energy]]),0)</f>
        <v>0</v>
      </c>
      <c r="T1804" s="28">
        <f>(SUM($S$6:S1804))/1000000</f>
        <v>2.2725304767558021</v>
      </c>
    </row>
    <row r="1805" spans="2:20" x14ac:dyDescent="0.3">
      <c r="B1805" s="11" t="s">
        <v>26</v>
      </c>
      <c r="C1805" s="25">
        <v>1799</v>
      </c>
      <c r="D1805" s="25">
        <v>322</v>
      </c>
      <c r="E1805" s="26">
        <v>0</v>
      </c>
      <c r="F1805" s="27">
        <f t="shared" si="171"/>
        <v>0</v>
      </c>
      <c r="G1805" s="27">
        <f t="shared" si="172"/>
        <v>0</v>
      </c>
      <c r="H1805" s="28">
        <f t="shared" si="168"/>
        <v>1</v>
      </c>
      <c r="I1805" s="28" t="str">
        <f t="shared" si="169"/>
        <v/>
      </c>
      <c r="J1805" s="28">
        <f t="shared" si="170"/>
        <v>0</v>
      </c>
      <c r="K1805" s="28">
        <f>(1000*1.15)*Table1[[#This Row],[WLTC class 3, version 5, acceleration]]</f>
        <v>0</v>
      </c>
      <c r="L1805" s="28">
        <f t="shared" si="173"/>
        <v>112.815</v>
      </c>
      <c r="M1805" s="28">
        <f>0.5*1.2*0.32*1.99*(Table1[[#This Row],[Velocity]]^2)</f>
        <v>0</v>
      </c>
      <c r="N1805" s="28">
        <f>Table1[[#This Row],[Acceleration Force]]+Table1[[#This Row],[Rolling Resistance]]+Table1[[#This Row],[Aerodynamic Resistance]]</f>
        <v>112.815</v>
      </c>
      <c r="O1805" s="28">
        <f>(Table1[[#This Row],[Acceleration Force]]+Table1[[#This Row],[Rolling Resistance]]+Table1[[#This Row],[Aerodynamic Resistance]])*Table1[[#This Row],[Velocity]]</f>
        <v>0</v>
      </c>
      <c r="P1805" s="28">
        <f>Table1[[#This Row],[Total]]*Table1[[#This Row],[Velocity]]</f>
        <v>0</v>
      </c>
      <c r="Q1805" s="28">
        <f>IF(Table1[[#This Row],[Energy]]&gt;0,Table1[[#This Row],[Energy]],0)</f>
        <v>0</v>
      </c>
      <c r="R1805" s="28">
        <f>(SUM($Q$6:Q1805))/1000000</f>
        <v>9.4540811989538938</v>
      </c>
      <c r="S1805" s="28">
        <f>IF(Table1[[#This Row],[Energy]]&lt;0,ABS(Table1[[#This Row],[Energy]]),0)</f>
        <v>0</v>
      </c>
      <c r="T1805" s="28">
        <f>(SUM($S$6:S1805))/1000000</f>
        <v>2.2725304767558021</v>
      </c>
    </row>
    <row r="1806" spans="2:20" x14ac:dyDescent="0.3">
      <c r="B1806" s="11" t="s">
        <v>26</v>
      </c>
      <c r="C1806" s="25">
        <v>1800</v>
      </c>
      <c r="D1806" s="25">
        <v>323</v>
      </c>
      <c r="E1806" s="26">
        <v>0</v>
      </c>
      <c r="F1806" s="27" t="e">
        <f>(#REF!-$E1805)/2/3.6</f>
        <v>#REF!</v>
      </c>
      <c r="G1806" s="27" t="e">
        <f>(#REF!-$E1805)/2</f>
        <v>#REF!</v>
      </c>
      <c r="H1806" s="28">
        <f t="shared" si="168"/>
        <v>1</v>
      </c>
      <c r="I1806" s="28" t="str">
        <f t="shared" si="169"/>
        <v/>
      </c>
      <c r="J1806" s="28">
        <f t="shared" si="170"/>
        <v>0</v>
      </c>
      <c r="K1806" s="28" t="e">
        <f>(1000*1.15)*Table1[[#This Row],[WLTC class 3, version 5, acceleration]]</f>
        <v>#REF!</v>
      </c>
      <c r="L1806" s="28">
        <f t="shared" si="173"/>
        <v>112.815</v>
      </c>
      <c r="M1806" s="28">
        <f>0.5*1.2*0.32*1.99*(Table1[[#This Row],[Velocity]]^2)</f>
        <v>0</v>
      </c>
      <c r="N1806" s="28" t="e">
        <f>Table1[[#This Row],[Acceleration Force]]+Table1[[#This Row],[Rolling Resistance]]+Table1[[#This Row],[Aerodynamic Resistance]]</f>
        <v>#REF!</v>
      </c>
      <c r="O1806" s="28" t="e">
        <f>(Table1[[#This Row],[Acceleration Force]]+Table1[[#This Row],[Rolling Resistance]]+Table1[[#This Row],[Aerodynamic Resistance]])*Table1[[#This Row],[Velocity]]</f>
        <v>#REF!</v>
      </c>
      <c r="P1806" s="28" t="e">
        <f>Table1[[#This Row],[Total]]*Table1[[#This Row],[Velocity]]</f>
        <v>#REF!</v>
      </c>
      <c r="Q1806" s="28" t="e">
        <f>IF(Table1[[#This Row],[Energy]]&gt;0,Table1[[#This Row],[Energy]],0)</f>
        <v>#REF!</v>
      </c>
      <c r="R1806" s="28" t="e">
        <f>(SUM($Q$6:Q1806))/1000000</f>
        <v>#REF!</v>
      </c>
      <c r="S1806" s="28" t="e">
        <f>IF(Table1[[#This Row],[Energy]]&lt;0,ABS(Table1[[#This Row],[Energy]]),0)</f>
        <v>#REF!</v>
      </c>
      <c r="T1806" s="28" t="e">
        <f>(SUM($S$6:S1806))/1000000</f>
        <v>#REF!</v>
      </c>
    </row>
  </sheetData>
  <phoneticPr fontId="6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7F0BB-CFD5-4991-9534-F65DF5EEF184}">
  <dimension ref="B2:K33"/>
  <sheetViews>
    <sheetView tabSelected="1" zoomScale="113" zoomScaleNormal="113" workbookViewId="0">
      <selection activeCell="J31" sqref="J31"/>
    </sheetView>
  </sheetViews>
  <sheetFormatPr defaultRowHeight="14.4" x14ac:dyDescent="0.3"/>
  <cols>
    <col min="2" max="2" width="10.109375" customWidth="1"/>
    <col min="3" max="3" width="12.88671875" customWidth="1"/>
    <col min="4" max="4" width="16.44140625" customWidth="1"/>
    <col min="5" max="5" width="13.33203125" customWidth="1"/>
    <col min="6" max="6" width="11.77734375" customWidth="1"/>
    <col min="7" max="7" width="13.21875" customWidth="1"/>
    <col min="8" max="8" width="21.33203125" customWidth="1"/>
    <col min="9" max="9" width="22.44140625" customWidth="1"/>
    <col min="10" max="10" width="11.88671875" customWidth="1"/>
    <col min="11" max="11" width="12.44140625" customWidth="1"/>
  </cols>
  <sheetData>
    <row r="2" spans="2:11" ht="13.8" customHeight="1" x14ac:dyDescent="0.3">
      <c r="B2" s="29" t="s">
        <v>36</v>
      </c>
      <c r="C2" s="2" t="s">
        <v>4</v>
      </c>
      <c r="D2" s="4" t="s">
        <v>5</v>
      </c>
      <c r="E2" s="2" t="s">
        <v>6</v>
      </c>
      <c r="F2" s="2" t="s">
        <v>7</v>
      </c>
      <c r="G2" s="2" t="s">
        <v>8</v>
      </c>
      <c r="H2" s="4" t="s">
        <v>9</v>
      </c>
      <c r="I2" s="4" t="s">
        <v>10</v>
      </c>
      <c r="J2" s="2" t="s">
        <v>11</v>
      </c>
      <c r="K2" s="2" t="s">
        <v>12</v>
      </c>
    </row>
    <row r="3" spans="2:11" x14ac:dyDescent="0.3">
      <c r="B3" s="29"/>
      <c r="C3" s="2" t="s">
        <v>17</v>
      </c>
      <c r="D3" s="2" t="s">
        <v>17</v>
      </c>
      <c r="E3" s="2" t="s">
        <v>18</v>
      </c>
      <c r="F3" s="2"/>
      <c r="G3" s="2" t="s">
        <v>14</v>
      </c>
      <c r="H3" s="2" t="s">
        <v>14</v>
      </c>
      <c r="I3" s="2" t="s">
        <v>14</v>
      </c>
      <c r="J3" s="2" t="s">
        <v>15</v>
      </c>
      <c r="K3" s="2" t="s">
        <v>15</v>
      </c>
    </row>
    <row r="4" spans="2:11" x14ac:dyDescent="0.3">
      <c r="B4" t="s">
        <v>20</v>
      </c>
      <c r="C4" s="30">
        <f>COUNT(WLTC_class_3!D7:D595)</f>
        <v>589</v>
      </c>
      <c r="D4" s="30">
        <f>SUM(WLTC_class_3!H6:H595)</f>
        <v>157</v>
      </c>
      <c r="E4" s="31">
        <f>SUM(WLTC_class_3!J6:J595)</f>
        <v>3094.5277777777796</v>
      </c>
      <c r="F4" s="32">
        <f>D4/C4</f>
        <v>0.26655348047538202</v>
      </c>
      <c r="G4" s="30">
        <f>MAX(WLTC_class_3!E6:E595)</f>
        <v>56.5</v>
      </c>
      <c r="H4" s="33">
        <f>E4/(C4-D4)*3.6</f>
        <v>25.787731481481497</v>
      </c>
      <c r="I4" s="33">
        <f>E4/C4*3.6</f>
        <v>18.913921901528024</v>
      </c>
      <c r="J4" s="34">
        <f>MIN(WLTC_class_3!F6:F595)</f>
        <v>-1.4722222222222223</v>
      </c>
      <c r="K4" s="34">
        <f>MAX('Graphical Data'!F6:F595)</f>
        <v>0.13500000000000001</v>
      </c>
    </row>
    <row r="5" spans="2:11" x14ac:dyDescent="0.3">
      <c r="B5" t="s">
        <v>21</v>
      </c>
      <c r="C5" s="30">
        <f>COUNT(WLTC_class_3!D596:D1028)</f>
        <v>433</v>
      </c>
      <c r="D5" s="30">
        <f>SUM(WLTC_class_3!H596:H1028)</f>
        <v>48</v>
      </c>
      <c r="E5" s="31">
        <f>SUM(WLTC_class_3!J596:J1028)</f>
        <v>4755.8888888888878</v>
      </c>
      <c r="F5" s="32">
        <f>D5/C5</f>
        <v>0.11085450346420324</v>
      </c>
      <c r="G5" s="30">
        <f>MAX(WLTC_class_3!E596:E1028)</f>
        <v>76.599999999999994</v>
      </c>
      <c r="H5" s="33">
        <f>E5/(C5-D5)*3.6</f>
        <v>44.470649350649339</v>
      </c>
      <c r="I5" s="33">
        <f>E5/C5*3.6</f>
        <v>39.54087759815242</v>
      </c>
      <c r="J5" s="34">
        <f>MIN(WLTC_class_3!F596:F1028)</f>
        <v>-1.4861111111111109</v>
      </c>
      <c r="K5" s="34">
        <f>MAX(WLTC_class_3!F596:F1028)</f>
        <v>1.5694444444444444</v>
      </c>
    </row>
    <row r="6" spans="2:11" x14ac:dyDescent="0.3">
      <c r="B6" t="s">
        <v>22</v>
      </c>
      <c r="C6" s="30">
        <f>COUNT(WLTC_class_3!D1029:D1483)</f>
        <v>455</v>
      </c>
      <c r="D6" s="30">
        <f>SUM(WLTC_class_3!H1029:H1483)</f>
        <v>31</v>
      </c>
      <c r="E6" s="31">
        <f>SUM(WLTC_class_3!J1029:J1483)</f>
        <v>7157.8333333333421</v>
      </c>
      <c r="F6" s="32">
        <f>D6/C6</f>
        <v>6.8131868131868126E-2</v>
      </c>
      <c r="G6" s="30">
        <f>MAX(WLTC_class_3!E1029:E1483)</f>
        <v>97.4</v>
      </c>
      <c r="H6" s="33">
        <f>E6/(C6-D6)*3.6</f>
        <v>60.774056603773666</v>
      </c>
      <c r="I6" s="33">
        <f>E6/C6*3.6</f>
        <v>56.633406593406662</v>
      </c>
      <c r="J6" s="34">
        <f>MIN(WLTC_class_3!F1029:F1483)</f>
        <v>-1.4861111111111109</v>
      </c>
      <c r="K6" s="34">
        <f>MAX(WLTC_class_3!F1029:F1483)</f>
        <v>1.5833333333333333</v>
      </c>
    </row>
    <row r="7" spans="2:11" x14ac:dyDescent="0.3">
      <c r="B7" t="s">
        <v>23</v>
      </c>
      <c r="C7" s="30">
        <f>COUNT(WLTC_class_3!D1484:D1806)</f>
        <v>323</v>
      </c>
      <c r="D7" s="30">
        <f>SUM(WLTC_class_3!H1484:H1806)</f>
        <v>7</v>
      </c>
      <c r="E7" s="31">
        <f>SUM(WLTC_class_3!J1484:J1806)</f>
        <v>8254.138888888885</v>
      </c>
      <c r="F7" s="32">
        <f>D7/C7</f>
        <v>2.1671826625386997E-2</v>
      </c>
      <c r="G7" s="30">
        <f>MAX(WLTC_class_3!E1484:E1806)</f>
        <v>131.30000000000001</v>
      </c>
      <c r="H7" s="33">
        <f>E7/(C7-D7)*3.6</f>
        <v>94.034493670886036</v>
      </c>
      <c r="I7" s="33">
        <f>E7/C7*3.6</f>
        <v>91.996594427244545</v>
      </c>
      <c r="J7" s="34">
        <f>MIN(WLTC_class_3!F1484:F1805)</f>
        <v>-1.2083333333333333</v>
      </c>
      <c r="K7" s="34">
        <f>MAX(WLTC_class_3!F1484:F1805)</f>
        <v>1.0277777777777781</v>
      </c>
    </row>
    <row r="8" spans="2:11" x14ac:dyDescent="0.3">
      <c r="C8" s="35">
        <f>SUM(C4:C7)</f>
        <v>1800</v>
      </c>
      <c r="D8" s="35">
        <f>SUM(D4:D7)</f>
        <v>243</v>
      </c>
      <c r="E8" s="36">
        <f>SUM(E4:E7)</f>
        <v>23262.388888888898</v>
      </c>
      <c r="F8" s="32">
        <f>D8/C8</f>
        <v>0.13500000000000001</v>
      </c>
      <c r="G8" s="30"/>
      <c r="H8" s="33">
        <f>E8/(C8-D8)*3.6</f>
        <v>53.785870263326935</v>
      </c>
      <c r="I8" s="33">
        <f>E8/C8*3.6</f>
        <v>46.524777777777793</v>
      </c>
      <c r="J8" s="34"/>
      <c r="K8" s="34"/>
    </row>
    <row r="9" spans="2:11" x14ac:dyDescent="0.3">
      <c r="C9" s="1"/>
      <c r="D9" s="1"/>
      <c r="E9" s="3"/>
    </row>
    <row r="31" spans="9:11" x14ac:dyDescent="0.3">
      <c r="I31" t="s">
        <v>50</v>
      </c>
      <c r="J31">
        <f>MAX(WLTC_class_3!R6:R1805)</f>
        <v>9.4540811989538938</v>
      </c>
      <c r="K31" s="43" t="s">
        <v>45</v>
      </c>
    </row>
    <row r="32" spans="9:11" x14ac:dyDescent="0.3">
      <c r="I32" t="s">
        <v>51</v>
      </c>
      <c r="J32">
        <f>MAX(WLTC_class_3!T7:T1805)</f>
        <v>2.2725304767558021</v>
      </c>
      <c r="K32" s="43" t="s">
        <v>45</v>
      </c>
    </row>
    <row r="33" spans="9:11" x14ac:dyDescent="0.3">
      <c r="I33" t="s">
        <v>52</v>
      </c>
      <c r="J33" s="42">
        <f>(J31-J32)</f>
        <v>7.1815507221980912</v>
      </c>
      <c r="K33" s="43" t="s">
        <v>45</v>
      </c>
    </row>
  </sheetData>
  <conditionalFormatting sqref="J4:J7">
    <cfRule type="colorScale" priority="2">
      <colorScale>
        <cfvo type="min"/>
        <cfvo type="percentile" val="50"/>
        <cfvo type="max"/>
        <color rgb="FFFF0000"/>
        <color rgb="FFFFC000"/>
        <color rgb="FF00B050"/>
      </colorScale>
    </cfRule>
  </conditionalFormatting>
  <conditionalFormatting sqref="K4:K7">
    <cfRule type="colorScale" priority="1">
      <colorScale>
        <cfvo type="min"/>
        <cfvo type="percentile" val="50"/>
        <cfvo type="max"/>
        <color rgb="FFFF0000"/>
        <color rgb="FFFFC000"/>
        <color rgb="FF00B050"/>
      </colorScale>
    </cfRule>
  </conditionalFormatting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5" ma:contentTypeDescription="Create a new document." ma:contentTypeScope="" ma:versionID="5291fdff544ec1a425b50eaecb933b80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6348408e56b4a0f881687ada6866ce3f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D177CB-7056-4128-B936-3E3F35C9A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3</vt:i4>
      </vt:variant>
    </vt:vector>
  </HeadingPairs>
  <TitlesOfParts>
    <vt:vector size="5" baseType="lpstr">
      <vt:lpstr>WLTC_class_3</vt:lpstr>
      <vt:lpstr>Graphical Data</vt:lpstr>
      <vt:lpstr>dia_class3_0_600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Joao Ferreira</cp:lastModifiedBy>
  <cp:revision/>
  <dcterms:created xsi:type="dcterms:W3CDTF">2012-04-02T09:52:13Z</dcterms:created>
  <dcterms:modified xsi:type="dcterms:W3CDTF">2023-01-15T21:35:41Z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