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Uni work\Assignments\Measurement &amp; Estimating\Assignment 2\"/>
    </mc:Choice>
  </mc:AlternateContent>
  <xr:revisionPtr revIDLastSave="0" documentId="13_ncr:1_{25011375-481A-4B58-9D7E-D5B7558EC837}" xr6:coauthVersionLast="47" xr6:coauthVersionMax="47" xr10:uidLastSave="{00000000-0000-0000-0000-000000000000}"/>
  <bookViews>
    <workbookView xWindow="28680" yWindow="-120" windowWidth="29040" windowHeight="15840" xr2:uid="{0FFF02B0-CE19-47FC-B7C8-35989049CE0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79" i="1" l="1"/>
  <c r="K178" i="1"/>
  <c r="K177" i="1"/>
  <c r="K176" i="1"/>
  <c r="K174" i="1"/>
  <c r="K173" i="1"/>
  <c r="K171" i="1"/>
  <c r="K169" i="1"/>
  <c r="K168" i="1"/>
  <c r="K166" i="1"/>
  <c r="K165" i="1"/>
  <c r="K164" i="1"/>
  <c r="D190" i="1"/>
  <c r="D181" i="1"/>
  <c r="D178" i="1"/>
  <c r="D176" i="1"/>
  <c r="D173" i="1"/>
  <c r="D171" i="1"/>
  <c r="D182" i="1" s="1"/>
  <c r="D167" i="1" l="1"/>
  <c r="D162" i="1" l="1"/>
  <c r="D160" i="1"/>
  <c r="D158" i="1"/>
  <c r="D156" i="1"/>
  <c r="D154" i="1"/>
  <c r="D151" i="1"/>
  <c r="D149" i="1"/>
  <c r="D147" i="1"/>
  <c r="D144" i="1"/>
  <c r="D141" i="1"/>
  <c r="D139" i="1"/>
  <c r="D135" i="1"/>
  <c r="D133" i="1"/>
  <c r="D128" i="1"/>
  <c r="D126" i="1"/>
  <c r="D124" i="1"/>
  <c r="D122" i="1"/>
  <c r="D120" i="1"/>
  <c r="D117" i="1"/>
  <c r="D115" i="1"/>
  <c r="D113" i="1"/>
  <c r="D110" i="1"/>
  <c r="D107" i="1"/>
  <c r="D105" i="1"/>
  <c r="D101" i="1"/>
  <c r="D99" i="1"/>
  <c r="D93" i="1"/>
  <c r="D91" i="1"/>
  <c r="D89" i="1"/>
  <c r="D87" i="1"/>
  <c r="D85" i="1"/>
  <c r="D82" i="1"/>
  <c r="D80" i="1"/>
  <c r="D78" i="1"/>
  <c r="D75" i="1"/>
  <c r="D72" i="1"/>
  <c r="D70" i="1"/>
  <c r="D66" i="1"/>
  <c r="D64" i="1"/>
  <c r="D50" i="1"/>
  <c r="D31" i="1"/>
  <c r="D163" i="1" l="1"/>
  <c r="D129" i="1"/>
  <c r="D94" i="1"/>
  <c r="D58" i="1"/>
  <c r="D56" i="1"/>
  <c r="D54" i="1"/>
  <c r="D52" i="1"/>
  <c r="D45" i="1"/>
  <c r="D47" i="1"/>
  <c r="D23" i="1"/>
  <c r="D20" i="1"/>
  <c r="D17" i="1"/>
  <c r="D11" i="1"/>
  <c r="D43" i="1"/>
  <c r="D6" i="1"/>
  <c r="D37" i="1"/>
  <c r="D35" i="1"/>
  <c r="D40" i="1"/>
  <c r="D29" i="1"/>
  <c r="D59" i="1" l="1"/>
  <c r="D12" i="1"/>
  <c r="D2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Dafydd Allcock</author>
  </authors>
  <commentList>
    <comment ref="B8" authorId="0" shapeId="0" xr:uid="{E6223327-8DA0-4D69-99FA-626D97A2388B}">
      <text>
        <r>
          <rPr>
            <b/>
            <sz val="9"/>
            <color indexed="81"/>
            <rFont val="Tahoma"/>
            <charset val="1"/>
          </rPr>
          <t>Dafydd Allcock:</t>
        </r>
        <r>
          <rPr>
            <sz val="9"/>
            <color indexed="81"/>
            <rFont val="Tahoma"/>
            <charset val="1"/>
          </rPr>
          <t xml:space="preserve">
External skin to be deducted</t>
        </r>
      </text>
    </comment>
  </commentList>
</comments>
</file>

<file path=xl/sharedStrings.xml><?xml version="1.0" encoding="utf-8"?>
<sst xmlns="http://schemas.openxmlformats.org/spreadsheetml/2006/main" count="128" uniqueCount="65">
  <si>
    <t>Timesing Column</t>
  </si>
  <si>
    <t>Dimensions Column</t>
  </si>
  <si>
    <t>Squaring Column</t>
  </si>
  <si>
    <t>Description</t>
  </si>
  <si>
    <t>Existing house GIFA take off</t>
  </si>
  <si>
    <t>External wall deduction</t>
  </si>
  <si>
    <t>Proposed GIFA take off</t>
  </si>
  <si>
    <t>Section A</t>
  </si>
  <si>
    <t>Section B</t>
  </si>
  <si>
    <t>Section C</t>
  </si>
  <si>
    <t xml:space="preserve">Extension </t>
  </si>
  <si>
    <r>
      <t xml:space="preserve">Proposed house gross internal floor area                                              Cost of building based on proposed gross internal floor area = </t>
    </r>
    <r>
      <rPr>
        <b/>
        <sz val="11"/>
        <color theme="1"/>
        <rFont val="Calibri"/>
        <family val="2"/>
        <scheme val="minor"/>
      </rPr>
      <t>£1800 * 100.02 = £180,036.00</t>
    </r>
  </si>
  <si>
    <r>
      <t xml:space="preserve">Existing house gross internal floor area                                           Cost per m2 of detatched house is £1575 - £2025 (‘BUILDING PRICES PER SQUARE METRE’ (2022) in Spon’s architects’ and builders’ price book 2022: Edited by AECOM.)                                        </t>
    </r>
    <r>
      <rPr>
        <b/>
        <sz val="11"/>
        <color theme="1"/>
        <rFont val="Calibri"/>
        <family val="2"/>
        <scheme val="minor"/>
      </rPr>
      <t>Midrange - £1800/m2 * 79.16 = £142,488.00</t>
    </r>
  </si>
  <si>
    <t>Rear Elevation</t>
  </si>
  <si>
    <t>Side Elevation</t>
  </si>
  <si>
    <t>Front Elevation</t>
  </si>
  <si>
    <t>Ddt</t>
  </si>
  <si>
    <t>windows</t>
  </si>
  <si>
    <t>door</t>
  </si>
  <si>
    <t>window</t>
  </si>
  <si>
    <t>.</t>
  </si>
  <si>
    <t>30mm Cavity</t>
  </si>
  <si>
    <t>m2</t>
  </si>
  <si>
    <t>75mm Insulation</t>
  </si>
  <si>
    <t>200mm blockwork inner skin</t>
  </si>
  <si>
    <t>Roof covering of existing house for tiles</t>
  </si>
  <si>
    <t>m2 of tileson existing house</t>
  </si>
  <si>
    <t>Roof covering of proposed extension for tiles</t>
  </si>
  <si>
    <t>Side Elevation B L</t>
  </si>
  <si>
    <t>Side Elevation T R</t>
  </si>
  <si>
    <t>m2 of tiles on extension roof</t>
  </si>
  <si>
    <t>Fascia</t>
  </si>
  <si>
    <t>LM of PVCu facia</t>
  </si>
  <si>
    <t>200mm brickwork Outer Skin</t>
  </si>
  <si>
    <t>m2 of brickwork</t>
  </si>
  <si>
    <t>m2 of cavity</t>
  </si>
  <si>
    <t>m2 of insulation</t>
  </si>
  <si>
    <t>m2 of blockwork</t>
  </si>
  <si>
    <t>BoQ - External envelope of extension only</t>
  </si>
  <si>
    <t>Ref</t>
  </si>
  <si>
    <t>Amount</t>
  </si>
  <si>
    <t>Unit</t>
  </si>
  <si>
    <t>Rate</t>
  </si>
  <si>
    <t>Total</t>
  </si>
  <si>
    <t>Roof Coverings</t>
  </si>
  <si>
    <t>a</t>
  </si>
  <si>
    <t>Timber dormer roof trusses; insulation; roof coverings; PVC rainwater goods;
plasterboard; skim and emulsion to ceilings</t>
  </si>
  <si>
    <t>b</t>
  </si>
  <si>
    <t>concrete interlocking tile coverings</t>
  </si>
  <si>
    <t>External Walls</t>
  </si>
  <si>
    <t xml:space="preserve">two brick thick </t>
  </si>
  <si>
    <t>Aerated lightweight block walls 200mm thick</t>
  </si>
  <si>
    <t>m3</t>
  </si>
  <si>
    <t>Forming Cavity</t>
  </si>
  <si>
    <t>c</t>
  </si>
  <si>
    <t>width of cavity 30 mm; galvanized steel twisted
wall ties; three wall ties per m2</t>
  </si>
  <si>
    <t>Insulation</t>
  </si>
  <si>
    <t>d</t>
  </si>
  <si>
    <t>Kingspan Thermawall TW50 (Thermal conductivity 0.022 W/mK) zero ODP rigid
urethene insulation board or other equal and approved; as partial cavity fill;
including cutting and fitting around wall ties and retaining discs 75mm thick</t>
  </si>
  <si>
    <t>Windows and external doors</t>
  </si>
  <si>
    <t>uPVC windows</t>
  </si>
  <si>
    <t xml:space="preserve">
Windows; standard ironmongery; sills and factory glazed with low-e 24mm
double glazing
standard with low-e 24mm double glazing</t>
  </si>
  <si>
    <t>uPVC external doors</t>
  </si>
  <si>
    <t>Entrance doors; residential standard; PVC-u frame; brass furniture (spyhole/
security chain/letter plate/draught excluder/multipoint locking)</t>
  </si>
  <si>
    <t>nr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</si>
</sst>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&quot;£&quot;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0" borderId="4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1" fillId="0" borderId="1" xfId="0" applyFont="1" applyBorder="1"/>
    <xf numFmtId="0" fontId="0" fillId="0" borderId="8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2" fontId="0" fillId="0" borderId="4" xfId="0" applyNumberFormat="1" applyBorder="1" applyAlignment="1">
      <alignment horizontal="right" vertical="center"/>
    </xf>
    <xf numFmtId="2" fontId="0" fillId="0" borderId="0" xfId="0" applyNumberFormat="1"/>
    <xf numFmtId="2" fontId="1" fillId="0" borderId="1" xfId="0" applyNumberFormat="1" applyFont="1" applyBorder="1"/>
    <xf numFmtId="2" fontId="0" fillId="0" borderId="1" xfId="0" applyNumberFormat="1" applyBorder="1"/>
    <xf numFmtId="2" fontId="0" fillId="0" borderId="5" xfId="0" applyNumberFormat="1" applyBorder="1"/>
    <xf numFmtId="2" fontId="0" fillId="0" borderId="8" xfId="0" applyNumberFormat="1" applyBorder="1"/>
    <xf numFmtId="2" fontId="0" fillId="0" borderId="9" xfId="0" applyNumberFormat="1" applyBorder="1"/>
    <xf numFmtId="2" fontId="1" fillId="0" borderId="2" xfId="0" applyNumberFormat="1" applyFont="1" applyBorder="1"/>
    <xf numFmtId="2" fontId="0" fillId="0" borderId="6" xfId="0" applyNumberFormat="1" applyBorder="1"/>
    <xf numFmtId="2" fontId="0" fillId="0" borderId="4" xfId="0" applyNumberFormat="1" applyBorder="1"/>
    <xf numFmtId="2" fontId="0" fillId="0" borderId="2" xfId="0" applyNumberFormat="1" applyBorder="1"/>
    <xf numFmtId="2" fontId="0" fillId="0" borderId="7" xfId="0" applyNumberFormat="1" applyBorder="1"/>
    <xf numFmtId="2" fontId="1" fillId="0" borderId="1" xfId="0" applyNumberFormat="1" applyFont="1" applyBorder="1" applyAlignment="1">
      <alignment horizontal="left" vertical="center"/>
    </xf>
    <xf numFmtId="2" fontId="0" fillId="0" borderId="1" xfId="0" applyNumberFormat="1" applyBorder="1" applyAlignment="1">
      <alignment horizontal="right" vertical="center"/>
    </xf>
    <xf numFmtId="2" fontId="0" fillId="0" borderId="8" xfId="0" applyNumberFormat="1" applyBorder="1" applyAlignment="1">
      <alignment horizontal="right" vertical="center"/>
    </xf>
    <xf numFmtId="2" fontId="0" fillId="0" borderId="3" xfId="0" applyNumberFormat="1" applyBorder="1" applyAlignment="1">
      <alignment horizontal="right" vertical="center"/>
    </xf>
    <xf numFmtId="2" fontId="1" fillId="0" borderId="1" xfId="0" applyNumberFormat="1" applyFont="1" applyBorder="1" applyAlignment="1">
      <alignment horizontal="left" vertical="center" wrapText="1"/>
    </xf>
    <xf numFmtId="2" fontId="4" fillId="0" borderId="4" xfId="0" applyNumberFormat="1" applyFont="1" applyBorder="1" applyAlignment="1">
      <alignment horizontal="right" vertical="center"/>
    </xf>
    <xf numFmtId="2" fontId="4" fillId="0" borderId="5" xfId="0" applyNumberFormat="1" applyFont="1" applyBorder="1"/>
    <xf numFmtId="2" fontId="4" fillId="0" borderId="1" xfId="0" applyNumberFormat="1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10" xfId="0" applyBorder="1" applyAlignment="1">
      <alignment horizontal="right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0" fillId="0" borderId="11" xfId="0" applyBorder="1" applyAlignment="1">
      <alignment horizontal="right" vertical="center"/>
    </xf>
    <xf numFmtId="166" fontId="0" fillId="0" borderId="0" xfId="0" applyNumberFormat="1"/>
    <xf numFmtId="0" fontId="0" fillId="0" borderId="11" xfId="0" applyBorder="1"/>
    <xf numFmtId="166" fontId="0" fillId="0" borderId="11" xfId="0" applyNumberFormat="1" applyBorder="1"/>
    <xf numFmtId="0" fontId="1" fillId="0" borderId="11" xfId="0" applyFont="1" applyBorder="1" applyAlignment="1">
      <alignment horizontal="center"/>
    </xf>
    <xf numFmtId="166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1" xfId="0" applyBorder="1" applyAlignment="1">
      <alignment wrapText="1"/>
    </xf>
    <xf numFmtId="0" fontId="1" fillId="0" borderId="11" xfId="0" applyFont="1" applyBorder="1" applyAlignment="1">
      <alignment horizontal="center" wrapText="1"/>
    </xf>
    <xf numFmtId="0" fontId="1" fillId="0" borderId="1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314325</xdr:colOff>
      <xdr:row>3</xdr:row>
      <xdr:rowOff>57150</xdr:rowOff>
    </xdr:from>
    <xdr:to>
      <xdr:col>8</xdr:col>
      <xdr:colOff>353294</xdr:colOff>
      <xdr:row>29</xdr:row>
      <xdr:rowOff>172163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66F648A8-80AE-BBF6-2A71-F05D30945A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39275" y="628650"/>
          <a:ext cx="6230219" cy="51061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66A7D-C0F9-4420-9422-13BB6EEB8FBF}">
  <dimension ref="A3:K204"/>
  <sheetViews>
    <sheetView tabSelected="1" zoomScaleNormal="100" workbookViewId="0">
      <selection activeCell="G209" sqref="G209"/>
    </sheetView>
  </sheetViews>
  <sheetFormatPr defaultRowHeight="15" x14ac:dyDescent="0.25"/>
  <cols>
    <col min="1" max="1" width="13.85546875" customWidth="1"/>
    <col min="2" max="2" width="16.42578125" style="3" bestFit="1" customWidth="1"/>
    <col min="3" max="3" width="26.140625" style="10" bestFit="1" customWidth="1"/>
    <col min="4" max="4" width="20" style="10" customWidth="1"/>
    <col min="5" max="5" width="56.7109375" customWidth="1"/>
    <col min="7" max="7" width="83.7109375" customWidth="1"/>
  </cols>
  <sheetData>
    <row r="3" spans="1:5" x14ac:dyDescent="0.25">
      <c r="B3" s="3" t="s">
        <v>0</v>
      </c>
      <c r="C3" s="10" t="s">
        <v>1</v>
      </c>
      <c r="D3" s="10" t="s">
        <v>2</v>
      </c>
      <c r="E3" t="s">
        <v>3</v>
      </c>
    </row>
    <row r="4" spans="1:5" x14ac:dyDescent="0.25">
      <c r="B4" s="4"/>
      <c r="C4" s="11" t="s">
        <v>4</v>
      </c>
      <c r="D4" s="12"/>
      <c r="E4" s="31" t="s">
        <v>12</v>
      </c>
    </row>
    <row r="5" spans="1:5" x14ac:dyDescent="0.25">
      <c r="B5" s="29">
        <v>2</v>
      </c>
      <c r="C5" s="12">
        <v>7.5</v>
      </c>
      <c r="D5" s="13"/>
      <c r="E5" s="31"/>
    </row>
    <row r="6" spans="1:5" x14ac:dyDescent="0.25">
      <c r="B6" s="29"/>
      <c r="C6" s="14">
        <v>6.2</v>
      </c>
      <c r="D6" s="15">
        <f>C5*C6*B5</f>
        <v>93</v>
      </c>
      <c r="E6" s="31"/>
    </row>
    <row r="7" spans="1:5" x14ac:dyDescent="0.25">
      <c r="A7" s="30" t="s">
        <v>16</v>
      </c>
      <c r="B7" s="2"/>
      <c r="C7" s="16" t="s">
        <v>5</v>
      </c>
      <c r="D7" s="17"/>
      <c r="E7" s="31"/>
    </row>
    <row r="8" spans="1:5" x14ac:dyDescent="0.25">
      <c r="A8" s="30"/>
      <c r="B8" s="29">
        <v>-0.505</v>
      </c>
      <c r="C8" s="18">
        <v>7.5</v>
      </c>
      <c r="D8" s="13"/>
      <c r="E8" s="31"/>
    </row>
    <row r="9" spans="1:5" x14ac:dyDescent="0.25">
      <c r="A9" s="30"/>
      <c r="B9" s="29"/>
      <c r="C9" s="19">
        <v>6.2</v>
      </c>
      <c r="D9" s="13"/>
      <c r="E9" s="31"/>
    </row>
    <row r="10" spans="1:5" x14ac:dyDescent="0.25">
      <c r="A10" s="30"/>
      <c r="B10" s="29"/>
      <c r="C10" s="19">
        <v>7.5</v>
      </c>
      <c r="D10" s="13"/>
      <c r="E10" s="31"/>
    </row>
    <row r="11" spans="1:5" x14ac:dyDescent="0.25">
      <c r="A11" s="30"/>
      <c r="B11" s="29"/>
      <c r="C11" s="19">
        <v>6.2</v>
      </c>
      <c r="D11" s="27">
        <f>(SUM(C8:C11)*B8)</f>
        <v>-13.837</v>
      </c>
      <c r="E11" s="31"/>
    </row>
    <row r="12" spans="1:5" ht="15.75" thickBot="1" x14ac:dyDescent="0.3">
      <c r="B12" s="4"/>
      <c r="C12" s="19"/>
      <c r="D12" s="20">
        <f>D6+D11</f>
        <v>79.162999999999997</v>
      </c>
      <c r="E12" s="31"/>
    </row>
    <row r="13" spans="1:5" ht="15.75" thickTop="1" x14ac:dyDescent="0.25">
      <c r="B13" s="4"/>
      <c r="C13" s="11" t="s">
        <v>6</v>
      </c>
      <c r="D13" s="18"/>
      <c r="E13" s="32" t="s">
        <v>11</v>
      </c>
    </row>
    <row r="14" spans="1:5" x14ac:dyDescent="0.25">
      <c r="B14" s="4"/>
      <c r="C14" s="11" t="s">
        <v>10</v>
      </c>
      <c r="D14" s="12"/>
      <c r="E14" s="32"/>
    </row>
    <row r="15" spans="1:5" x14ac:dyDescent="0.25">
      <c r="B15" s="4"/>
      <c r="C15" s="11" t="s">
        <v>7</v>
      </c>
      <c r="D15" s="12"/>
      <c r="E15" s="32"/>
    </row>
    <row r="16" spans="1:5" x14ac:dyDescent="0.25">
      <c r="B16" s="4"/>
      <c r="C16" s="12">
        <v>7.6</v>
      </c>
      <c r="D16" s="12"/>
      <c r="E16" s="32"/>
    </row>
    <row r="17" spans="2:5" x14ac:dyDescent="0.25">
      <c r="B17" s="4"/>
      <c r="C17" s="14">
        <v>1.5</v>
      </c>
      <c r="D17" s="18">
        <f>C16*C17</f>
        <v>11.399999999999999</v>
      </c>
      <c r="E17" s="32"/>
    </row>
    <row r="18" spans="2:5" x14ac:dyDescent="0.25">
      <c r="B18" s="4"/>
      <c r="C18" s="11" t="s">
        <v>8</v>
      </c>
      <c r="D18" s="12"/>
      <c r="E18" s="32"/>
    </row>
    <row r="19" spans="2:5" x14ac:dyDescent="0.25">
      <c r="B19" s="4"/>
      <c r="C19" s="12">
        <v>3</v>
      </c>
      <c r="D19" s="12"/>
      <c r="E19" s="32"/>
    </row>
    <row r="20" spans="2:5" x14ac:dyDescent="0.25">
      <c r="B20" s="4"/>
      <c r="C20" s="14">
        <v>2.9</v>
      </c>
      <c r="D20" s="18">
        <f>C20*C19</f>
        <v>8.6999999999999993</v>
      </c>
      <c r="E20" s="32"/>
    </row>
    <row r="21" spans="2:5" x14ac:dyDescent="0.25">
      <c r="B21" s="4"/>
      <c r="C21" s="21" t="s">
        <v>9</v>
      </c>
      <c r="D21" s="9"/>
      <c r="E21" s="32"/>
    </row>
    <row r="22" spans="2:5" x14ac:dyDescent="0.25">
      <c r="B22" s="4"/>
      <c r="C22" s="22">
        <v>1.75</v>
      </c>
      <c r="D22" s="22"/>
      <c r="E22" s="32"/>
    </row>
    <row r="23" spans="2:5" x14ac:dyDescent="0.25">
      <c r="B23" s="4"/>
      <c r="C23" s="23">
        <v>1.75</v>
      </c>
      <c r="D23" s="23">
        <f>C23*C22</f>
        <v>3.0625</v>
      </c>
      <c r="E23" s="32"/>
    </row>
    <row r="24" spans="2:5" ht="15.75" thickBot="1" x14ac:dyDescent="0.3">
      <c r="B24" s="4"/>
      <c r="C24" s="22"/>
      <c r="D24" s="24">
        <f>SUM(D12:D23)</f>
        <v>102.32549999999999</v>
      </c>
      <c r="E24" s="32"/>
    </row>
    <row r="25" spans="2:5" ht="15.75" thickTop="1" x14ac:dyDescent="0.25">
      <c r="B25" s="4"/>
      <c r="C25" s="22"/>
      <c r="D25" s="22"/>
      <c r="E25" s="7"/>
    </row>
    <row r="26" spans="2:5" x14ac:dyDescent="0.25">
      <c r="B26" s="4"/>
      <c r="C26" s="25"/>
      <c r="D26" s="22"/>
      <c r="E26" s="25" t="s">
        <v>33</v>
      </c>
    </row>
    <row r="27" spans="2:5" x14ac:dyDescent="0.25">
      <c r="B27" s="4"/>
      <c r="C27" s="21" t="s">
        <v>13</v>
      </c>
      <c r="D27" s="22"/>
      <c r="E27" s="4"/>
    </row>
    <row r="28" spans="2:5" x14ac:dyDescent="0.25">
      <c r="B28" s="4"/>
      <c r="C28" s="22">
        <v>4.5999999999999996</v>
      </c>
      <c r="D28" s="22"/>
      <c r="E28" s="4"/>
    </row>
    <row r="29" spans="2:5" x14ac:dyDescent="0.25">
      <c r="B29" s="4"/>
      <c r="C29" s="23">
        <v>2.4</v>
      </c>
      <c r="D29" s="9">
        <f>C29*C28</f>
        <v>11.04</v>
      </c>
      <c r="E29" s="4"/>
    </row>
    <row r="30" spans="2:5" x14ac:dyDescent="0.25">
      <c r="B30" s="4"/>
      <c r="C30" s="22">
        <v>3.5</v>
      </c>
      <c r="D30" s="22"/>
      <c r="E30" s="4"/>
    </row>
    <row r="31" spans="2:5" x14ac:dyDescent="0.25">
      <c r="B31" s="4"/>
      <c r="C31" s="23">
        <v>2.4</v>
      </c>
      <c r="D31" s="9">
        <f>C31*C30</f>
        <v>8.4</v>
      </c>
      <c r="E31" s="4"/>
    </row>
    <row r="32" spans="2:5" x14ac:dyDescent="0.25">
      <c r="B32" s="4">
        <v>0.5</v>
      </c>
      <c r="C32" s="22">
        <v>3.5</v>
      </c>
      <c r="D32" s="9"/>
      <c r="E32" s="4"/>
    </row>
    <row r="33" spans="1:5" x14ac:dyDescent="0.25">
      <c r="B33" s="4"/>
      <c r="C33" s="23">
        <v>0.8</v>
      </c>
      <c r="D33" s="9">
        <v>1.48</v>
      </c>
      <c r="E33" s="4"/>
    </row>
    <row r="34" spans="1:5" x14ac:dyDescent="0.25">
      <c r="A34" s="30" t="s">
        <v>16</v>
      </c>
      <c r="B34" s="4">
        <v>2</v>
      </c>
      <c r="C34" s="22">
        <v>0.78</v>
      </c>
      <c r="D34" s="9"/>
      <c r="E34" s="8"/>
    </row>
    <row r="35" spans="1:5" x14ac:dyDescent="0.25">
      <c r="A35" s="30"/>
      <c r="B35" s="4"/>
      <c r="C35" s="23">
        <v>-1.3</v>
      </c>
      <c r="D35" s="26">
        <f>C35*C34*B34</f>
        <v>-2.028</v>
      </c>
      <c r="E35" s="8" t="s">
        <v>17</v>
      </c>
    </row>
    <row r="36" spans="1:5" x14ac:dyDescent="0.25">
      <c r="A36" s="30" t="s">
        <v>16</v>
      </c>
      <c r="B36" s="4"/>
      <c r="C36" s="22">
        <v>0.84</v>
      </c>
      <c r="D36" s="26"/>
      <c r="E36" s="8"/>
    </row>
    <row r="37" spans="1:5" x14ac:dyDescent="0.25">
      <c r="A37" s="30"/>
      <c r="B37" s="4"/>
      <c r="C37" s="23">
        <v>-2.1</v>
      </c>
      <c r="D37" s="26">
        <f>C37*C36</f>
        <v>-1.764</v>
      </c>
      <c r="E37" s="8" t="s">
        <v>18</v>
      </c>
    </row>
    <row r="38" spans="1:5" x14ac:dyDescent="0.25">
      <c r="B38" s="4"/>
      <c r="C38" s="21" t="s">
        <v>14</v>
      </c>
      <c r="D38" s="9"/>
      <c r="E38" s="4"/>
    </row>
    <row r="39" spans="1:5" x14ac:dyDescent="0.25">
      <c r="B39" s="4"/>
      <c r="C39" s="22">
        <v>6.6</v>
      </c>
      <c r="D39" s="22"/>
      <c r="E39" s="4"/>
    </row>
    <row r="40" spans="1:5" x14ac:dyDescent="0.25">
      <c r="B40" s="4"/>
      <c r="C40" s="23">
        <v>2.4</v>
      </c>
      <c r="D40" s="9">
        <f>C40*C39</f>
        <v>15.839999999999998</v>
      </c>
      <c r="E40" s="4"/>
    </row>
    <row r="41" spans="1:5" x14ac:dyDescent="0.25">
      <c r="B41" s="4"/>
      <c r="C41" s="21" t="s">
        <v>15</v>
      </c>
      <c r="D41" s="9"/>
      <c r="E41" s="4"/>
    </row>
    <row r="42" spans="1:5" x14ac:dyDescent="0.25">
      <c r="B42" s="4"/>
      <c r="C42" s="22">
        <v>2</v>
      </c>
      <c r="D42" s="22"/>
      <c r="E42" s="4"/>
    </row>
    <row r="43" spans="1:5" x14ac:dyDescent="0.25">
      <c r="B43" s="4"/>
      <c r="C43" s="23">
        <v>2.4</v>
      </c>
      <c r="D43" s="22">
        <f>C43*C42</f>
        <v>4.8</v>
      </c>
      <c r="E43" s="4"/>
    </row>
    <row r="44" spans="1:5" x14ac:dyDescent="0.25">
      <c r="B44" s="4">
        <v>0.5</v>
      </c>
      <c r="C44" s="22">
        <v>2</v>
      </c>
      <c r="D44" s="22"/>
      <c r="E44" s="4"/>
    </row>
    <row r="45" spans="1:5" x14ac:dyDescent="0.25">
      <c r="B45" s="4"/>
      <c r="C45" s="23">
        <v>0.9</v>
      </c>
      <c r="D45" s="22">
        <f>C45*C44*B44</f>
        <v>0.9</v>
      </c>
      <c r="E45" s="4"/>
    </row>
    <row r="46" spans="1:5" x14ac:dyDescent="0.25">
      <c r="A46" s="30" t="s">
        <v>16</v>
      </c>
      <c r="B46" s="4"/>
      <c r="C46" s="22">
        <v>0.5</v>
      </c>
      <c r="D46" s="22"/>
      <c r="E46" s="4"/>
    </row>
    <row r="47" spans="1:5" x14ac:dyDescent="0.25">
      <c r="A47" s="30"/>
      <c r="B47" s="4"/>
      <c r="C47" s="23">
        <v>-1.1000000000000001</v>
      </c>
      <c r="D47" s="28">
        <f>C47*C46</f>
        <v>-0.55000000000000004</v>
      </c>
      <c r="E47" s="8" t="s">
        <v>19</v>
      </c>
    </row>
    <row r="48" spans="1:5" x14ac:dyDescent="0.25">
      <c r="B48" s="4"/>
      <c r="C48" s="21" t="s">
        <v>14</v>
      </c>
      <c r="D48" s="22"/>
      <c r="E48" s="4"/>
    </row>
    <row r="49" spans="1:6" x14ac:dyDescent="0.25">
      <c r="B49" s="4"/>
      <c r="C49" s="22">
        <v>1.75</v>
      </c>
      <c r="D49" s="22"/>
      <c r="E49" s="4"/>
    </row>
    <row r="50" spans="1:6" x14ac:dyDescent="0.25">
      <c r="B50" s="4"/>
      <c r="C50" s="23">
        <v>2.4</v>
      </c>
      <c r="D50" s="22">
        <f>C50*C49</f>
        <v>4.2</v>
      </c>
      <c r="E50" s="4"/>
    </row>
    <row r="51" spans="1:6" x14ac:dyDescent="0.25">
      <c r="B51" s="4"/>
      <c r="C51" s="22">
        <v>2.85</v>
      </c>
      <c r="D51" s="22"/>
      <c r="E51" s="4"/>
    </row>
    <row r="52" spans="1:6" x14ac:dyDescent="0.25">
      <c r="B52" s="4"/>
      <c r="C52" s="23">
        <v>2.4</v>
      </c>
      <c r="D52" s="22">
        <f>C52*C51</f>
        <v>6.84</v>
      </c>
      <c r="E52" s="4"/>
    </row>
    <row r="53" spans="1:6" x14ac:dyDescent="0.25">
      <c r="B53" s="4">
        <v>0.5</v>
      </c>
      <c r="C53" s="22">
        <v>1.75</v>
      </c>
      <c r="D53" s="22"/>
      <c r="E53" s="4"/>
    </row>
    <row r="54" spans="1:6" x14ac:dyDescent="0.25">
      <c r="B54" s="4"/>
      <c r="C54" s="23">
        <v>0.7</v>
      </c>
      <c r="D54" s="22">
        <f>C53*C54*B53</f>
        <v>0.61249999999999993</v>
      </c>
      <c r="E54" s="4"/>
    </row>
    <row r="55" spans="1:6" x14ac:dyDescent="0.25">
      <c r="A55" s="30" t="s">
        <v>16</v>
      </c>
      <c r="B55" s="4"/>
      <c r="C55" s="22">
        <v>0.84</v>
      </c>
      <c r="D55" s="22"/>
      <c r="E55" s="4"/>
    </row>
    <row r="56" spans="1:6" x14ac:dyDescent="0.25">
      <c r="A56" s="30"/>
      <c r="B56" s="4"/>
      <c r="C56" s="23">
        <v>-2.1</v>
      </c>
      <c r="D56" s="28">
        <f>C56*C55</f>
        <v>-1.764</v>
      </c>
      <c r="E56" s="8" t="s">
        <v>18</v>
      </c>
      <c r="F56" t="s">
        <v>20</v>
      </c>
    </row>
    <row r="57" spans="1:6" x14ac:dyDescent="0.25">
      <c r="A57" t="s">
        <v>16</v>
      </c>
      <c r="B57" s="4"/>
      <c r="C57" s="22">
        <v>0.96</v>
      </c>
      <c r="D57" s="22"/>
      <c r="E57" s="4"/>
    </row>
    <row r="58" spans="1:6" x14ac:dyDescent="0.25">
      <c r="B58" s="4"/>
      <c r="C58" s="22">
        <v>-1.3</v>
      </c>
      <c r="D58" s="28">
        <f>C58*C57</f>
        <v>-1.248</v>
      </c>
      <c r="E58" s="8" t="s">
        <v>19</v>
      </c>
    </row>
    <row r="59" spans="1:6" ht="15.75" thickBot="1" x14ac:dyDescent="0.3">
      <c r="B59" s="4"/>
      <c r="C59" s="22"/>
      <c r="D59" s="24">
        <f>SUM(D29:D58)</f>
        <v>46.758499999999998</v>
      </c>
      <c r="E59" s="8" t="s">
        <v>34</v>
      </c>
    </row>
    <row r="60" spans="1:6" ht="15.75" thickTop="1" x14ac:dyDescent="0.25">
      <c r="B60" s="4"/>
      <c r="C60" s="22"/>
      <c r="D60" s="22"/>
      <c r="E60" s="4"/>
    </row>
    <row r="61" spans="1:6" x14ac:dyDescent="0.25">
      <c r="B61" s="4"/>
      <c r="C61" s="25"/>
      <c r="D61" s="22"/>
      <c r="E61" s="25" t="s">
        <v>21</v>
      </c>
    </row>
    <row r="62" spans="1:6" x14ac:dyDescent="0.25">
      <c r="B62" s="4"/>
      <c r="C62" s="21" t="s">
        <v>13</v>
      </c>
      <c r="D62" s="22"/>
      <c r="E62" s="4"/>
    </row>
    <row r="63" spans="1:6" x14ac:dyDescent="0.25">
      <c r="B63" s="4"/>
      <c r="C63" s="22">
        <v>4.5999999999999996</v>
      </c>
      <c r="D63" s="22"/>
      <c r="E63" s="4"/>
    </row>
    <row r="64" spans="1:6" x14ac:dyDescent="0.25">
      <c r="B64" s="4"/>
      <c r="C64" s="23">
        <v>2.4</v>
      </c>
      <c r="D64" s="9">
        <f>C64*C63</f>
        <v>11.04</v>
      </c>
      <c r="E64" s="4"/>
    </row>
    <row r="65" spans="1:5" x14ac:dyDescent="0.25">
      <c r="B65" s="4"/>
      <c r="C65" s="22">
        <v>3.27</v>
      </c>
      <c r="D65" s="22"/>
      <c r="E65" s="4"/>
    </row>
    <row r="66" spans="1:5" x14ac:dyDescent="0.25">
      <c r="B66" s="4"/>
      <c r="C66" s="23">
        <v>2.4</v>
      </c>
      <c r="D66" s="9">
        <f>C66*C65</f>
        <v>7.8479999999999999</v>
      </c>
      <c r="E66" s="4"/>
    </row>
    <row r="67" spans="1:5" x14ac:dyDescent="0.25">
      <c r="B67" s="4">
        <v>0.5</v>
      </c>
      <c r="C67" s="22">
        <v>3.27</v>
      </c>
      <c r="D67" s="9"/>
      <c r="E67" s="4"/>
    </row>
    <row r="68" spans="1:5" x14ac:dyDescent="0.25">
      <c r="B68" s="4"/>
      <c r="C68" s="23">
        <v>0.8</v>
      </c>
      <c r="D68" s="9">
        <v>1.48</v>
      </c>
      <c r="E68" s="4"/>
    </row>
    <row r="69" spans="1:5" x14ac:dyDescent="0.25">
      <c r="A69" s="30" t="s">
        <v>16</v>
      </c>
      <c r="B69" s="4">
        <v>2</v>
      </c>
      <c r="C69" s="22">
        <v>0.78</v>
      </c>
      <c r="D69" s="9"/>
      <c r="E69" s="8"/>
    </row>
    <row r="70" spans="1:5" x14ac:dyDescent="0.25">
      <c r="A70" s="30"/>
      <c r="B70" s="4"/>
      <c r="C70" s="23">
        <v>-1.3</v>
      </c>
      <c r="D70" s="26">
        <f>C70*C69*B69</f>
        <v>-2.028</v>
      </c>
      <c r="E70" s="8" t="s">
        <v>17</v>
      </c>
    </row>
    <row r="71" spans="1:5" x14ac:dyDescent="0.25">
      <c r="A71" s="30" t="s">
        <v>16</v>
      </c>
      <c r="B71" s="4"/>
      <c r="C71" s="22">
        <v>0.84</v>
      </c>
      <c r="D71" s="26"/>
      <c r="E71" s="8"/>
    </row>
    <row r="72" spans="1:5" x14ac:dyDescent="0.25">
      <c r="A72" s="30"/>
      <c r="B72" s="4"/>
      <c r="C72" s="23">
        <v>-2.1</v>
      </c>
      <c r="D72" s="26">
        <f>C72*C71</f>
        <v>-1.764</v>
      </c>
      <c r="E72" s="8" t="s">
        <v>18</v>
      </c>
    </row>
    <row r="73" spans="1:5" x14ac:dyDescent="0.25">
      <c r="B73" s="4"/>
      <c r="C73" s="21" t="s">
        <v>14</v>
      </c>
      <c r="D73" s="9"/>
      <c r="E73" s="4"/>
    </row>
    <row r="74" spans="1:5" x14ac:dyDescent="0.25">
      <c r="B74" s="4"/>
      <c r="C74" s="22">
        <v>6.37</v>
      </c>
      <c r="D74" s="22"/>
      <c r="E74" s="4"/>
    </row>
    <row r="75" spans="1:5" x14ac:dyDescent="0.25">
      <c r="B75" s="4"/>
      <c r="C75" s="23">
        <v>2.4</v>
      </c>
      <c r="D75" s="9">
        <f>C75*C74</f>
        <v>15.288</v>
      </c>
      <c r="E75" s="4"/>
    </row>
    <row r="76" spans="1:5" x14ac:dyDescent="0.25">
      <c r="B76" s="4"/>
      <c r="C76" s="21" t="s">
        <v>15</v>
      </c>
      <c r="D76" s="9"/>
      <c r="E76" s="4"/>
    </row>
    <row r="77" spans="1:5" x14ac:dyDescent="0.25">
      <c r="B77" s="4"/>
      <c r="C77" s="22">
        <v>1.9</v>
      </c>
      <c r="D77" s="22"/>
      <c r="E77" s="4"/>
    </row>
    <row r="78" spans="1:5" x14ac:dyDescent="0.25">
      <c r="B78" s="4"/>
      <c r="C78" s="23">
        <v>2.4</v>
      </c>
      <c r="D78" s="22">
        <f>C78*C77</f>
        <v>4.5599999999999996</v>
      </c>
      <c r="E78" s="4"/>
    </row>
    <row r="79" spans="1:5" x14ac:dyDescent="0.25">
      <c r="B79" s="4">
        <v>0.5</v>
      </c>
      <c r="C79" s="22">
        <v>1.9</v>
      </c>
      <c r="D79" s="22"/>
      <c r="E79" s="4"/>
    </row>
    <row r="80" spans="1:5" x14ac:dyDescent="0.25">
      <c r="B80" s="4"/>
      <c r="C80" s="23">
        <v>0.9</v>
      </c>
      <c r="D80" s="22">
        <f>C80*C79*B79</f>
        <v>0.85499999999999998</v>
      </c>
      <c r="E80" s="4"/>
    </row>
    <row r="81" spans="1:6" x14ac:dyDescent="0.25">
      <c r="A81" s="30" t="s">
        <v>16</v>
      </c>
      <c r="B81" s="4"/>
      <c r="C81" s="22">
        <v>0.5</v>
      </c>
      <c r="D81" s="22"/>
      <c r="E81" s="4"/>
    </row>
    <row r="82" spans="1:6" x14ac:dyDescent="0.25">
      <c r="A82" s="30"/>
      <c r="B82" s="4"/>
      <c r="C82" s="23">
        <v>-1.1000000000000001</v>
      </c>
      <c r="D82" s="28">
        <f>C82*C81</f>
        <v>-0.55000000000000004</v>
      </c>
      <c r="E82" s="8" t="s">
        <v>19</v>
      </c>
    </row>
    <row r="83" spans="1:6" x14ac:dyDescent="0.25">
      <c r="B83" s="4"/>
      <c r="C83" s="21" t="s">
        <v>14</v>
      </c>
      <c r="D83" s="22"/>
      <c r="E83" s="4"/>
    </row>
    <row r="84" spans="1:6" x14ac:dyDescent="0.25">
      <c r="B84" s="4"/>
      <c r="C84" s="22">
        <v>1.64</v>
      </c>
      <c r="D84" s="22"/>
      <c r="E84" s="4"/>
    </row>
    <row r="85" spans="1:6" x14ac:dyDescent="0.25">
      <c r="B85" s="4"/>
      <c r="C85" s="23">
        <v>2.4</v>
      </c>
      <c r="D85" s="22">
        <f>C85*C84</f>
        <v>3.9359999999999995</v>
      </c>
      <c r="E85" s="4"/>
    </row>
    <row r="86" spans="1:6" x14ac:dyDescent="0.25">
      <c r="B86" s="4"/>
      <c r="C86" s="22">
        <v>2.85</v>
      </c>
      <c r="D86" s="22"/>
      <c r="E86" s="4"/>
    </row>
    <row r="87" spans="1:6" x14ac:dyDescent="0.25">
      <c r="B87" s="4"/>
      <c r="C87" s="23">
        <v>2.4</v>
      </c>
      <c r="D87" s="22">
        <f>C87*C86</f>
        <v>6.84</v>
      </c>
      <c r="E87" s="4"/>
    </row>
    <row r="88" spans="1:6" x14ac:dyDescent="0.25">
      <c r="B88" s="4">
        <v>0.5</v>
      </c>
      <c r="C88" s="22">
        <v>1.64</v>
      </c>
      <c r="D88" s="22"/>
      <c r="E88" s="4"/>
    </row>
    <row r="89" spans="1:6" x14ac:dyDescent="0.25">
      <c r="B89" s="4"/>
      <c r="C89" s="23">
        <v>0.7</v>
      </c>
      <c r="D89" s="22">
        <f>C88*C89*B88</f>
        <v>0.57399999999999995</v>
      </c>
      <c r="E89" s="4"/>
    </row>
    <row r="90" spans="1:6" x14ac:dyDescent="0.25">
      <c r="A90" s="30" t="s">
        <v>16</v>
      </c>
      <c r="B90" s="4"/>
      <c r="C90" s="22">
        <v>0.84</v>
      </c>
      <c r="D90" s="22"/>
      <c r="E90" s="4"/>
    </row>
    <row r="91" spans="1:6" x14ac:dyDescent="0.25">
      <c r="A91" s="30"/>
      <c r="B91" s="4"/>
      <c r="C91" s="23">
        <v>-2.1</v>
      </c>
      <c r="D91" s="28">
        <f>C91*C90</f>
        <v>-1.764</v>
      </c>
      <c r="E91" s="8" t="s">
        <v>18</v>
      </c>
      <c r="F91" t="s">
        <v>20</v>
      </c>
    </row>
    <row r="92" spans="1:6" x14ac:dyDescent="0.25">
      <c r="A92" t="s">
        <v>16</v>
      </c>
      <c r="B92" s="4"/>
      <c r="C92" s="22">
        <v>0.96</v>
      </c>
      <c r="D92" s="22"/>
      <c r="E92" s="4"/>
    </row>
    <row r="93" spans="1:6" x14ac:dyDescent="0.25">
      <c r="B93" s="4"/>
      <c r="C93" s="22">
        <v>-1.3</v>
      </c>
      <c r="D93" s="28">
        <f>C93*C92</f>
        <v>-1.248</v>
      </c>
      <c r="E93" s="8" t="s">
        <v>19</v>
      </c>
    </row>
    <row r="94" spans="1:6" ht="15.75" thickBot="1" x14ac:dyDescent="0.3">
      <c r="B94" s="4"/>
      <c r="C94" s="22"/>
      <c r="D94" s="24">
        <f>SUM(D64:D93)</f>
        <v>45.066999999999993</v>
      </c>
      <c r="E94" s="8" t="s">
        <v>35</v>
      </c>
    </row>
    <row r="95" spans="1:6" ht="15.75" thickTop="1" x14ac:dyDescent="0.25">
      <c r="B95" s="4"/>
      <c r="C95" s="22"/>
      <c r="D95" s="22"/>
      <c r="E95" s="4"/>
    </row>
    <row r="96" spans="1:6" x14ac:dyDescent="0.25">
      <c r="B96" s="4"/>
      <c r="C96" s="25"/>
      <c r="D96" s="22"/>
      <c r="E96" s="25" t="s">
        <v>23</v>
      </c>
    </row>
    <row r="97" spans="1:5" x14ac:dyDescent="0.25">
      <c r="B97" s="4"/>
      <c r="C97" s="21" t="s">
        <v>13</v>
      </c>
      <c r="D97" s="22"/>
      <c r="E97" s="4"/>
    </row>
    <row r="98" spans="1:5" x14ac:dyDescent="0.25">
      <c r="B98" s="4"/>
      <c r="C98" s="22">
        <v>4.5999999999999996</v>
      </c>
      <c r="D98" s="22"/>
      <c r="E98" s="4"/>
    </row>
    <row r="99" spans="1:5" x14ac:dyDescent="0.25">
      <c r="B99" s="4"/>
      <c r="C99" s="23">
        <v>2.4</v>
      </c>
      <c r="D99" s="9">
        <f>C99*C98</f>
        <v>11.04</v>
      </c>
      <c r="E99" s="4"/>
    </row>
    <row r="100" spans="1:5" x14ac:dyDescent="0.25">
      <c r="B100" s="4"/>
      <c r="C100" s="22">
        <v>3.22</v>
      </c>
      <c r="D100" s="22"/>
      <c r="E100" s="4"/>
    </row>
    <row r="101" spans="1:5" x14ac:dyDescent="0.25">
      <c r="B101" s="4"/>
      <c r="C101" s="23">
        <v>2.4</v>
      </c>
      <c r="D101" s="9">
        <f>C101*C100</f>
        <v>7.7279999999999998</v>
      </c>
      <c r="E101" s="4"/>
    </row>
    <row r="102" spans="1:5" x14ac:dyDescent="0.25">
      <c r="B102" s="4">
        <v>0.5</v>
      </c>
      <c r="C102" s="22">
        <v>3.22</v>
      </c>
      <c r="D102" s="9"/>
      <c r="E102" s="4"/>
    </row>
    <row r="103" spans="1:5" x14ac:dyDescent="0.25">
      <c r="B103" s="4"/>
      <c r="C103" s="23">
        <v>0.8</v>
      </c>
      <c r="D103" s="9">
        <v>1.48</v>
      </c>
      <c r="E103" s="4"/>
    </row>
    <row r="104" spans="1:5" x14ac:dyDescent="0.25">
      <c r="A104" s="30" t="s">
        <v>16</v>
      </c>
      <c r="B104" s="4">
        <v>2</v>
      </c>
      <c r="C104" s="22">
        <v>0.78</v>
      </c>
      <c r="D104" s="9"/>
      <c r="E104" s="8"/>
    </row>
    <row r="105" spans="1:5" x14ac:dyDescent="0.25">
      <c r="A105" s="30"/>
      <c r="B105" s="4"/>
      <c r="C105" s="23">
        <v>-1.3</v>
      </c>
      <c r="D105" s="26">
        <f>C105*C104*B104</f>
        <v>-2.028</v>
      </c>
      <c r="E105" s="8" t="s">
        <v>17</v>
      </c>
    </row>
    <row r="106" spans="1:5" x14ac:dyDescent="0.25">
      <c r="A106" s="30" t="s">
        <v>16</v>
      </c>
      <c r="B106" s="4"/>
      <c r="C106" s="22">
        <v>0.84</v>
      </c>
      <c r="D106" s="26"/>
      <c r="E106" s="8"/>
    </row>
    <row r="107" spans="1:5" x14ac:dyDescent="0.25">
      <c r="A107" s="30"/>
      <c r="B107" s="4"/>
      <c r="C107" s="23">
        <v>-2.1</v>
      </c>
      <c r="D107" s="26">
        <f>C107*C106</f>
        <v>-1.764</v>
      </c>
      <c r="E107" s="8" t="s">
        <v>18</v>
      </c>
    </row>
    <row r="108" spans="1:5" x14ac:dyDescent="0.25">
      <c r="B108" s="4"/>
      <c r="C108" s="21" t="s">
        <v>14</v>
      </c>
      <c r="D108" s="9"/>
      <c r="E108" s="4"/>
    </row>
    <row r="109" spans="1:5" x14ac:dyDescent="0.25">
      <c r="B109" s="4"/>
      <c r="C109" s="22">
        <v>6.27</v>
      </c>
      <c r="D109" s="22"/>
      <c r="E109" s="4"/>
    </row>
    <row r="110" spans="1:5" x14ac:dyDescent="0.25">
      <c r="B110" s="4"/>
      <c r="C110" s="23">
        <v>2.4</v>
      </c>
      <c r="D110" s="9">
        <f>C110*C109</f>
        <v>15.047999999999998</v>
      </c>
      <c r="E110" s="4"/>
    </row>
    <row r="111" spans="1:5" x14ac:dyDescent="0.25">
      <c r="B111" s="4"/>
      <c r="C111" s="21" t="s">
        <v>15</v>
      </c>
      <c r="D111" s="9"/>
      <c r="E111" s="4"/>
    </row>
    <row r="112" spans="1:5" x14ac:dyDescent="0.25">
      <c r="B112" s="4"/>
      <c r="C112" s="22">
        <v>1.85</v>
      </c>
      <c r="D112" s="22"/>
      <c r="E112" s="4"/>
    </row>
    <row r="113" spans="1:6" x14ac:dyDescent="0.25">
      <c r="B113" s="4"/>
      <c r="C113" s="23">
        <v>2.4</v>
      </c>
      <c r="D113" s="22">
        <f>C113*C112</f>
        <v>4.4400000000000004</v>
      </c>
      <c r="E113" s="4"/>
    </row>
    <row r="114" spans="1:6" x14ac:dyDescent="0.25">
      <c r="B114" s="4">
        <v>0.5</v>
      </c>
      <c r="C114" s="22">
        <v>1.9</v>
      </c>
      <c r="D114" s="22"/>
      <c r="E114" s="4"/>
    </row>
    <row r="115" spans="1:6" x14ac:dyDescent="0.25">
      <c r="B115" s="4"/>
      <c r="C115" s="23">
        <v>0.9</v>
      </c>
      <c r="D115" s="22">
        <f>C115*C114*B114</f>
        <v>0.85499999999999998</v>
      </c>
      <c r="E115" s="4"/>
    </row>
    <row r="116" spans="1:6" x14ac:dyDescent="0.25">
      <c r="A116" s="30" t="s">
        <v>16</v>
      </c>
      <c r="B116" s="4"/>
      <c r="C116" s="22">
        <v>0.5</v>
      </c>
      <c r="D116" s="22"/>
      <c r="E116" s="4"/>
    </row>
    <row r="117" spans="1:6" x14ac:dyDescent="0.25">
      <c r="A117" s="30"/>
      <c r="B117" s="4"/>
      <c r="C117" s="23">
        <v>-1.1000000000000001</v>
      </c>
      <c r="D117" s="28">
        <f>C117*C116</f>
        <v>-0.55000000000000004</v>
      </c>
      <c r="E117" s="8" t="s">
        <v>19</v>
      </c>
    </row>
    <row r="118" spans="1:6" x14ac:dyDescent="0.25">
      <c r="B118" s="4"/>
      <c r="C118" s="21" t="s">
        <v>14</v>
      </c>
      <c r="D118" s="22"/>
      <c r="E118" s="4"/>
    </row>
    <row r="119" spans="1:6" x14ac:dyDescent="0.25">
      <c r="B119" s="4"/>
      <c r="C119" s="22">
        <v>1.59</v>
      </c>
      <c r="D119" s="22"/>
      <c r="E119" s="4"/>
    </row>
    <row r="120" spans="1:6" x14ac:dyDescent="0.25">
      <c r="B120" s="4"/>
      <c r="C120" s="23">
        <v>2.4</v>
      </c>
      <c r="D120" s="22">
        <f>C120*C119</f>
        <v>3.8159999999999998</v>
      </c>
      <c r="E120" s="4"/>
    </row>
    <row r="121" spans="1:6" x14ac:dyDescent="0.25">
      <c r="B121" s="4"/>
      <c r="C121" s="22">
        <v>2.85</v>
      </c>
      <c r="D121" s="22"/>
      <c r="E121" s="4"/>
    </row>
    <row r="122" spans="1:6" x14ac:dyDescent="0.25">
      <c r="B122" s="4"/>
      <c r="C122" s="23">
        <v>2.4</v>
      </c>
      <c r="D122" s="22">
        <f>C122*C121</f>
        <v>6.84</v>
      </c>
      <c r="E122" s="4"/>
    </row>
    <row r="123" spans="1:6" x14ac:dyDescent="0.25">
      <c r="B123" s="4">
        <v>0.5</v>
      </c>
      <c r="C123" s="22">
        <v>1.59</v>
      </c>
      <c r="D123" s="22"/>
      <c r="E123" s="4"/>
    </row>
    <row r="124" spans="1:6" x14ac:dyDescent="0.25">
      <c r="B124" s="4"/>
      <c r="C124" s="23">
        <v>0.7</v>
      </c>
      <c r="D124" s="22">
        <f>C123*C124*B123</f>
        <v>0.55649999999999999</v>
      </c>
      <c r="E124" s="4"/>
    </row>
    <row r="125" spans="1:6" x14ac:dyDescent="0.25">
      <c r="A125" s="30" t="s">
        <v>16</v>
      </c>
      <c r="B125" s="4"/>
      <c r="C125" s="22">
        <v>0.84</v>
      </c>
      <c r="D125" s="22"/>
      <c r="E125" s="4"/>
    </row>
    <row r="126" spans="1:6" x14ac:dyDescent="0.25">
      <c r="A126" s="30"/>
      <c r="B126" s="4"/>
      <c r="C126" s="23">
        <v>-2.1</v>
      </c>
      <c r="D126" s="28">
        <f>C126*C125</f>
        <v>-1.764</v>
      </c>
      <c r="E126" s="8" t="s">
        <v>18</v>
      </c>
      <c r="F126" t="s">
        <v>20</v>
      </c>
    </row>
    <row r="127" spans="1:6" x14ac:dyDescent="0.25">
      <c r="A127" t="s">
        <v>16</v>
      </c>
      <c r="B127" s="4"/>
      <c r="C127" s="22">
        <v>0.96</v>
      </c>
      <c r="D127" s="22"/>
      <c r="E127" s="4"/>
    </row>
    <row r="128" spans="1:6" x14ac:dyDescent="0.25">
      <c r="B128" s="4"/>
      <c r="C128" s="22">
        <v>-1.3</v>
      </c>
      <c r="D128" s="28">
        <f>C128*C127</f>
        <v>-1.248</v>
      </c>
      <c r="E128" s="8" t="s">
        <v>19</v>
      </c>
    </row>
    <row r="129" spans="1:5" ht="15.75" thickBot="1" x14ac:dyDescent="0.3">
      <c r="B129" s="4"/>
      <c r="C129" s="22"/>
      <c r="D129" s="24">
        <f>SUM(D99:D128)</f>
        <v>44.4495</v>
      </c>
      <c r="E129" s="8" t="s">
        <v>36</v>
      </c>
    </row>
    <row r="130" spans="1:5" ht="15.75" thickTop="1" x14ac:dyDescent="0.25">
      <c r="B130" s="4"/>
      <c r="C130" s="25"/>
      <c r="D130" s="22"/>
      <c r="E130" s="25" t="s">
        <v>24</v>
      </c>
    </row>
    <row r="131" spans="1:5" x14ac:dyDescent="0.25">
      <c r="B131" s="4"/>
      <c r="C131" s="21" t="s">
        <v>13</v>
      </c>
      <c r="D131" s="22"/>
      <c r="E131" s="4"/>
    </row>
    <row r="132" spans="1:5" x14ac:dyDescent="0.25">
      <c r="B132" s="4"/>
      <c r="C132" s="22">
        <v>4.5999999999999996</v>
      </c>
      <c r="D132" s="22"/>
      <c r="E132" s="4"/>
    </row>
    <row r="133" spans="1:5" x14ac:dyDescent="0.25">
      <c r="B133" s="4"/>
      <c r="C133" s="23">
        <v>2.4</v>
      </c>
      <c r="D133" s="9">
        <f>C133*C132</f>
        <v>11.04</v>
      </c>
      <c r="E133" s="4"/>
    </row>
    <row r="134" spans="1:5" x14ac:dyDescent="0.25">
      <c r="B134" s="4"/>
      <c r="C134" s="22">
        <v>3.08</v>
      </c>
      <c r="D134" s="22"/>
      <c r="E134" s="4"/>
    </row>
    <row r="135" spans="1:5" x14ac:dyDescent="0.25">
      <c r="B135" s="4"/>
      <c r="C135" s="23">
        <v>2.4</v>
      </c>
      <c r="D135" s="9">
        <f>C135*C134</f>
        <v>7.3919999999999995</v>
      </c>
      <c r="E135" s="4"/>
    </row>
    <row r="136" spans="1:5" x14ac:dyDescent="0.25">
      <c r="B136" s="4">
        <v>0.5</v>
      </c>
      <c r="C136" s="22">
        <v>3.08</v>
      </c>
      <c r="D136" s="9"/>
      <c r="E136" s="4"/>
    </row>
    <row r="137" spans="1:5" x14ac:dyDescent="0.25">
      <c r="B137" s="4"/>
      <c r="C137" s="23">
        <v>0.8</v>
      </c>
      <c r="D137" s="9">
        <v>1.48</v>
      </c>
      <c r="E137" s="4"/>
    </row>
    <row r="138" spans="1:5" x14ac:dyDescent="0.25">
      <c r="A138" s="30" t="s">
        <v>16</v>
      </c>
      <c r="B138" s="4">
        <v>2</v>
      </c>
      <c r="C138" s="22">
        <v>0.78</v>
      </c>
      <c r="D138" s="9"/>
      <c r="E138" s="8"/>
    </row>
    <row r="139" spans="1:5" x14ac:dyDescent="0.25">
      <c r="A139" s="30"/>
      <c r="B139" s="4"/>
      <c r="C139" s="23">
        <v>-1.3</v>
      </c>
      <c r="D139" s="26">
        <f>C139*C138*B138</f>
        <v>-2.028</v>
      </c>
      <c r="E139" s="8" t="s">
        <v>17</v>
      </c>
    </row>
    <row r="140" spans="1:5" x14ac:dyDescent="0.25">
      <c r="A140" s="30" t="s">
        <v>16</v>
      </c>
      <c r="B140" s="4"/>
      <c r="C140" s="22">
        <v>0.84</v>
      </c>
      <c r="D140" s="26"/>
      <c r="E140" s="8"/>
    </row>
    <row r="141" spans="1:5" x14ac:dyDescent="0.25">
      <c r="A141" s="30"/>
      <c r="B141" s="4"/>
      <c r="C141" s="23">
        <v>-2.1</v>
      </c>
      <c r="D141" s="26">
        <f>C141*C140</f>
        <v>-1.764</v>
      </c>
      <c r="E141" s="8" t="s">
        <v>18</v>
      </c>
    </row>
    <row r="142" spans="1:5" x14ac:dyDescent="0.25">
      <c r="B142" s="4"/>
      <c r="C142" s="21" t="s">
        <v>14</v>
      </c>
      <c r="D142" s="9"/>
      <c r="E142" s="4"/>
    </row>
    <row r="143" spans="1:5" x14ac:dyDescent="0.25">
      <c r="B143" s="4"/>
      <c r="C143" s="22">
        <v>6</v>
      </c>
      <c r="D143" s="22"/>
      <c r="E143" s="4"/>
    </row>
    <row r="144" spans="1:5" x14ac:dyDescent="0.25">
      <c r="B144" s="4"/>
      <c r="C144" s="23">
        <v>2.4</v>
      </c>
      <c r="D144" s="9">
        <f>C144*C143</f>
        <v>14.399999999999999</v>
      </c>
      <c r="E144" s="4"/>
    </row>
    <row r="145" spans="1:6" x14ac:dyDescent="0.25">
      <c r="B145" s="4"/>
      <c r="C145" s="21" t="s">
        <v>15</v>
      </c>
      <c r="D145" s="9"/>
      <c r="E145" s="4"/>
    </row>
    <row r="146" spans="1:6" x14ac:dyDescent="0.25">
      <c r="B146" s="4"/>
      <c r="C146" s="22">
        <v>1.71</v>
      </c>
      <c r="D146" s="22"/>
      <c r="E146" s="4"/>
    </row>
    <row r="147" spans="1:6" x14ac:dyDescent="0.25">
      <c r="B147" s="4"/>
      <c r="C147" s="23">
        <v>2.4</v>
      </c>
      <c r="D147" s="22">
        <f>C147*C146</f>
        <v>4.1040000000000001</v>
      </c>
      <c r="E147" s="4"/>
    </row>
    <row r="148" spans="1:6" x14ac:dyDescent="0.25">
      <c r="B148" s="4">
        <v>0.5</v>
      </c>
      <c r="C148" s="22">
        <v>1.71</v>
      </c>
      <c r="D148" s="22"/>
      <c r="E148" s="4"/>
    </row>
    <row r="149" spans="1:6" x14ac:dyDescent="0.25">
      <c r="B149" s="4"/>
      <c r="C149" s="23">
        <v>0.9</v>
      </c>
      <c r="D149" s="22">
        <f>C149*C148*B148</f>
        <v>0.76949999999999996</v>
      </c>
      <c r="E149" s="4"/>
    </row>
    <row r="150" spans="1:6" x14ac:dyDescent="0.25">
      <c r="A150" s="30" t="s">
        <v>16</v>
      </c>
      <c r="B150" s="4"/>
      <c r="C150" s="22">
        <v>0.5</v>
      </c>
      <c r="D150" s="22"/>
      <c r="E150" s="4"/>
    </row>
    <row r="151" spans="1:6" x14ac:dyDescent="0.25">
      <c r="A151" s="30"/>
      <c r="B151" s="4"/>
      <c r="C151" s="23">
        <v>-1.1000000000000001</v>
      </c>
      <c r="D151" s="28">
        <f>C151*C150</f>
        <v>-0.55000000000000004</v>
      </c>
      <c r="E151" s="8" t="s">
        <v>19</v>
      </c>
    </row>
    <row r="152" spans="1:6" x14ac:dyDescent="0.25">
      <c r="B152" s="4"/>
      <c r="C152" s="21" t="s">
        <v>14</v>
      </c>
      <c r="D152" s="22"/>
      <c r="E152" s="4"/>
    </row>
    <row r="153" spans="1:6" x14ac:dyDescent="0.25">
      <c r="B153" s="4"/>
      <c r="C153" s="22">
        <v>1.45</v>
      </c>
      <c r="D153" s="22"/>
      <c r="E153" s="4"/>
    </row>
    <row r="154" spans="1:6" x14ac:dyDescent="0.25">
      <c r="B154" s="4"/>
      <c r="C154" s="23">
        <v>2.4</v>
      </c>
      <c r="D154" s="22">
        <f>C154*C153</f>
        <v>3.48</v>
      </c>
      <c r="E154" s="4"/>
    </row>
    <row r="155" spans="1:6" x14ac:dyDescent="0.25">
      <c r="B155" s="4"/>
      <c r="C155" s="22">
        <v>2.85</v>
      </c>
      <c r="D155" s="22"/>
      <c r="E155" s="4"/>
    </row>
    <row r="156" spans="1:6" x14ac:dyDescent="0.25">
      <c r="B156" s="4"/>
      <c r="C156" s="23">
        <v>2.4</v>
      </c>
      <c r="D156" s="22">
        <f>C156*C155</f>
        <v>6.84</v>
      </c>
      <c r="E156" s="4"/>
    </row>
    <row r="157" spans="1:6" x14ac:dyDescent="0.25">
      <c r="B157" s="4">
        <v>0.5</v>
      </c>
      <c r="C157" s="22">
        <v>1.45</v>
      </c>
      <c r="D157" s="22"/>
      <c r="E157" s="4"/>
    </row>
    <row r="158" spans="1:6" x14ac:dyDescent="0.25">
      <c r="B158" s="4"/>
      <c r="C158" s="23">
        <v>0.7</v>
      </c>
      <c r="D158" s="22">
        <f>C157*C158*B157</f>
        <v>0.50749999999999995</v>
      </c>
      <c r="E158" s="4"/>
    </row>
    <row r="159" spans="1:6" x14ac:dyDescent="0.25">
      <c r="A159" s="30" t="s">
        <v>16</v>
      </c>
      <c r="B159" s="4"/>
      <c r="C159" s="22">
        <v>0.84</v>
      </c>
      <c r="D159" s="22"/>
      <c r="E159" s="4"/>
    </row>
    <row r="160" spans="1:6" x14ac:dyDescent="0.25">
      <c r="A160" s="30"/>
      <c r="B160" s="4"/>
      <c r="C160" s="23">
        <v>-2.1</v>
      </c>
      <c r="D160" s="28">
        <f>C160*C159</f>
        <v>-1.764</v>
      </c>
      <c r="E160" s="8" t="s">
        <v>18</v>
      </c>
      <c r="F160" t="s">
        <v>20</v>
      </c>
    </row>
    <row r="161" spans="1:11" x14ac:dyDescent="0.25">
      <c r="A161" t="s">
        <v>16</v>
      </c>
      <c r="B161" s="4"/>
      <c r="C161" s="22">
        <v>0.96</v>
      </c>
      <c r="D161" s="22"/>
      <c r="E161" s="4"/>
      <c r="F161" t="s">
        <v>38</v>
      </c>
      <c r="J161" s="35"/>
      <c r="K161" s="35"/>
    </row>
    <row r="162" spans="1:11" x14ac:dyDescent="0.25">
      <c r="B162" s="4"/>
      <c r="C162" s="22">
        <v>-1.3</v>
      </c>
      <c r="D162" s="28">
        <f>C162*C161</f>
        <v>-1.248</v>
      </c>
      <c r="E162" s="8" t="s">
        <v>19</v>
      </c>
      <c r="J162" s="35"/>
      <c r="K162" s="35"/>
    </row>
    <row r="163" spans="1:11" ht="15.75" thickBot="1" x14ac:dyDescent="0.3">
      <c r="B163" s="4"/>
      <c r="C163" s="22"/>
      <c r="D163" s="24">
        <f>SUM(D133:D162)</f>
        <v>42.658999999999999</v>
      </c>
      <c r="E163" s="8" t="s">
        <v>37</v>
      </c>
      <c r="F163" s="36" t="s">
        <v>39</v>
      </c>
      <c r="G163" s="36" t="s">
        <v>3</v>
      </c>
      <c r="H163" s="36" t="s">
        <v>40</v>
      </c>
      <c r="I163" s="36" t="s">
        <v>41</v>
      </c>
      <c r="J163" s="37" t="s">
        <v>42</v>
      </c>
      <c r="K163" s="37" t="s">
        <v>43</v>
      </c>
    </row>
    <row r="164" spans="1:11" ht="15.75" thickTop="1" x14ac:dyDescent="0.25">
      <c r="B164" s="4"/>
      <c r="C164" s="4"/>
      <c r="D164" s="4"/>
      <c r="E164" s="1"/>
      <c r="F164" s="38">
        <v>1</v>
      </c>
      <c r="G164" s="38" t="s">
        <v>44</v>
      </c>
      <c r="H164" s="36"/>
      <c r="I164" s="36"/>
      <c r="J164" s="37"/>
      <c r="K164" s="39">
        <f>H164*J164</f>
        <v>0</v>
      </c>
    </row>
    <row r="165" spans="1:11" ht="30" x14ac:dyDescent="0.25">
      <c r="B165" s="4"/>
      <c r="C165" s="4"/>
      <c r="D165" s="4"/>
      <c r="E165" s="5" t="s">
        <v>25</v>
      </c>
      <c r="F165" s="40" t="s">
        <v>45</v>
      </c>
      <c r="G165" s="41" t="s">
        <v>46</v>
      </c>
      <c r="H165" s="36"/>
      <c r="I165" s="36"/>
      <c r="J165" s="37"/>
      <c r="K165" s="39">
        <f t="shared" ref="K165:K179" si="0">H165*J165</f>
        <v>0</v>
      </c>
    </row>
    <row r="166" spans="1:11" x14ac:dyDescent="0.25">
      <c r="B166" s="29">
        <v>2</v>
      </c>
      <c r="C166" s="4">
        <v>8</v>
      </c>
      <c r="D166" s="4"/>
      <c r="E166" s="1"/>
      <c r="F166" s="40" t="s">
        <v>47</v>
      </c>
      <c r="G166" s="36" t="s">
        <v>48</v>
      </c>
      <c r="H166" s="36">
        <v>35.1</v>
      </c>
      <c r="I166" s="36" t="s">
        <v>22</v>
      </c>
      <c r="J166" s="37">
        <v>240</v>
      </c>
      <c r="K166" s="39">
        <f t="shared" si="0"/>
        <v>8424</v>
      </c>
    </row>
    <row r="167" spans="1:11" x14ac:dyDescent="0.25">
      <c r="B167" s="29"/>
      <c r="C167" s="6">
        <v>3.7</v>
      </c>
      <c r="D167" s="4">
        <f>C167*C166*B166</f>
        <v>59.2</v>
      </c>
      <c r="E167" s="1" t="s">
        <v>26</v>
      </c>
      <c r="F167" s="38">
        <v>2</v>
      </c>
      <c r="G167" s="38" t="s">
        <v>49</v>
      </c>
      <c r="H167" s="36"/>
      <c r="I167" s="36"/>
      <c r="J167" s="37"/>
      <c r="K167" s="39"/>
    </row>
    <row r="168" spans="1:11" x14ac:dyDescent="0.25">
      <c r="B168" s="4"/>
      <c r="C168" s="4"/>
      <c r="D168" s="4"/>
      <c r="E168" s="1"/>
      <c r="F168" s="40" t="s">
        <v>45</v>
      </c>
      <c r="G168" s="36" t="s">
        <v>50</v>
      </c>
      <c r="H168" s="36">
        <v>46.76</v>
      </c>
      <c r="I168" s="36" t="s">
        <v>22</v>
      </c>
      <c r="J168" s="37">
        <v>168.29</v>
      </c>
      <c r="K168" s="39">
        <f t="shared" ref="K168:K179" si="1">H168*J168</f>
        <v>7869.2403999999997</v>
      </c>
    </row>
    <row r="169" spans="1:11" x14ac:dyDescent="0.25">
      <c r="B169" s="4"/>
      <c r="C169" s="33" t="s">
        <v>28</v>
      </c>
      <c r="D169" s="4"/>
      <c r="E169" s="5" t="s">
        <v>27</v>
      </c>
      <c r="F169" s="40" t="s">
        <v>47</v>
      </c>
      <c r="G169" s="36" t="s">
        <v>51</v>
      </c>
      <c r="H169" s="36">
        <v>42.66</v>
      </c>
      <c r="I169" s="36" t="s">
        <v>52</v>
      </c>
      <c r="J169" s="37">
        <v>86</v>
      </c>
      <c r="K169" s="39">
        <f t="shared" si="1"/>
        <v>3668.7599999999998</v>
      </c>
    </row>
    <row r="170" spans="1:11" x14ac:dyDescent="0.25">
      <c r="B170" s="4"/>
      <c r="C170" s="4">
        <v>2.8</v>
      </c>
      <c r="D170" s="4"/>
      <c r="E170" s="1"/>
      <c r="F170" s="40"/>
      <c r="G170" s="38" t="s">
        <v>53</v>
      </c>
      <c r="H170" s="36"/>
      <c r="I170" s="36"/>
      <c r="J170" s="37"/>
      <c r="K170" s="39"/>
    </row>
    <row r="171" spans="1:11" ht="30" x14ac:dyDescent="0.25">
      <c r="B171" s="4"/>
      <c r="C171" s="6">
        <v>2.1</v>
      </c>
      <c r="D171" s="4">
        <f>C171*C170</f>
        <v>5.88</v>
      </c>
      <c r="E171" s="1"/>
      <c r="F171" s="40" t="s">
        <v>54</v>
      </c>
      <c r="G171" s="41" t="s">
        <v>55</v>
      </c>
      <c r="H171" s="36">
        <v>45.07</v>
      </c>
      <c r="I171" s="36" t="s">
        <v>22</v>
      </c>
      <c r="J171" s="37">
        <v>1.88</v>
      </c>
      <c r="K171" s="39">
        <f t="shared" ref="K171:K179" si="2">H171*J171</f>
        <v>84.7316</v>
      </c>
    </row>
    <row r="172" spans="1:11" x14ac:dyDescent="0.25">
      <c r="B172" s="4">
        <v>0.5</v>
      </c>
      <c r="C172" s="4">
        <v>1.9</v>
      </c>
      <c r="D172" s="4"/>
      <c r="E172" s="1"/>
      <c r="F172" s="40"/>
      <c r="G172" s="42" t="s">
        <v>56</v>
      </c>
      <c r="H172" s="36"/>
      <c r="I172" s="36"/>
      <c r="J172" s="37"/>
      <c r="K172" s="39"/>
    </row>
    <row r="173" spans="1:11" ht="45" x14ac:dyDescent="0.25">
      <c r="B173" s="4"/>
      <c r="C173" s="6">
        <v>2.1</v>
      </c>
      <c r="D173" s="4">
        <f>C173*C172*B172</f>
        <v>1.9949999999999999</v>
      </c>
      <c r="E173" s="1"/>
      <c r="F173" s="40" t="s">
        <v>57</v>
      </c>
      <c r="G173" s="41" t="s">
        <v>58</v>
      </c>
      <c r="H173" s="36">
        <v>44.45</v>
      </c>
      <c r="I173" s="36" t="s">
        <v>22</v>
      </c>
      <c r="J173" s="37">
        <v>21.95</v>
      </c>
      <c r="K173" s="39">
        <f t="shared" ref="K173:K179" si="3">H173*J173</f>
        <v>975.67750000000001</v>
      </c>
    </row>
    <row r="174" spans="1:11" x14ac:dyDescent="0.25">
      <c r="B174" s="4"/>
      <c r="C174" s="33" t="s">
        <v>13</v>
      </c>
      <c r="D174" s="4"/>
      <c r="E174" s="1"/>
      <c r="F174" s="38">
        <v>3</v>
      </c>
      <c r="G174" s="43" t="s">
        <v>59</v>
      </c>
      <c r="H174" s="36"/>
      <c r="I174" s="36"/>
      <c r="J174" s="37"/>
      <c r="K174" s="39">
        <f t="shared" si="3"/>
        <v>0</v>
      </c>
    </row>
    <row r="175" spans="1:11" x14ac:dyDescent="0.25">
      <c r="B175" s="4"/>
      <c r="C175" s="4">
        <v>4.5</v>
      </c>
      <c r="D175" s="4"/>
      <c r="E175" s="1"/>
      <c r="F175" s="38"/>
      <c r="G175" s="41" t="s">
        <v>60</v>
      </c>
      <c r="H175" s="36"/>
      <c r="I175" s="36"/>
      <c r="J175" s="37"/>
      <c r="K175" s="39"/>
    </row>
    <row r="176" spans="1:11" ht="60" x14ac:dyDescent="0.25">
      <c r="B176" s="4"/>
      <c r="C176" s="6">
        <v>2.1</v>
      </c>
      <c r="D176" s="4">
        <f>C176*C175</f>
        <v>9.4500000000000011</v>
      </c>
      <c r="E176" s="1"/>
      <c r="F176" s="40" t="s">
        <v>45</v>
      </c>
      <c r="G176" s="41" t="s">
        <v>61</v>
      </c>
      <c r="H176" s="36">
        <v>4</v>
      </c>
      <c r="I176" s="36" t="s">
        <v>22</v>
      </c>
      <c r="J176" s="37">
        <v>242.5</v>
      </c>
      <c r="K176" s="39">
        <f t="shared" ref="K176:K179" si="4">H176*J176</f>
        <v>970</v>
      </c>
    </row>
    <row r="177" spans="2:11" x14ac:dyDescent="0.25">
      <c r="B177" s="4">
        <v>0.5</v>
      </c>
      <c r="C177" s="4">
        <v>1.8</v>
      </c>
      <c r="D177" s="4"/>
      <c r="E177" s="1"/>
      <c r="F177" s="40"/>
      <c r="G177" s="41" t="s">
        <v>62</v>
      </c>
      <c r="H177" s="36"/>
      <c r="I177" s="36"/>
      <c r="J177" s="37"/>
      <c r="K177" s="39">
        <f t="shared" si="4"/>
        <v>0</v>
      </c>
    </row>
    <row r="178" spans="2:11" ht="30" x14ac:dyDescent="0.25">
      <c r="B178" s="4"/>
      <c r="C178" s="6">
        <v>2.1</v>
      </c>
      <c r="D178" s="4">
        <f>C178*C177*B177</f>
        <v>1.8900000000000001</v>
      </c>
      <c r="E178" s="1"/>
      <c r="F178" s="40" t="s">
        <v>47</v>
      </c>
      <c r="G178" s="41" t="s">
        <v>63</v>
      </c>
      <c r="H178" s="36">
        <v>1</v>
      </c>
      <c r="I178" s="36" t="s">
        <v>64</v>
      </c>
      <c r="J178" s="37">
        <v>512.5</v>
      </c>
      <c r="K178" s="39">
        <f t="shared" si="4"/>
        <v>512.5</v>
      </c>
    </row>
    <row r="179" spans="2:11" x14ac:dyDescent="0.25">
      <c r="B179" s="4"/>
      <c r="C179" s="4" t="s">
        <v>29</v>
      </c>
      <c r="D179" s="4"/>
      <c r="E179" s="1"/>
      <c r="F179" s="40"/>
      <c r="G179" s="41"/>
      <c r="H179" s="36"/>
      <c r="I179" s="36"/>
      <c r="J179" s="37"/>
      <c r="K179" s="39">
        <f t="shared" si="4"/>
        <v>0</v>
      </c>
    </row>
    <row r="180" spans="2:11" x14ac:dyDescent="0.25">
      <c r="B180" s="4"/>
      <c r="C180" s="4">
        <v>6.9</v>
      </c>
      <c r="D180" s="4"/>
      <c r="E180" s="1"/>
    </row>
    <row r="181" spans="2:11" x14ac:dyDescent="0.25">
      <c r="B181" s="4"/>
      <c r="C181" s="6">
        <v>2.2999999999999998</v>
      </c>
      <c r="D181" s="6">
        <f>C181*C180</f>
        <v>15.87</v>
      </c>
      <c r="E181" s="1"/>
    </row>
    <row r="182" spans="2:11" ht="15.75" thickBot="1" x14ac:dyDescent="0.3">
      <c r="B182" s="4"/>
      <c r="C182" s="4"/>
      <c r="D182" s="24">
        <f>SUM(D171:D181)</f>
        <v>35.085000000000001</v>
      </c>
      <c r="E182" s="1" t="s">
        <v>30</v>
      </c>
    </row>
    <row r="183" spans="2:11" ht="15.75" thickTop="1" x14ac:dyDescent="0.25">
      <c r="B183" s="4"/>
      <c r="C183" s="4"/>
      <c r="D183" s="4"/>
      <c r="E183" s="1" t="s">
        <v>31</v>
      </c>
    </row>
    <row r="184" spans="2:11" x14ac:dyDescent="0.25">
      <c r="B184" s="4"/>
      <c r="C184" s="6">
        <v>4.5</v>
      </c>
      <c r="D184" s="4"/>
      <c r="E184" s="1"/>
    </row>
    <row r="185" spans="2:11" x14ac:dyDescent="0.25">
      <c r="B185" s="4"/>
      <c r="C185" s="34">
        <v>2</v>
      </c>
      <c r="D185" s="4"/>
      <c r="E185" s="1"/>
    </row>
    <row r="186" spans="2:11" x14ac:dyDescent="0.25">
      <c r="B186" s="4"/>
      <c r="C186" s="34">
        <v>2</v>
      </c>
      <c r="D186" s="4"/>
      <c r="E186" s="1"/>
    </row>
    <row r="187" spans="2:11" x14ac:dyDescent="0.25">
      <c r="B187" s="4"/>
      <c r="C187" s="34">
        <v>7.4</v>
      </c>
      <c r="D187" s="4"/>
      <c r="E187" s="1"/>
    </row>
    <row r="188" spans="2:11" x14ac:dyDescent="0.25">
      <c r="B188" s="4"/>
      <c r="C188" s="34">
        <v>2</v>
      </c>
      <c r="D188" s="4"/>
      <c r="E188" s="1"/>
    </row>
    <row r="189" spans="2:11" x14ac:dyDescent="0.25">
      <c r="B189" s="4"/>
      <c r="C189" s="34">
        <v>2.9</v>
      </c>
      <c r="D189" s="4"/>
      <c r="E189" s="1"/>
    </row>
    <row r="190" spans="2:11" x14ac:dyDescent="0.25">
      <c r="B190" s="4"/>
      <c r="C190" s="34">
        <v>2.2999999999999998</v>
      </c>
      <c r="D190" s="6">
        <f>SUM(C184:C190)</f>
        <v>23.099999999999998</v>
      </c>
      <c r="E190" s="1" t="s">
        <v>32</v>
      </c>
    </row>
    <row r="191" spans="2:11" x14ac:dyDescent="0.25">
      <c r="B191" s="4"/>
      <c r="C191" s="4"/>
      <c r="D191" s="4"/>
      <c r="E191" s="1"/>
    </row>
    <row r="192" spans="2:11" x14ac:dyDescent="0.25">
      <c r="B192" s="4"/>
      <c r="C192" s="4"/>
      <c r="D192" s="4"/>
      <c r="E192" s="1"/>
    </row>
    <row r="193" spans="2:5" x14ac:dyDescent="0.25">
      <c r="B193" s="4"/>
      <c r="C193" s="4"/>
      <c r="D193" s="4"/>
      <c r="E193" s="1"/>
    </row>
    <row r="194" spans="2:5" x14ac:dyDescent="0.25">
      <c r="B194" s="4"/>
      <c r="C194" s="4"/>
      <c r="D194" s="4"/>
      <c r="E194" s="1"/>
    </row>
    <row r="195" spans="2:5" x14ac:dyDescent="0.25">
      <c r="B195" s="4"/>
      <c r="C195" s="4"/>
      <c r="D195" s="4"/>
      <c r="E195" s="1"/>
    </row>
    <row r="196" spans="2:5" x14ac:dyDescent="0.25">
      <c r="B196" s="4"/>
      <c r="C196" s="4"/>
      <c r="D196" s="4"/>
      <c r="E196" s="1"/>
    </row>
    <row r="197" spans="2:5" x14ac:dyDescent="0.25">
      <c r="B197" s="4"/>
      <c r="C197" s="4"/>
      <c r="D197" s="4"/>
      <c r="E197" s="1"/>
    </row>
    <row r="198" spans="2:5" x14ac:dyDescent="0.25">
      <c r="B198" s="4"/>
      <c r="C198" s="4"/>
      <c r="D198" s="4"/>
      <c r="E198" s="1"/>
    </row>
    <row r="199" spans="2:5" x14ac:dyDescent="0.25">
      <c r="B199" s="4"/>
      <c r="C199" s="4"/>
      <c r="D199" s="4"/>
      <c r="E199" s="1"/>
    </row>
    <row r="200" spans="2:5" x14ac:dyDescent="0.25">
      <c r="B200" s="4"/>
      <c r="C200" s="4"/>
      <c r="D200" s="4"/>
      <c r="E200" s="1"/>
    </row>
    <row r="201" spans="2:5" x14ac:dyDescent="0.25">
      <c r="B201" s="4"/>
      <c r="C201" s="4"/>
      <c r="D201" s="4"/>
      <c r="E201" s="1"/>
    </row>
    <row r="202" spans="2:5" x14ac:dyDescent="0.25">
      <c r="B202" s="4"/>
      <c r="C202" s="4"/>
      <c r="D202" s="4"/>
      <c r="E202" s="1"/>
    </row>
    <row r="203" spans="2:5" x14ac:dyDescent="0.25">
      <c r="B203" s="4"/>
      <c r="C203" s="4"/>
      <c r="D203" s="4"/>
      <c r="E203" s="1"/>
    </row>
    <row r="204" spans="2:5" x14ac:dyDescent="0.25">
      <c r="B204" s="4"/>
      <c r="C204" s="4"/>
      <c r="D204" s="4"/>
      <c r="E204" s="1"/>
    </row>
  </sheetData>
  <mergeCells count="22">
    <mergeCell ref="E4:E12"/>
    <mergeCell ref="E13:E24"/>
    <mergeCell ref="A34:A35"/>
    <mergeCell ref="A36:A37"/>
    <mergeCell ref="A7:A11"/>
    <mergeCell ref="A46:A47"/>
    <mergeCell ref="A55:A56"/>
    <mergeCell ref="B5:B6"/>
    <mergeCell ref="B8:B11"/>
    <mergeCell ref="A106:A107"/>
    <mergeCell ref="A116:A117"/>
    <mergeCell ref="A125:A126"/>
    <mergeCell ref="A69:A70"/>
    <mergeCell ref="A71:A72"/>
    <mergeCell ref="A81:A82"/>
    <mergeCell ref="A90:A91"/>
    <mergeCell ref="A104:A105"/>
    <mergeCell ref="B166:B167"/>
    <mergeCell ref="A138:A139"/>
    <mergeCell ref="A140:A141"/>
    <mergeCell ref="A150:A151"/>
    <mergeCell ref="A159:A160"/>
  </mergeCells>
  <pageMargins left="0.7" right="0.7" top="0.75" bottom="0.75" header="0.3" footer="0.3"/>
  <pageSetup paperSize="9" orientation="portrait" horizontalDpi="203" verticalDpi="98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3C2EEDB3FECD489FE6CB8E237B85C0" ma:contentTypeVersion="5" ma:contentTypeDescription="Create a new document." ma:contentTypeScope="" ma:versionID="da1a11432b5c854904ea7f3bb6458cf0">
  <xsd:schema xmlns:xsd="http://www.w3.org/2001/XMLSchema" xmlns:xs="http://www.w3.org/2001/XMLSchema" xmlns:p="http://schemas.microsoft.com/office/2006/metadata/properties" xmlns:ns3="95817cb9-f0eb-4f4d-892c-47ab9f8957c0" targetNamespace="http://schemas.microsoft.com/office/2006/metadata/properties" ma:root="true" ma:fieldsID="901c2ee464f5e9bcdc52af8083d4927b" ns3:_="">
    <xsd:import namespace="95817cb9-f0eb-4f4d-892c-47ab9f8957c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817cb9-f0eb-4f4d-892c-47ab9f8957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40D422-4CCC-418B-B9EE-8BD158697E4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18D5E0-8B7E-480B-AD31-BA8FA4C06787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95817cb9-f0eb-4f4d-892c-47ab9f8957c0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5BFCAB7-4BE6-44BF-BBCB-387FD6237A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817cb9-f0eb-4f4d-892c-47ab9f8957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Dafydd Allcock</dc:creator>
  <cp:lastModifiedBy>Dafydd Allcock</cp:lastModifiedBy>
  <dcterms:created xsi:type="dcterms:W3CDTF">2023-05-10T09:29:16Z</dcterms:created>
  <dcterms:modified xsi:type="dcterms:W3CDTF">2023-05-12T12:25:23Z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0x0101002F3C2EEDB3FECD489FE6CB8E237B85C0</vt:lpwstr>
  </property>
</Properties>
</file>