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d.docs.live.net/0ff70a089704405a/Documents/uni work/year 1/assignments/"/>
    </mc:Choice>
  </mc:AlternateContent>
  <xr:revisionPtr revIDLastSave="170" documentId="8_{4DBFD96D-BE46-491B-A96A-E128F198F4E6}" xr6:coauthVersionLast="47" xr6:coauthVersionMax="47" xr10:uidLastSave="{A60D1180-B511-4C6F-841B-4A29903B6ECD}"/>
  <bookViews>
    <workbookView xWindow="28680" yWindow="-120" windowWidth="29040" windowHeight="15720" xr2:uid="{00000000-000D-0000-FFFF-FFFF00000000}"/>
  </bookViews>
  <sheets>
    <sheet name="GrE HnD BsC" sheetId="1" r:id="rId1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J85" i="1"/>
  <c r="J86" i="1"/>
  <c r="J87" i="1"/>
  <c r="J88" i="1"/>
  <c r="J89" i="1"/>
  <c r="J90" i="1"/>
  <c r="J91" i="1"/>
  <c r="J92" i="1"/>
  <c r="J93" i="1"/>
  <c r="J94" i="1"/>
  <c r="J95" i="1"/>
  <c r="J9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6" i="1"/>
  <c r="N3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G6" i="1"/>
  <c r="G7" i="1"/>
  <c r="G8" i="1"/>
  <c r="G15" i="1"/>
  <c r="G19" i="1"/>
  <c r="F7" i="1"/>
  <c r="F8" i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F16" i="1"/>
  <c r="G16" i="1" s="1"/>
  <c r="F17" i="1"/>
  <c r="G17" i="1" s="1"/>
  <c r="F18" i="1"/>
  <c r="G18" i="1" s="1"/>
  <c r="F19" i="1"/>
  <c r="F20" i="1"/>
  <c r="G20" i="1" s="1"/>
  <c r="F21" i="1"/>
  <c r="G21" i="1" s="1"/>
  <c r="F22" i="1"/>
  <c r="G22" i="1" s="1"/>
  <c r="F23" i="1"/>
  <c r="F24" i="1"/>
  <c r="G24" i="1" s="1"/>
  <c r="F25" i="1"/>
  <c r="G25" i="1" s="1"/>
  <c r="F26" i="1"/>
  <c r="G26" i="1" s="1"/>
  <c r="F27" i="1"/>
  <c r="F28" i="1"/>
  <c r="G28" i="1" s="1"/>
  <c r="F29" i="1"/>
  <c r="G29" i="1" s="1"/>
  <c r="F30" i="1"/>
  <c r="G30" i="1" s="1"/>
  <c r="F31" i="1"/>
  <c r="F32" i="1"/>
  <c r="G32" i="1" s="1"/>
  <c r="F33" i="1"/>
  <c r="G33" i="1" s="1"/>
  <c r="F34" i="1"/>
  <c r="G34" i="1" s="1"/>
  <c r="F35" i="1"/>
  <c r="F36" i="1"/>
  <c r="G36" i="1" s="1"/>
  <c r="F37" i="1"/>
  <c r="G37" i="1" s="1"/>
  <c r="F38" i="1"/>
  <c r="G38" i="1" s="1"/>
  <c r="F39" i="1"/>
  <c r="F40" i="1"/>
  <c r="G40" i="1" s="1"/>
  <c r="F41" i="1"/>
  <c r="G41" i="1" s="1"/>
  <c r="F42" i="1"/>
  <c r="F43" i="1"/>
  <c r="F44" i="1"/>
  <c r="G44" i="1" s="1"/>
  <c r="F45" i="1"/>
  <c r="G45" i="1" s="1"/>
  <c r="F46" i="1"/>
  <c r="G46" i="1" s="1"/>
  <c r="F47" i="1"/>
  <c r="F48" i="1"/>
  <c r="G48" i="1" s="1"/>
  <c r="F49" i="1"/>
  <c r="G49" i="1" s="1"/>
  <c r="F50" i="1"/>
  <c r="F51" i="1"/>
  <c r="F52" i="1"/>
  <c r="G52" i="1" s="1"/>
  <c r="F53" i="1"/>
  <c r="G53" i="1" s="1"/>
  <c r="F54" i="1"/>
  <c r="G54" i="1" s="1"/>
  <c r="F55" i="1"/>
  <c r="F56" i="1"/>
  <c r="G56" i="1" s="1"/>
  <c r="F57" i="1"/>
  <c r="G57" i="1" s="1"/>
  <c r="F58" i="1"/>
  <c r="F59" i="1"/>
  <c r="F60" i="1"/>
  <c r="G60" i="1" s="1"/>
  <c r="F61" i="1"/>
  <c r="G61" i="1" s="1"/>
  <c r="F62" i="1"/>
  <c r="G62" i="1" s="1"/>
  <c r="F63" i="1"/>
  <c r="F64" i="1"/>
  <c r="G64" i="1" s="1"/>
  <c r="F65" i="1"/>
  <c r="G65" i="1" s="1"/>
  <c r="F66" i="1"/>
  <c r="F67" i="1"/>
  <c r="F68" i="1"/>
  <c r="G68" i="1" s="1"/>
  <c r="F69" i="1"/>
  <c r="G69" i="1" s="1"/>
  <c r="F70" i="1"/>
  <c r="G70" i="1" s="1"/>
  <c r="F71" i="1"/>
  <c r="F72" i="1"/>
  <c r="G72" i="1" s="1"/>
  <c r="F73" i="1"/>
  <c r="G73" i="1" s="1"/>
  <c r="F74" i="1"/>
  <c r="F75" i="1"/>
  <c r="F76" i="1"/>
  <c r="G76" i="1" s="1"/>
  <c r="F77" i="1"/>
  <c r="G77" i="1" s="1"/>
  <c r="F78" i="1"/>
  <c r="G78" i="1" s="1"/>
  <c r="F79" i="1"/>
  <c r="F80" i="1"/>
  <c r="G80" i="1" s="1"/>
  <c r="F81" i="1"/>
  <c r="G81" i="1" s="1"/>
  <c r="F82" i="1"/>
  <c r="F83" i="1"/>
  <c r="F84" i="1"/>
  <c r="G84" i="1" s="1"/>
  <c r="F85" i="1"/>
  <c r="G85" i="1" s="1"/>
  <c r="F86" i="1"/>
  <c r="G86" i="1" s="1"/>
  <c r="F87" i="1"/>
  <c r="F88" i="1"/>
  <c r="G88" i="1" s="1"/>
  <c r="F89" i="1"/>
  <c r="G89" i="1" s="1"/>
  <c r="F90" i="1"/>
  <c r="F91" i="1"/>
  <c r="F92" i="1"/>
  <c r="G92" i="1" s="1"/>
  <c r="F93" i="1"/>
  <c r="G93" i="1" s="1"/>
  <c r="F94" i="1"/>
  <c r="G94" i="1" s="1"/>
  <c r="F95" i="1"/>
  <c r="F96" i="1"/>
  <c r="G96" i="1" s="1"/>
  <c r="F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G95" i="1" l="1"/>
  <c r="G79" i="1"/>
  <c r="G63" i="1"/>
  <c r="G47" i="1"/>
  <c r="G87" i="1"/>
  <c r="G71" i="1"/>
  <c r="G55" i="1"/>
  <c r="G39" i="1"/>
  <c r="G31" i="1"/>
  <c r="G23" i="1"/>
  <c r="G91" i="1"/>
  <c r="G67" i="1"/>
  <c r="G51" i="1"/>
  <c r="G35" i="1"/>
  <c r="G90" i="1"/>
  <c r="G82" i="1"/>
  <c r="G66" i="1"/>
  <c r="G58" i="1"/>
  <c r="G50" i="1"/>
  <c r="G42" i="1"/>
  <c r="G83" i="1"/>
  <c r="G59" i="1"/>
  <c r="G43" i="1"/>
  <c r="G27" i="1"/>
  <c r="G74" i="1"/>
  <c r="G75" i="1"/>
</calcChain>
</file>

<file path=xl/sharedStrings.xml><?xml version="1.0" encoding="utf-8"?>
<sst xmlns="http://schemas.openxmlformats.org/spreadsheetml/2006/main" count="22" uniqueCount="21">
  <si>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</si>
  <si>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</si>
  <si>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</si>
  <si>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</si>
  <si>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</si>
  <si>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</si>
  <si>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</si>
  <si>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</si>
  <si>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</si>
  <si>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</si>
  <si>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</si>
  <si>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</si>
  <si>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</si>
  <si>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Power</t>
  </si>
  <si>
    <t>BMEP</t>
  </si>
  <si>
    <t>SFC</t>
  </si>
  <si>
    <t>Corrected P</t>
  </si>
  <si>
    <t>mm</t>
  </si>
  <si>
    <t>Area m^2</t>
  </si>
  <si>
    <t>Overall E</t>
  </si>
  <si>
    <t>Torque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</si>
</sst>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comparison- SFC against engine speed</a:t>
            </a:r>
            <a:endParaRPr lang="en-US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664510099485294E-2"/>
          <c:y val="0.14830092240294576"/>
          <c:w val="0.91845126822018663"/>
          <c:h val="0.76912126192508645"/>
        </c:manualLayout>
      </c:layout>
      <c:scatterChart>
        <c:scatterStyle val="smoothMarker"/>
        <c:varyColors val="0"/>
        <c:ser>
          <c:idx val="1"/>
          <c:order val="0"/>
          <c:tx>
            <c:v>comparison- SFC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General</c:formatCode>
                <c:ptCount val="91"/>
                <c:pt idx="0">
                  <c:v>0.36048817439264752</c:v>
                </c:pt>
                <c:pt idx="1">
                  <c:v>0.35142279504757185</c:v>
                </c:pt>
                <c:pt idx="2">
                  <c:v>0.33839969907999273</c:v>
                </c:pt>
                <c:pt idx="3">
                  <c:v>0.318138450947138</c:v>
                </c:pt>
                <c:pt idx="4">
                  <c:v>0.30686596457047155</c:v>
                </c:pt>
                <c:pt idx="5">
                  <c:v>0.30766713756466979</c:v>
                </c:pt>
                <c:pt idx="6">
                  <c:v>0.29067325093357244</c:v>
                </c:pt>
                <c:pt idx="7">
                  <c:v>0.27620847565424089</c:v>
                </c:pt>
                <c:pt idx="8">
                  <c:v>0.27335162829203996</c:v>
                </c:pt>
                <c:pt idx="9">
                  <c:v>0.26421560334670158</c:v>
                </c:pt>
                <c:pt idx="10">
                  <c:v>0.2645727753227971</c:v>
                </c:pt>
                <c:pt idx="11">
                  <c:v>0.26734435480353885</c:v>
                </c:pt>
                <c:pt idx="12">
                  <c:v>0.26495640453031744</c:v>
                </c:pt>
                <c:pt idx="13">
                  <c:v>0.26389243592561518</c:v>
                </c:pt>
                <c:pt idx="14">
                  <c:v>0.25975643745732369</c:v>
                </c:pt>
                <c:pt idx="15">
                  <c:v>0.25945283422501936</c:v>
                </c:pt>
                <c:pt idx="16">
                  <c:v>0.26592699878727299</c:v>
                </c:pt>
                <c:pt idx="17">
                  <c:v>0.26943233854059417</c:v>
                </c:pt>
                <c:pt idx="18">
                  <c:v>0.26938259180028917</c:v>
                </c:pt>
                <c:pt idx="19">
                  <c:v>0.26768359955506316</c:v>
                </c:pt>
                <c:pt idx="20">
                  <c:v>0.26912634568121963</c:v>
                </c:pt>
                <c:pt idx="21">
                  <c:v>0.26587483793795869</c:v>
                </c:pt>
                <c:pt idx="22">
                  <c:v>0.26369481538349732</c:v>
                </c:pt>
                <c:pt idx="23">
                  <c:v>0.26223663117100698</c:v>
                </c:pt>
                <c:pt idx="24">
                  <c:v>0.2619469655554158</c:v>
                </c:pt>
                <c:pt idx="25">
                  <c:v>0.26050219056454132</c:v>
                </c:pt>
                <c:pt idx="26">
                  <c:v>0.26057860304969005</c:v>
                </c:pt>
                <c:pt idx="27">
                  <c:v>0.26331896461871013</c:v>
                </c:pt>
                <c:pt idx="28">
                  <c:v>0.26473303657722003</c:v>
                </c:pt>
                <c:pt idx="29">
                  <c:v>0.26290683632705802</c:v>
                </c:pt>
                <c:pt idx="30">
                  <c:v>0.26442536489977847</c:v>
                </c:pt>
                <c:pt idx="31">
                  <c:v>0.26452983846991446</c:v>
                </c:pt>
                <c:pt idx="32">
                  <c:v>0.26830446351226644</c:v>
                </c:pt>
                <c:pt idx="33">
                  <c:v>0.26923815136753332</c:v>
                </c:pt>
                <c:pt idx="34">
                  <c:v>0.27120144060621676</c:v>
                </c:pt>
                <c:pt idx="35">
                  <c:v>0.2741473620143674</c:v>
                </c:pt>
                <c:pt idx="36">
                  <c:v>0.27226503241661065</c:v>
                </c:pt>
                <c:pt idx="37">
                  <c:v>0.27268100834564923</c:v>
                </c:pt>
                <c:pt idx="38">
                  <c:v>0.27695753824918201</c:v>
                </c:pt>
                <c:pt idx="39">
                  <c:v>0.28056284818621058</c:v>
                </c:pt>
                <c:pt idx="40">
                  <c:v>0.28542826596066689</c:v>
                </c:pt>
                <c:pt idx="41">
                  <c:v>0.29210165126186649</c:v>
                </c:pt>
                <c:pt idx="42">
                  <c:v>0.29296695625505098</c:v>
                </c:pt>
                <c:pt idx="43">
                  <c:v>0.29722225170662375</c:v>
                </c:pt>
                <c:pt idx="44">
                  <c:v>0.29577525909343494</c:v>
                </c:pt>
                <c:pt idx="45">
                  <c:v>0.29743769134819342</c:v>
                </c:pt>
                <c:pt idx="46">
                  <c:v>0.29421786480726853</c:v>
                </c:pt>
                <c:pt idx="47">
                  <c:v>0.29236512995164071</c:v>
                </c:pt>
                <c:pt idx="48">
                  <c:v>0.29344542647435512</c:v>
                </c:pt>
                <c:pt idx="49">
                  <c:v>0.29019753985779656</c:v>
                </c:pt>
                <c:pt idx="50">
                  <c:v>0.29331329035220116</c:v>
                </c:pt>
                <c:pt idx="51">
                  <c:v>0.29153013635473768</c:v>
                </c:pt>
                <c:pt idx="52">
                  <c:v>0.29905970338347454</c:v>
                </c:pt>
                <c:pt idx="53">
                  <c:v>0.29809208855135344</c:v>
                </c:pt>
                <c:pt idx="54">
                  <c:v>0.30231273117564594</c:v>
                </c:pt>
                <c:pt idx="55">
                  <c:v>0.29913101690669891</c:v>
                </c:pt>
                <c:pt idx="56">
                  <c:v>0.30049828856497912</c:v>
                </c:pt>
                <c:pt idx="57">
                  <c:v>0.30355389090678631</c:v>
                </c:pt>
                <c:pt idx="58">
                  <c:v>0.30328894923239685</c:v>
                </c:pt>
                <c:pt idx="59">
                  <c:v>0.30945795806109033</c:v>
                </c:pt>
                <c:pt idx="60">
                  <c:v>0.31044933068536934</c:v>
                </c:pt>
                <c:pt idx="61">
                  <c:v>0.31267338974918985</c:v>
                </c:pt>
                <c:pt idx="62">
                  <c:v>0.31427023847063229</c:v>
                </c:pt>
                <c:pt idx="63">
                  <c:v>0.31743554478209812</c:v>
                </c:pt>
                <c:pt idx="64">
                  <c:v>0.31718581123829087</c:v>
                </c:pt>
                <c:pt idx="65">
                  <c:v>0.3183086455391318</c:v>
                </c:pt>
                <c:pt idx="66">
                  <c:v>0.32175255136854697</c:v>
                </c:pt>
                <c:pt idx="67">
                  <c:v>0.32316563907837664</c:v>
                </c:pt>
                <c:pt idx="68">
                  <c:v>0.32319268732822981</c:v>
                </c:pt>
                <c:pt idx="69">
                  <c:v>0.31996443894286514</c:v>
                </c:pt>
                <c:pt idx="70">
                  <c:v>0.32297880901921189</c:v>
                </c:pt>
                <c:pt idx="71">
                  <c:v>0.32278247051144465</c:v>
                </c:pt>
                <c:pt idx="72">
                  <c:v>0.32410925215380165</c:v>
                </c:pt>
                <c:pt idx="73">
                  <c:v>0.32506416850952785</c:v>
                </c:pt>
                <c:pt idx="74">
                  <c:v>0.32493977918799166</c:v>
                </c:pt>
                <c:pt idx="75">
                  <c:v>0.32963353957647551</c:v>
                </c:pt>
                <c:pt idx="76">
                  <c:v>0.33070144197459034</c:v>
                </c:pt>
                <c:pt idx="77">
                  <c:v>0.33418198325859388</c:v>
                </c:pt>
                <c:pt idx="78">
                  <c:v>0.33796702840830739</c:v>
                </c:pt>
                <c:pt idx="79">
                  <c:v>0.33956875700742911</c:v>
                </c:pt>
                <c:pt idx="80">
                  <c:v>0.34051842995548326</c:v>
                </c:pt>
                <c:pt idx="81">
                  <c:v>0.34442808116857193</c:v>
                </c:pt>
                <c:pt idx="82">
                  <c:v>0.34695179034265933</c:v>
                </c:pt>
                <c:pt idx="83">
                  <c:v>0.35112134716895066</c:v>
                </c:pt>
                <c:pt idx="84">
                  <c:v>0.35460706608101161</c:v>
                </c:pt>
                <c:pt idx="85">
                  <c:v>0.35498622324912849</c:v>
                </c:pt>
                <c:pt idx="86">
                  <c:v>0.35783618182440957</c:v>
                </c:pt>
                <c:pt idx="87">
                  <c:v>0.35743830638676483</c:v>
                </c:pt>
                <c:pt idx="88">
                  <c:v>0.36656267604008674</c:v>
                </c:pt>
                <c:pt idx="89">
                  <c:v>0.37150992235304309</c:v>
                </c:pt>
                <c:pt idx="90">
                  <c:v>0.37465853957213335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C35-4B3A-902F-1EBAD4CDA0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3087823"/>
        <c:axId val="1293064783"/>
      </c:scatterChart>
      <c:valAx>
        <c:axId val="1293087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</a:t>
                </a:r>
                <a:r>
                  <a:rPr lang="en-GB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3064783"/>
        <c:crosses val="autoZero"/>
        <c:crossBetween val="midCat"/>
      </c:valAx>
      <c:valAx>
        <c:axId val="12930647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30878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comparison - torque against</a:t>
            </a:r>
            <a:r>
              <a:rPr lang="en-US" baseline="0"/>
              <a:t> engine speed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comparison - 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118-4AB2-980B-EDD29B1F61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3089743"/>
        <c:axId val="1293071983"/>
      </c:scatterChart>
      <c:valAx>
        <c:axId val="12930897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</a:t>
                </a:r>
                <a:r>
                  <a:rPr lang="en-GB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3071983"/>
        <c:crosses val="autoZero"/>
        <c:crossBetween val="midCat"/>
      </c:valAx>
      <c:valAx>
        <c:axId val="1293071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30897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Brake power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8.7374060529898419</c:v>
                </c:pt>
                <c:pt idx="1">
                  <c:v>9.2174230378887856</c:v>
                </c:pt>
                <c:pt idx="2">
                  <c:v>9.7440252833176242</c:v>
                </c:pt>
                <c:pt idx="3">
                  <c:v>10.238022972206513</c:v>
                </c:pt>
                <c:pt idx="4">
                  <c:v>10.847386030285893</c:v>
                </c:pt>
                <c:pt idx="5">
                  <c:v>11.480793507173527</c:v>
                </c:pt>
                <c:pt idx="6">
                  <c:v>12.159701277034243</c:v>
                </c:pt>
                <c:pt idx="7">
                  <c:v>12.893681829217718</c:v>
                </c:pt>
                <c:pt idx="8">
                  <c:v>13.666763928704576</c:v>
                </c:pt>
                <c:pt idx="9">
                  <c:v>14.34253212709184</c:v>
                </c:pt>
                <c:pt idx="10">
                  <c:v>14.99113342130066</c:v>
                </c:pt>
                <c:pt idx="11">
                  <c:v>15.597168960770761</c:v>
                </c:pt>
                <c:pt idx="12">
                  <c:v>16.19366191157189</c:v>
                </c:pt>
                <c:pt idx="13">
                  <c:v>16.742142912221176</c:v>
                </c:pt>
                <c:pt idx="14">
                  <c:v>17.232633678416587</c:v>
                </c:pt>
                <c:pt idx="15">
                  <c:v>17.770124043145877</c:v>
                </c:pt>
                <c:pt idx="16">
                  <c:v>18.389021146842598</c:v>
                </c:pt>
                <c:pt idx="17">
                  <c:v>18.955143549104616</c:v>
                </c:pt>
                <c:pt idx="18">
                  <c:v>19.506725677495027</c:v>
                </c:pt>
                <c:pt idx="19">
                  <c:v>20.148667662959472</c:v>
                </c:pt>
                <c:pt idx="20">
                  <c:v>20.871871155513663</c:v>
                </c:pt>
                <c:pt idx="21">
                  <c:v>21.514159134569063</c:v>
                </c:pt>
                <c:pt idx="22">
                  <c:v>22.209508007288722</c:v>
                </c:pt>
                <c:pt idx="23">
                  <c:v>22.921614075777565</c:v>
                </c:pt>
                <c:pt idx="24">
                  <c:v>23.519140735825736</c:v>
                </c:pt>
                <c:pt idx="25">
                  <c:v>24.22493348916117</c:v>
                </c:pt>
                <c:pt idx="26">
                  <c:v>24.8874471429469</c:v>
                </c:pt>
                <c:pt idx="27">
                  <c:v>25.461002000125667</c:v>
                </c:pt>
                <c:pt idx="28">
                  <c:v>25.975661059377945</c:v>
                </c:pt>
                <c:pt idx="29">
                  <c:v>26.487936607225887</c:v>
                </c:pt>
                <c:pt idx="30">
                  <c:v>27.004159044926169</c:v>
                </c:pt>
                <c:pt idx="31">
                  <c:v>27.500890510336159</c:v>
                </c:pt>
                <c:pt idx="32">
                  <c:v>28.022798348895172</c:v>
                </c:pt>
                <c:pt idx="33">
                  <c:v>28.490611584542879</c:v>
                </c:pt>
                <c:pt idx="34">
                  <c:v>28.812270292931196</c:v>
                </c:pt>
                <c:pt idx="35">
                  <c:v>29.114655876845742</c:v>
                </c:pt>
                <c:pt idx="36">
                  <c:v>29.587082360372808</c:v>
                </c:pt>
                <c:pt idx="37">
                  <c:v>30.042380025384855</c:v>
                </c:pt>
                <c:pt idx="38">
                  <c:v>30.353898131490201</c:v>
                </c:pt>
                <c:pt idx="39">
                  <c:v>30.705363547010158</c:v>
                </c:pt>
                <c:pt idx="40">
                  <c:v>31.192988119384228</c:v>
                </c:pt>
                <c:pt idx="41">
                  <c:v>31.560181292952137</c:v>
                </c:pt>
                <c:pt idx="42">
                  <c:v>32.077826148748557</c:v>
                </c:pt>
                <c:pt idx="43">
                  <c:v>32.521744468991514</c:v>
                </c:pt>
                <c:pt idx="44">
                  <c:v>32.968251333877895</c:v>
                </c:pt>
                <c:pt idx="45">
                  <c:v>33.551126660383289</c:v>
                </c:pt>
                <c:pt idx="46">
                  <c:v>34.290860957838518</c:v>
                </c:pt>
                <c:pt idx="47">
                  <c:v>34.967252798994657</c:v>
                </c:pt>
                <c:pt idx="48">
                  <c:v>35.707580838538064</c:v>
                </c:pt>
                <c:pt idx="49">
                  <c:v>36.392438843857995</c:v>
                </c:pt>
                <c:pt idx="50">
                  <c:v>36.905812173840189</c:v>
                </c:pt>
                <c:pt idx="51">
                  <c:v>37.668685326631056</c:v>
                </c:pt>
                <c:pt idx="52">
                  <c:v>38.156480760037695</c:v>
                </c:pt>
                <c:pt idx="53">
                  <c:v>38.65556156464551</c:v>
                </c:pt>
                <c:pt idx="54">
                  <c:v>39.137043682898728</c:v>
                </c:pt>
                <c:pt idx="55">
                  <c:v>39.650545158655348</c:v>
                </c:pt>
                <c:pt idx="56">
                  <c:v>40.09546301593884</c:v>
                </c:pt>
                <c:pt idx="57">
                  <c:v>40.347739330526757</c:v>
                </c:pt>
                <c:pt idx="58">
                  <c:v>40.700148753251639</c:v>
                </c:pt>
                <c:pt idx="59">
                  <c:v>40.893606157377732</c:v>
                </c:pt>
                <c:pt idx="60">
                  <c:v>41.008014704785836</c:v>
                </c:pt>
                <c:pt idx="61">
                  <c:v>41.081203028086712</c:v>
                </c:pt>
                <c:pt idx="62">
                  <c:v>41.13583584325059</c:v>
                </c:pt>
                <c:pt idx="63">
                  <c:v>41.303518860613678</c:v>
                </c:pt>
                <c:pt idx="64">
                  <c:v>41.596989770153932</c:v>
                </c:pt>
                <c:pt idx="65">
                  <c:v>41.766509543617126</c:v>
                </c:pt>
                <c:pt idx="66">
                  <c:v>42.021673409655463</c:v>
                </c:pt>
                <c:pt idx="67">
                  <c:v>42.370938989381081</c:v>
                </c:pt>
                <c:pt idx="68">
                  <c:v>42.803456607225883</c:v>
                </c:pt>
                <c:pt idx="69">
                  <c:v>43.33319842412817</c:v>
                </c:pt>
                <c:pt idx="70">
                  <c:v>43.559055351555138</c:v>
                </c:pt>
                <c:pt idx="71">
                  <c:v>43.952864402471462</c:v>
                </c:pt>
                <c:pt idx="72">
                  <c:v>44.090433162844263</c:v>
                </c:pt>
                <c:pt idx="73">
                  <c:v>44.119193346151427</c:v>
                </c:pt>
                <c:pt idx="74">
                  <c:v>44.156735786532614</c:v>
                </c:pt>
                <c:pt idx="75">
                  <c:v>44.091244752748977</c:v>
                </c:pt>
                <c:pt idx="76">
                  <c:v>43.908278216022609</c:v>
                </c:pt>
                <c:pt idx="77">
                  <c:v>43.604931538799867</c:v>
                </c:pt>
                <c:pt idx="78">
                  <c:v>43.381342791580266</c:v>
                </c:pt>
                <c:pt idx="79">
                  <c:v>43.275532825636184</c:v>
                </c:pt>
                <c:pt idx="80">
                  <c:v>43.187688897266725</c:v>
                </c:pt>
                <c:pt idx="81">
                  <c:v>42.84684206776835</c:v>
                </c:pt>
                <c:pt idx="82">
                  <c:v>42.51583341652529</c:v>
                </c:pt>
                <c:pt idx="83">
                  <c:v>42.170236223168914</c:v>
                </c:pt>
                <c:pt idx="84">
                  <c:v>42.115293295230906</c:v>
                </c:pt>
                <c:pt idx="85">
                  <c:v>41.755224172415957</c:v>
                </c:pt>
                <c:pt idx="86">
                  <c:v>41.560201681231547</c:v>
                </c:pt>
                <c:pt idx="87">
                  <c:v>41.406191817999783</c:v>
                </c:pt>
                <c:pt idx="88">
                  <c:v>41.351954546126294</c:v>
                </c:pt>
                <c:pt idx="89">
                  <c:v>41.403431558018646</c:v>
                </c:pt>
                <c:pt idx="90">
                  <c:v>41.652562320996964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3DE-48F7-B853-DD0C3D2768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1511135"/>
        <c:axId val="1271492895"/>
      </c:scatterChart>
      <c:valAx>
        <c:axId val="12715111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1492895"/>
        <c:crosses val="autoZero"/>
        <c:crossBetween val="midCat"/>
      </c:valAx>
      <c:valAx>
        <c:axId val="1271492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15111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511629</xdr:colOff>
      <xdr:row>3</xdr:row>
      <xdr:rowOff>116416</xdr:rowOff>
    </xdr:from>
    <xdr:to>
      <xdr:col>25</xdr:col>
      <xdr:colOff>24129</xdr:colOff>
      <xdr:row>31</xdr:row>
      <xdr:rowOff>21166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EC6EFD2-8DA1-F09C-2B45-96BA25BE1F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433917</xdr:colOff>
      <xdr:row>33</xdr:row>
      <xdr:rowOff>0</xdr:rowOff>
    </xdr:from>
    <xdr:to>
      <xdr:col>24</xdr:col>
      <xdr:colOff>349250</xdr:colOff>
      <xdr:row>58</xdr:row>
      <xdr:rowOff>42333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F21B95C-EE23-310A-EF8F-8957E4FBF3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529527</xdr:colOff>
      <xdr:row>60</xdr:row>
      <xdr:rowOff>77491</xdr:rowOff>
    </xdr:from>
    <xdr:to>
      <xdr:col>24</xdr:col>
      <xdr:colOff>400372</xdr:colOff>
      <xdr:row>85</xdr:row>
      <xdr:rowOff>129152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E763F146-8E74-CC33-94D1-D7F59DEF90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6"/>
  <sheetViews>
    <sheetView tabSelected="1" zoomScale="86" zoomScaleNormal="86" workbookViewId="0">
      <selection activeCell="I21" sqref="I21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7" max="7" width="9.140625" style="1"/>
    <col min="8" max="8" width="15.28515625" style="1" customWidth="1"/>
    <col min="10" max="10" width="11.42578125" customWidth="1"/>
  </cols>
  <sheetData>
    <row r="1" spans="1:14" x14ac:dyDescent="0.25">
      <c r="A1"/>
      <c r="B1"/>
      <c r="G1" s="2" t="s">
        <v>1</v>
      </c>
      <c r="H1" s="2" t="s">
        <v>2</v>
      </c>
      <c r="I1" s="2" t="s">
        <v>0</v>
      </c>
    </row>
    <row r="2" spans="1:14" x14ac:dyDescent="0.25">
      <c r="C2" s="1"/>
      <c r="G2" s="2" t="s">
        <v>4</v>
      </c>
      <c r="H2" s="2" t="s">
        <v>5</v>
      </c>
      <c r="I2" s="2" t="s">
        <v>3</v>
      </c>
      <c r="M2" t="s">
        <v>17</v>
      </c>
      <c r="N2" t="s">
        <v>18</v>
      </c>
    </row>
    <row r="3" spans="1:14" x14ac:dyDescent="0.25">
      <c r="C3" s="1"/>
      <c r="G3" s="7">
        <v>46</v>
      </c>
      <c r="H3" s="7">
        <v>27</v>
      </c>
      <c r="I3" s="7">
        <v>1018.9</v>
      </c>
      <c r="M3">
        <v>75.010000000000005</v>
      </c>
      <c r="N3">
        <f>PI()*((M3/2)/1000)^2</f>
        <v>4.4190428448955595E-3</v>
      </c>
    </row>
    <row r="4" spans="1:14" x14ac:dyDescent="0.25">
      <c r="A4" s="2" t="s">
        <v>6</v>
      </c>
      <c r="B4" s="2" t="s">
        <v>7</v>
      </c>
      <c r="C4" s="2" t="s">
        <v>8</v>
      </c>
      <c r="D4" s="2" t="s">
        <v>9</v>
      </c>
      <c r="F4" s="5" t="s">
        <v>20</v>
      </c>
      <c r="G4" s="5" t="s">
        <v>13</v>
      </c>
      <c r="H4" s="5" t="s">
        <v>16</v>
      </c>
      <c r="I4" s="5" t="s">
        <v>15</v>
      </c>
      <c r="J4" s="5" t="s">
        <v>14</v>
      </c>
      <c r="K4" s="6" t="s">
        <v>19</v>
      </c>
    </row>
    <row r="5" spans="1:14" x14ac:dyDescent="0.25">
      <c r="A5" s="2" t="s">
        <v>10</v>
      </c>
      <c r="B5" s="2" t="s">
        <v>11</v>
      </c>
      <c r="C5" s="2" t="s">
        <v>12</v>
      </c>
      <c r="D5" s="2" t="s">
        <v>9</v>
      </c>
    </row>
    <row r="6" spans="1:14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F6">
        <f>A6*0.815776</f>
        <v>83.433490399999997</v>
      </c>
      <c r="G6" s="1">
        <f>(F6*B6)/9549</f>
        <v>8.7374060529898419</v>
      </c>
      <c r="H6" s="1">
        <f>1.0058*G6</f>
        <v>8.7880830080971837</v>
      </c>
      <c r="I6">
        <f>(C6*0.75*3600)/(60*H6)</f>
        <v>0.36048817439264752</v>
      </c>
      <c r="J6">
        <f>(G6*(60*2))/(0.09*N$3*B6*4)</f>
        <v>659.07228930675399</v>
      </c>
      <c r="K6">
        <f>(C6*0.75)/60</f>
        <v>8.8000000000000003E-4</v>
      </c>
    </row>
    <row r="7" spans="1:14" x14ac:dyDescent="0.2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F7">
        <f t="shared" ref="F7:F70" si="1">A7*0.815776</f>
        <v>83.825878656</v>
      </c>
      <c r="G7" s="1">
        <f t="shared" ref="G7:G70" si="2">(F7*B7)/9549</f>
        <v>9.2174230378887856</v>
      </c>
      <c r="H7" s="1">
        <f t="shared" ref="H7:H70" si="3">1.0058*G7</f>
        <v>9.27088409150854</v>
      </c>
      <c r="I7">
        <f t="shared" ref="I7:I70" si="4">(C7*0.75*3600)/(60*H7)</f>
        <v>0.35142279504757185</v>
      </c>
      <c r="J7">
        <f t="shared" ref="J7:J70" si="5">(G7*(60*2))/(0.09*N$3*B7*4)</f>
        <v>662.17191063314431</v>
      </c>
      <c r="K7">
        <f t="shared" ref="K7:K70" si="6">(C7*0.75)/60</f>
        <v>9.0499999999999999E-4</v>
      </c>
    </row>
    <row r="8" spans="1:14" x14ac:dyDescent="0.2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F8">
        <f t="shared" si="1"/>
        <v>84.586997663999995</v>
      </c>
      <c r="G8" s="1">
        <f t="shared" si="2"/>
        <v>9.7440252833176242</v>
      </c>
      <c r="H8" s="1">
        <f t="shared" si="3"/>
        <v>9.8005406299608673</v>
      </c>
      <c r="I8">
        <f t="shared" si="4"/>
        <v>0.33839969907999273</v>
      </c>
      <c r="J8">
        <f t="shared" si="5"/>
        <v>668.18427382965547</v>
      </c>
      <c r="K8">
        <f t="shared" si="6"/>
        <v>9.2125000000000009E-4</v>
      </c>
    </row>
    <row r="9" spans="1:14" x14ac:dyDescent="0.2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F9">
        <f t="shared" si="1"/>
        <v>85.011201184000001</v>
      </c>
      <c r="G9" s="1">
        <f t="shared" si="2"/>
        <v>10.238022972206513</v>
      </c>
      <c r="H9" s="1">
        <f t="shared" si="3"/>
        <v>10.297403505445311</v>
      </c>
      <c r="I9">
        <f t="shared" si="4"/>
        <v>0.318138450947138</v>
      </c>
      <c r="J9">
        <f t="shared" si="5"/>
        <v>671.53521580413121</v>
      </c>
      <c r="K9">
        <f t="shared" si="6"/>
        <v>9.1E-4</v>
      </c>
    </row>
    <row r="10" spans="1:14" x14ac:dyDescent="0.2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F10">
        <f t="shared" si="1"/>
        <v>86.318074335999995</v>
      </c>
      <c r="G10" s="1">
        <f t="shared" si="2"/>
        <v>10.847386030285893</v>
      </c>
      <c r="H10" s="1">
        <f t="shared" si="3"/>
        <v>10.910300869261551</v>
      </c>
      <c r="I10">
        <f t="shared" si="4"/>
        <v>0.30686596457047155</v>
      </c>
      <c r="J10">
        <f t="shared" si="5"/>
        <v>681.8586947331894</v>
      </c>
      <c r="K10">
        <f t="shared" si="6"/>
        <v>9.2999999999999995E-4</v>
      </c>
    </row>
    <row r="11" spans="1:14" x14ac:dyDescent="0.2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F11">
        <f t="shared" si="1"/>
        <v>87.704077760000004</v>
      </c>
      <c r="G11" s="1">
        <f t="shared" si="2"/>
        <v>11.480793507173527</v>
      </c>
      <c r="H11" s="1">
        <f t="shared" si="3"/>
        <v>11.547382109515134</v>
      </c>
      <c r="I11">
        <f t="shared" si="4"/>
        <v>0.30766713756466979</v>
      </c>
      <c r="J11">
        <f t="shared" si="5"/>
        <v>692.80725322287094</v>
      </c>
      <c r="K11">
        <f t="shared" si="6"/>
        <v>9.8687500000000012E-4</v>
      </c>
    </row>
    <row r="12" spans="1:14" x14ac:dyDescent="0.2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F12">
        <f t="shared" si="1"/>
        <v>89.317682687999991</v>
      </c>
      <c r="G12" s="1">
        <f t="shared" si="2"/>
        <v>12.159701277034243</v>
      </c>
      <c r="H12" s="1">
        <f t="shared" si="3"/>
        <v>12.230227544441041</v>
      </c>
      <c r="I12">
        <f t="shared" si="4"/>
        <v>0.29067325093357244</v>
      </c>
      <c r="J12">
        <f t="shared" si="5"/>
        <v>705.5537209642423</v>
      </c>
      <c r="K12">
        <f t="shared" si="6"/>
        <v>9.8749999999999988E-4</v>
      </c>
    </row>
    <row r="13" spans="1:14" x14ac:dyDescent="0.2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F13">
        <f t="shared" si="1"/>
        <v>91.201309471999991</v>
      </c>
      <c r="G13" s="1">
        <f t="shared" si="2"/>
        <v>12.893681829217718</v>
      </c>
      <c r="H13" s="1">
        <f t="shared" si="3"/>
        <v>12.968465183827181</v>
      </c>
      <c r="I13">
        <f t="shared" si="4"/>
        <v>0.27620847565424089</v>
      </c>
      <c r="J13">
        <f t="shared" si="5"/>
        <v>720.43319215475117</v>
      </c>
      <c r="K13">
        <f t="shared" si="6"/>
        <v>9.9500000000000001E-4</v>
      </c>
    </row>
    <row r="14" spans="1:14" x14ac:dyDescent="0.2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F14">
        <f t="shared" si="1"/>
        <v>93.217091967999991</v>
      </c>
      <c r="G14" s="1">
        <f t="shared" si="2"/>
        <v>13.666763928704576</v>
      </c>
      <c r="H14" s="1">
        <f t="shared" si="3"/>
        <v>13.746031159491062</v>
      </c>
      <c r="I14">
        <f t="shared" si="4"/>
        <v>0.27335162829203996</v>
      </c>
      <c r="J14">
        <f t="shared" si="5"/>
        <v>736.35661065269289</v>
      </c>
      <c r="K14">
        <f t="shared" si="6"/>
        <v>1.04375E-3</v>
      </c>
    </row>
    <row r="15" spans="1:14" x14ac:dyDescent="0.2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F15">
        <f t="shared" si="1"/>
        <v>94.452992607999988</v>
      </c>
      <c r="G15" s="1">
        <f t="shared" si="2"/>
        <v>14.34253212709184</v>
      </c>
      <c r="H15" s="1">
        <f t="shared" si="3"/>
        <v>14.425718813428972</v>
      </c>
      <c r="I15">
        <f t="shared" si="4"/>
        <v>0.26421560334670158</v>
      </c>
      <c r="J15">
        <f t="shared" si="5"/>
        <v>746.11945121294445</v>
      </c>
      <c r="K15">
        <f t="shared" si="6"/>
        <v>1.05875E-3</v>
      </c>
    </row>
    <row r="16" spans="1:14" x14ac:dyDescent="0.2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F16">
        <f t="shared" si="1"/>
        <v>95.43355536</v>
      </c>
      <c r="G16" s="1">
        <f t="shared" si="2"/>
        <v>14.99113342130066</v>
      </c>
      <c r="H16" s="1">
        <f t="shared" si="3"/>
        <v>15.078081995144204</v>
      </c>
      <c r="I16">
        <f t="shared" si="4"/>
        <v>0.2645727753227971</v>
      </c>
      <c r="J16">
        <f t="shared" si="5"/>
        <v>753.86528246932892</v>
      </c>
      <c r="K16">
        <f t="shared" si="6"/>
        <v>1.1081250000000002E-3</v>
      </c>
    </row>
    <row r="17" spans="1:11" x14ac:dyDescent="0.2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F17">
        <f t="shared" si="1"/>
        <v>96.088623487999996</v>
      </c>
      <c r="G17" s="1">
        <f t="shared" si="2"/>
        <v>15.597168960770761</v>
      </c>
      <c r="H17" s="1">
        <f t="shared" si="3"/>
        <v>15.687632540743232</v>
      </c>
      <c r="I17">
        <f t="shared" si="4"/>
        <v>0.26734435480353885</v>
      </c>
      <c r="J17">
        <f t="shared" si="5"/>
        <v>759.03991017222131</v>
      </c>
      <c r="K17">
        <f t="shared" si="6"/>
        <v>1.165E-3</v>
      </c>
    </row>
    <row r="18" spans="1:11" x14ac:dyDescent="0.2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F18">
        <f t="shared" si="1"/>
        <v>96.645798495999998</v>
      </c>
      <c r="G18" s="1">
        <f t="shared" si="2"/>
        <v>16.19366191157189</v>
      </c>
      <c r="H18" s="1">
        <f t="shared" si="3"/>
        <v>16.287585150659009</v>
      </c>
      <c r="I18">
        <f t="shared" si="4"/>
        <v>0.26495640453031744</v>
      </c>
      <c r="J18">
        <f t="shared" si="5"/>
        <v>763.44124357331168</v>
      </c>
      <c r="K18">
        <f t="shared" si="6"/>
        <v>1.1987499999999999E-3</v>
      </c>
    </row>
    <row r="19" spans="1:11" x14ac:dyDescent="0.2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F19">
        <f t="shared" si="1"/>
        <v>96.891347072000002</v>
      </c>
      <c r="G19" s="1">
        <f t="shared" si="2"/>
        <v>16.742142912221176</v>
      </c>
      <c r="H19" s="1">
        <f t="shared" si="3"/>
        <v>16.83924734111206</v>
      </c>
      <c r="I19">
        <f t="shared" si="4"/>
        <v>0.26389243592561518</v>
      </c>
      <c r="J19">
        <f t="shared" si="5"/>
        <v>765.38092344699862</v>
      </c>
      <c r="K19">
        <f t="shared" si="6"/>
        <v>1.234375E-3</v>
      </c>
    </row>
    <row r="20" spans="1:11" x14ac:dyDescent="0.2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F20">
        <f t="shared" si="1"/>
        <v>96.796717055999991</v>
      </c>
      <c r="G20" s="1">
        <f t="shared" si="2"/>
        <v>17.232633678416587</v>
      </c>
      <c r="H20" s="1">
        <f t="shared" si="3"/>
        <v>17.332582953751402</v>
      </c>
      <c r="I20">
        <f t="shared" si="4"/>
        <v>0.25975643745732369</v>
      </c>
      <c r="J20">
        <f t="shared" si="5"/>
        <v>764.6334056219232</v>
      </c>
      <c r="K20">
        <f t="shared" si="6"/>
        <v>1.2506250000000002E-3</v>
      </c>
    </row>
    <row r="21" spans="1:11" x14ac:dyDescent="0.25">
      <c r="A21" s="1">
        <v>118.861</v>
      </c>
      <c r="B21" s="1">
        <f t="shared" si="0"/>
        <v>1750</v>
      </c>
      <c r="C21" s="1">
        <v>0.10305</v>
      </c>
      <c r="D21" s="1">
        <v>1.31053</v>
      </c>
      <c r="F21">
        <f t="shared" si="1"/>
        <v>96.963951135999991</v>
      </c>
      <c r="G21" s="1">
        <f t="shared" si="2"/>
        <v>17.770124043145877</v>
      </c>
      <c r="H21" s="1">
        <f t="shared" si="3"/>
        <v>17.873190762596124</v>
      </c>
      <c r="I21" s="4">
        <f t="shared" si="4"/>
        <v>0.25945283422501936</v>
      </c>
      <c r="J21">
        <f t="shared" si="5"/>
        <v>765.95445005416843</v>
      </c>
      <c r="K21">
        <f t="shared" si="6"/>
        <v>1.2881250000000002E-3</v>
      </c>
    </row>
    <row r="22" spans="1:11" x14ac:dyDescent="0.2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F22">
        <f t="shared" si="1"/>
        <v>97.553757183999991</v>
      </c>
      <c r="G22" s="1">
        <f t="shared" si="2"/>
        <v>18.389021146842598</v>
      </c>
      <c r="H22" s="1">
        <f t="shared" si="3"/>
        <v>18.495677469494286</v>
      </c>
      <c r="I22">
        <f t="shared" si="4"/>
        <v>0.26592699878727299</v>
      </c>
      <c r="J22">
        <f t="shared" si="5"/>
        <v>770.61354822252611</v>
      </c>
      <c r="K22">
        <f t="shared" si="6"/>
        <v>1.3662499999999998E-3</v>
      </c>
    </row>
    <row r="23" spans="1:11" x14ac:dyDescent="0.2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F23">
        <f t="shared" si="1"/>
        <v>97.839278783999987</v>
      </c>
      <c r="G23" s="1">
        <f t="shared" si="2"/>
        <v>18.955143549104616</v>
      </c>
      <c r="H23" s="1">
        <f t="shared" si="3"/>
        <v>19.065083381689423</v>
      </c>
      <c r="I23">
        <f t="shared" si="4"/>
        <v>0.26943233854059417</v>
      </c>
      <c r="J23">
        <f t="shared" si="5"/>
        <v>772.86898993611555</v>
      </c>
      <c r="K23">
        <f t="shared" si="6"/>
        <v>1.4268750000000002E-3</v>
      </c>
    </row>
    <row r="24" spans="1:11" x14ac:dyDescent="0.2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F24">
        <f t="shared" si="1"/>
        <v>98.036696575999997</v>
      </c>
      <c r="G24" s="1">
        <f t="shared" si="2"/>
        <v>19.506725677495027</v>
      </c>
      <c r="H24" s="1">
        <f t="shared" si="3"/>
        <v>19.619864686424499</v>
      </c>
      <c r="I24">
        <f t="shared" si="4"/>
        <v>0.26938259180028917</v>
      </c>
      <c r="J24">
        <f t="shared" si="5"/>
        <v>774.42846677808336</v>
      </c>
      <c r="K24">
        <f t="shared" si="6"/>
        <v>1.468125E-3</v>
      </c>
    </row>
    <row r="25" spans="1:11" x14ac:dyDescent="0.2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F25">
        <f t="shared" si="1"/>
        <v>98.666475647999988</v>
      </c>
      <c r="G25" s="1">
        <f t="shared" si="2"/>
        <v>20.148667662959472</v>
      </c>
      <c r="H25" s="1">
        <f t="shared" si="3"/>
        <v>20.265529935404636</v>
      </c>
      <c r="I25">
        <f t="shared" si="4"/>
        <v>0.26768359955506316</v>
      </c>
      <c r="J25">
        <f t="shared" si="5"/>
        <v>779.40332678634343</v>
      </c>
      <c r="K25">
        <f t="shared" si="6"/>
        <v>1.5068750000000002E-3</v>
      </c>
    </row>
    <row r="26" spans="1:11" x14ac:dyDescent="0.2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F26">
        <f t="shared" si="1"/>
        <v>99.652748831999986</v>
      </c>
      <c r="G26" s="1">
        <f t="shared" si="2"/>
        <v>20.871871155513663</v>
      </c>
      <c r="H26" s="1">
        <f t="shared" si="3"/>
        <v>20.992928008215642</v>
      </c>
      <c r="I26">
        <f t="shared" si="4"/>
        <v>0.26912634568121963</v>
      </c>
      <c r="J26">
        <f t="shared" si="5"/>
        <v>787.19426687699968</v>
      </c>
      <c r="K26">
        <f t="shared" si="6"/>
        <v>1.569375E-3</v>
      </c>
    </row>
    <row r="27" spans="1:11" x14ac:dyDescent="0.2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F27">
        <f t="shared" si="1"/>
        <v>100.21400272</v>
      </c>
      <c r="G27" s="1">
        <f t="shared" si="2"/>
        <v>21.514159134569063</v>
      </c>
      <c r="H27" s="1">
        <f t="shared" si="3"/>
        <v>21.638941257549565</v>
      </c>
      <c r="I27">
        <f t="shared" si="4"/>
        <v>0.26587483793795869</v>
      </c>
      <c r="J27">
        <f t="shared" si="5"/>
        <v>791.62782087399842</v>
      </c>
      <c r="K27">
        <f t="shared" si="6"/>
        <v>1.5981249999999997E-3</v>
      </c>
    </row>
    <row r="28" spans="1:11" x14ac:dyDescent="0.2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F28">
        <f t="shared" si="1"/>
        <v>100.989805696</v>
      </c>
      <c r="G28" s="1">
        <f t="shared" si="2"/>
        <v>22.209508007288722</v>
      </c>
      <c r="H28" s="1">
        <f t="shared" si="3"/>
        <v>22.338323153730997</v>
      </c>
      <c r="I28">
        <f t="shared" si="4"/>
        <v>0.26369481538349732</v>
      </c>
      <c r="J28">
        <f t="shared" si="5"/>
        <v>797.75617821578021</v>
      </c>
      <c r="K28">
        <f t="shared" si="6"/>
        <v>1.6362499999999997E-3</v>
      </c>
    </row>
    <row r="29" spans="1:11" x14ac:dyDescent="0.2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F29">
        <f t="shared" si="1"/>
        <v>101.80395014399998</v>
      </c>
      <c r="G29" s="1">
        <f t="shared" si="2"/>
        <v>22.921614075777565</v>
      </c>
      <c r="H29" s="1">
        <f t="shared" si="3"/>
        <v>23.054559437417076</v>
      </c>
      <c r="I29">
        <f t="shared" si="4"/>
        <v>0.26223663117100698</v>
      </c>
      <c r="J29">
        <f t="shared" si="5"/>
        <v>804.18740915910098</v>
      </c>
      <c r="K29">
        <f t="shared" si="6"/>
        <v>1.6793750000000001E-3</v>
      </c>
    </row>
    <row r="30" spans="1:11" x14ac:dyDescent="0.2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F30">
        <f t="shared" si="1"/>
        <v>102.08376131199999</v>
      </c>
      <c r="G30" s="1">
        <f t="shared" si="2"/>
        <v>23.519140735825736</v>
      </c>
      <c r="H30" s="1">
        <f t="shared" si="3"/>
        <v>23.655551752093526</v>
      </c>
      <c r="I30">
        <f t="shared" si="4"/>
        <v>0.2619469655554158</v>
      </c>
      <c r="J30">
        <f t="shared" si="5"/>
        <v>806.39774203841864</v>
      </c>
      <c r="K30">
        <f t="shared" si="6"/>
        <v>1.7212499999999999E-3</v>
      </c>
    </row>
    <row r="31" spans="1:11" x14ac:dyDescent="0.2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F31">
        <f t="shared" si="1"/>
        <v>102.810617728</v>
      </c>
      <c r="G31" s="1">
        <f t="shared" si="2"/>
        <v>24.22493348916117</v>
      </c>
      <c r="H31" s="1">
        <f t="shared" si="3"/>
        <v>24.365438103398304</v>
      </c>
      <c r="I31">
        <f t="shared" si="4"/>
        <v>0.26050219056454132</v>
      </c>
      <c r="J31">
        <f t="shared" si="5"/>
        <v>812.13945222929942</v>
      </c>
      <c r="K31">
        <f t="shared" si="6"/>
        <v>1.7631250000000002E-3</v>
      </c>
    </row>
    <row r="32" spans="1:11" x14ac:dyDescent="0.2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F32">
        <f t="shared" si="1"/>
        <v>103.32618815999999</v>
      </c>
      <c r="G32" s="1">
        <f t="shared" si="2"/>
        <v>24.8874471429469</v>
      </c>
      <c r="H32" s="1">
        <f t="shared" si="3"/>
        <v>25.031794336375992</v>
      </c>
      <c r="I32">
        <f t="shared" si="4"/>
        <v>0.26057860304969005</v>
      </c>
      <c r="J32">
        <f t="shared" si="5"/>
        <v>816.21213555212364</v>
      </c>
      <c r="K32">
        <f t="shared" si="6"/>
        <v>1.8118749999999999E-3</v>
      </c>
    </row>
    <row r="33" spans="1:11" x14ac:dyDescent="0.2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F33" s="4">
        <f t="shared" si="1"/>
        <v>103.458343872</v>
      </c>
      <c r="G33" s="1">
        <f t="shared" si="2"/>
        <v>25.461002000125667</v>
      </c>
      <c r="H33" s="1">
        <f t="shared" si="3"/>
        <v>25.608675811726396</v>
      </c>
      <c r="I33">
        <f t="shared" si="4"/>
        <v>0.26331896461871013</v>
      </c>
      <c r="J33">
        <f t="shared" si="5"/>
        <v>817.2560828595565</v>
      </c>
      <c r="K33">
        <f t="shared" si="6"/>
        <v>1.873125E-3</v>
      </c>
    </row>
    <row r="34" spans="1:11" x14ac:dyDescent="0.2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F34">
        <f t="shared" si="1"/>
        <v>103.35066144</v>
      </c>
      <c r="G34" s="1">
        <f t="shared" si="2"/>
        <v>25.975661059377945</v>
      </c>
      <c r="H34" s="1">
        <f t="shared" si="3"/>
        <v>26.126319893522339</v>
      </c>
      <c r="I34">
        <f t="shared" si="4"/>
        <v>0.26473303657722003</v>
      </c>
      <c r="J34">
        <f t="shared" si="5"/>
        <v>816.4054591275742</v>
      </c>
      <c r="K34">
        <f t="shared" si="6"/>
        <v>1.92125E-3</v>
      </c>
    </row>
    <row r="35" spans="1:11" x14ac:dyDescent="0.2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F35">
        <f t="shared" si="1"/>
        <v>103.238084352</v>
      </c>
      <c r="G35" s="1">
        <f t="shared" si="2"/>
        <v>26.487936607225887</v>
      </c>
      <c r="H35" s="1">
        <f t="shared" si="3"/>
        <v>26.641566639547797</v>
      </c>
      <c r="I35">
        <f t="shared" si="4"/>
        <v>0.26290683632705802</v>
      </c>
      <c r="J35">
        <f t="shared" si="5"/>
        <v>815.51617068050189</v>
      </c>
      <c r="K35">
        <f t="shared" si="6"/>
        <v>1.9456250000000001E-3</v>
      </c>
    </row>
    <row r="36" spans="1:11" x14ac:dyDescent="0.2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F36">
        <f t="shared" si="1"/>
        <v>103.145085888</v>
      </c>
      <c r="G36" s="1">
        <f t="shared" si="2"/>
        <v>27.004159044926169</v>
      </c>
      <c r="H36" s="1">
        <f t="shared" si="3"/>
        <v>27.160783167386743</v>
      </c>
      <c r="I36">
        <f t="shared" si="4"/>
        <v>0.26442536489977847</v>
      </c>
      <c r="J36">
        <f t="shared" si="5"/>
        <v>814.78154109378988</v>
      </c>
      <c r="K36">
        <f t="shared" si="6"/>
        <v>1.9949999999999998E-3</v>
      </c>
    </row>
    <row r="37" spans="1:11" x14ac:dyDescent="0.2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F37">
        <f t="shared" si="1"/>
        <v>102.982746464</v>
      </c>
      <c r="G37" s="1">
        <f t="shared" si="2"/>
        <v>27.500890510336159</v>
      </c>
      <c r="H37" s="1">
        <f t="shared" si="3"/>
        <v>27.660395675296108</v>
      </c>
      <c r="I37">
        <f t="shared" si="4"/>
        <v>0.26452983846991446</v>
      </c>
      <c r="J37">
        <f t="shared" si="5"/>
        <v>813.49916137663479</v>
      </c>
      <c r="K37">
        <f t="shared" si="6"/>
        <v>2.0325E-3</v>
      </c>
    </row>
    <row r="38" spans="1:11" x14ac:dyDescent="0.25">
      <c r="A38" s="1">
        <v>126.161</v>
      </c>
      <c r="B38" s="1">
        <f t="shared" si="0"/>
        <v>2600</v>
      </c>
      <c r="C38" s="1">
        <v>0.16805</v>
      </c>
      <c r="D38" s="1">
        <v>1.27634</v>
      </c>
      <c r="F38">
        <f t="shared" si="1"/>
        <v>102.919115936</v>
      </c>
      <c r="G38" s="1">
        <f t="shared" si="2"/>
        <v>28.022798348895172</v>
      </c>
      <c r="H38" s="1">
        <f t="shared" si="3"/>
        <v>28.185330579318766</v>
      </c>
      <c r="I38">
        <f t="shared" si="4"/>
        <v>0.26830446351226644</v>
      </c>
      <c r="J38">
        <f t="shared" si="5"/>
        <v>812.99652008046337</v>
      </c>
      <c r="K38">
        <f t="shared" si="6"/>
        <v>2.1006250000000001E-3</v>
      </c>
    </row>
    <row r="39" spans="1:11" x14ac:dyDescent="0.25">
      <c r="A39" s="1">
        <v>125.84699999999999</v>
      </c>
      <c r="B39" s="1">
        <f t="shared" ref="B39:B70" si="7">B38+50</f>
        <v>2650</v>
      </c>
      <c r="C39" s="1">
        <v>0.17144999999999999</v>
      </c>
      <c r="D39" s="1">
        <v>1.28027</v>
      </c>
      <c r="F39">
        <f t="shared" si="1"/>
        <v>102.66296227199999</v>
      </c>
      <c r="G39" s="1">
        <f t="shared" si="2"/>
        <v>28.490611584542879</v>
      </c>
      <c r="H39" s="1">
        <f t="shared" si="3"/>
        <v>28.655857131733228</v>
      </c>
      <c r="I39">
        <f t="shared" si="4"/>
        <v>0.26923815136753332</v>
      </c>
      <c r="J39">
        <f t="shared" si="5"/>
        <v>810.97306665741428</v>
      </c>
      <c r="K39">
        <f t="shared" si="6"/>
        <v>2.1431250000000001E-3</v>
      </c>
    </row>
    <row r="40" spans="1:11" x14ac:dyDescent="0.25">
      <c r="A40" s="1">
        <v>124.911</v>
      </c>
      <c r="B40" s="1">
        <f t="shared" si="7"/>
        <v>2700</v>
      </c>
      <c r="C40" s="1">
        <v>0.17465</v>
      </c>
      <c r="D40" s="1">
        <v>1.2837099999999999</v>
      </c>
      <c r="F40">
        <f t="shared" si="1"/>
        <v>101.89939593599999</v>
      </c>
      <c r="G40" s="1">
        <f t="shared" si="2"/>
        <v>28.812270292931196</v>
      </c>
      <c r="H40" s="1">
        <f t="shared" si="3"/>
        <v>28.979381460630197</v>
      </c>
      <c r="I40">
        <f t="shared" si="4"/>
        <v>0.27120144060621676</v>
      </c>
      <c r="J40">
        <f t="shared" si="5"/>
        <v>804.94137110335805</v>
      </c>
      <c r="K40">
        <f t="shared" si="6"/>
        <v>2.1831250000000002E-3</v>
      </c>
    </row>
    <row r="41" spans="1:11" x14ac:dyDescent="0.25">
      <c r="A41" s="1">
        <v>123.92700000000001</v>
      </c>
      <c r="B41" s="1">
        <f t="shared" si="7"/>
        <v>2750</v>
      </c>
      <c r="C41" s="1">
        <v>0.1784</v>
      </c>
      <c r="D41" s="1">
        <v>1.2811999999999999</v>
      </c>
      <c r="F41">
        <f t="shared" si="1"/>
        <v>101.096672352</v>
      </c>
      <c r="G41" s="1">
        <f t="shared" si="2"/>
        <v>29.114655876845742</v>
      </c>
      <c r="H41" s="1">
        <f t="shared" si="3"/>
        <v>29.283520880931448</v>
      </c>
      <c r="I41">
        <f t="shared" si="4"/>
        <v>0.2741473620143674</v>
      </c>
      <c r="J41">
        <f t="shared" si="5"/>
        <v>798.60035782858074</v>
      </c>
      <c r="K41">
        <f t="shared" si="6"/>
        <v>2.2300000000000002E-3</v>
      </c>
    </row>
    <row r="42" spans="1:11" x14ac:dyDescent="0.25">
      <c r="A42" s="1">
        <v>123.68899999999999</v>
      </c>
      <c r="B42" s="1">
        <f t="shared" si="7"/>
        <v>2800</v>
      </c>
      <c r="C42" s="1">
        <v>0.18004999999999999</v>
      </c>
      <c r="D42" s="1">
        <v>1.2744800000000001</v>
      </c>
      <c r="F42">
        <f t="shared" si="1"/>
        <v>100.90251766399999</v>
      </c>
      <c r="G42" s="1">
        <f t="shared" si="2"/>
        <v>29.587082360372808</v>
      </c>
      <c r="H42" s="1">
        <f t="shared" si="3"/>
        <v>29.758687438062971</v>
      </c>
      <c r="I42">
        <f t="shared" si="4"/>
        <v>0.27226503241661065</v>
      </c>
      <c r="J42">
        <f t="shared" si="5"/>
        <v>797.06665746333988</v>
      </c>
      <c r="K42">
        <f t="shared" si="6"/>
        <v>2.2506249999999996E-3</v>
      </c>
    </row>
    <row r="43" spans="1:11" x14ac:dyDescent="0.25">
      <c r="A43" s="1">
        <v>123.389</v>
      </c>
      <c r="B43" s="1">
        <f t="shared" si="7"/>
        <v>2850</v>
      </c>
      <c r="C43" s="1">
        <v>0.18310000000000001</v>
      </c>
      <c r="D43" s="1">
        <v>1.2603599999999999</v>
      </c>
      <c r="F43">
        <f t="shared" si="1"/>
        <v>100.65778486399999</v>
      </c>
      <c r="G43" s="1">
        <f t="shared" si="2"/>
        <v>30.042380025384855</v>
      </c>
      <c r="H43" s="1">
        <f t="shared" si="3"/>
        <v>30.216625829532088</v>
      </c>
      <c r="I43">
        <f t="shared" si="4"/>
        <v>0.27268100834564923</v>
      </c>
      <c r="J43">
        <f t="shared" si="5"/>
        <v>795.13342170883459</v>
      </c>
      <c r="K43">
        <f t="shared" si="6"/>
        <v>2.28875E-3</v>
      </c>
    </row>
    <row r="44" spans="1:11" x14ac:dyDescent="0.25">
      <c r="A44" s="1">
        <v>122.51900000000001</v>
      </c>
      <c r="B44" s="1">
        <f t="shared" si="7"/>
        <v>2900</v>
      </c>
      <c r="C44" s="1">
        <v>0.18790000000000001</v>
      </c>
      <c r="D44" s="1">
        <v>1.2531000000000001</v>
      </c>
      <c r="F44">
        <f t="shared" si="1"/>
        <v>99.948059743999991</v>
      </c>
      <c r="G44" s="1">
        <f t="shared" si="2"/>
        <v>30.353898131490201</v>
      </c>
      <c r="H44" s="1">
        <f t="shared" si="3"/>
        <v>30.529950740652843</v>
      </c>
      <c r="I44">
        <f t="shared" si="4"/>
        <v>0.27695753824918201</v>
      </c>
      <c r="J44">
        <f t="shared" si="5"/>
        <v>789.52703802076928</v>
      </c>
      <c r="K44">
        <f t="shared" si="6"/>
        <v>2.3487500000000006E-3</v>
      </c>
    </row>
    <row r="45" spans="1:11" x14ac:dyDescent="0.25">
      <c r="A45" s="1">
        <v>121.837</v>
      </c>
      <c r="B45" s="1">
        <f t="shared" si="7"/>
        <v>2950</v>
      </c>
      <c r="C45" s="1">
        <v>0.19255</v>
      </c>
      <c r="D45" s="1">
        <v>1.23943</v>
      </c>
      <c r="F45">
        <f t="shared" si="1"/>
        <v>99.391700512</v>
      </c>
      <c r="G45" s="1">
        <f t="shared" si="2"/>
        <v>30.705363547010158</v>
      </c>
      <c r="H45" s="1">
        <f t="shared" si="3"/>
        <v>30.883454655582817</v>
      </c>
      <c r="I45">
        <f t="shared" si="4"/>
        <v>0.28056284818621058</v>
      </c>
      <c r="J45">
        <f t="shared" si="5"/>
        <v>785.13214873886079</v>
      </c>
      <c r="K45">
        <f t="shared" si="6"/>
        <v>2.4068750000000002E-3</v>
      </c>
    </row>
    <row r="46" spans="1:11" x14ac:dyDescent="0.25">
      <c r="A46" s="1">
        <v>121.709</v>
      </c>
      <c r="B46" s="1">
        <f t="shared" si="7"/>
        <v>3000</v>
      </c>
      <c r="C46" s="1">
        <v>0.19900000000000001</v>
      </c>
      <c r="D46" s="1">
        <v>1.2273499999999999</v>
      </c>
      <c r="F46">
        <f t="shared" si="1"/>
        <v>99.287281183999994</v>
      </c>
      <c r="G46" s="1">
        <f t="shared" si="2"/>
        <v>31.192988119384228</v>
      </c>
      <c r="H46" s="1">
        <f t="shared" si="3"/>
        <v>31.373907450476658</v>
      </c>
      <c r="I46">
        <f t="shared" si="4"/>
        <v>0.28542826596066689</v>
      </c>
      <c r="J46">
        <f t="shared" si="5"/>
        <v>784.30730148360522</v>
      </c>
      <c r="K46">
        <f t="shared" si="6"/>
        <v>2.4874999999999997E-3</v>
      </c>
    </row>
    <row r="47" spans="1:11" x14ac:dyDescent="0.25">
      <c r="A47" s="1">
        <v>121.123</v>
      </c>
      <c r="B47" s="1">
        <f t="shared" si="7"/>
        <v>3050</v>
      </c>
      <c r="C47" s="1">
        <v>0.20605000000000001</v>
      </c>
      <c r="D47" s="1">
        <v>1.2193000000000001</v>
      </c>
      <c r="F47">
        <f t="shared" si="1"/>
        <v>98.809236447999993</v>
      </c>
      <c r="G47" s="1">
        <f t="shared" si="2"/>
        <v>31.560181292952137</v>
      </c>
      <c r="H47" s="1">
        <f t="shared" si="3"/>
        <v>31.743230344451259</v>
      </c>
      <c r="I47">
        <f t="shared" si="4"/>
        <v>0.29210165126186649</v>
      </c>
      <c r="J47">
        <f t="shared" si="5"/>
        <v>780.53104764313809</v>
      </c>
      <c r="K47">
        <f t="shared" si="6"/>
        <v>2.5756249999999998E-3</v>
      </c>
    </row>
    <row r="48" spans="1:11" x14ac:dyDescent="0.25">
      <c r="A48" s="1">
        <v>121.124</v>
      </c>
      <c r="B48" s="1">
        <f t="shared" si="7"/>
        <v>3100</v>
      </c>
      <c r="C48" s="1">
        <v>0.21004999999999999</v>
      </c>
      <c r="D48" s="1">
        <v>1.20692</v>
      </c>
      <c r="F48">
        <f t="shared" si="1"/>
        <v>98.810052223999989</v>
      </c>
      <c r="G48" s="1">
        <f t="shared" si="2"/>
        <v>32.077826148748557</v>
      </c>
      <c r="H48" s="1">
        <f t="shared" si="3"/>
        <v>32.263877540411301</v>
      </c>
      <c r="I48">
        <f t="shared" si="4"/>
        <v>0.29296695625505098</v>
      </c>
      <c r="J48">
        <f t="shared" si="5"/>
        <v>780.53749176231986</v>
      </c>
      <c r="K48">
        <f t="shared" si="6"/>
        <v>2.6256249999999999E-3</v>
      </c>
    </row>
    <row r="49" spans="1:11" x14ac:dyDescent="0.25">
      <c r="A49" s="1">
        <v>120.851</v>
      </c>
      <c r="B49" s="1">
        <f t="shared" si="7"/>
        <v>3150</v>
      </c>
      <c r="C49" s="1">
        <v>0.21604999999999999</v>
      </c>
      <c r="D49" s="1">
        <v>1.1927399999999999</v>
      </c>
      <c r="F49">
        <f t="shared" si="1"/>
        <v>98.587345375999988</v>
      </c>
      <c r="G49" s="1">
        <f t="shared" si="2"/>
        <v>32.521744468991514</v>
      </c>
      <c r="H49" s="1">
        <f t="shared" si="3"/>
        <v>32.710370586911665</v>
      </c>
      <c r="I49">
        <f t="shared" si="4"/>
        <v>0.29722225170662375</v>
      </c>
      <c r="J49">
        <f t="shared" si="5"/>
        <v>778.77824722572007</v>
      </c>
      <c r="K49">
        <f t="shared" si="6"/>
        <v>2.7006249999999999E-3</v>
      </c>
    </row>
    <row r="50" spans="1:11" x14ac:dyDescent="0.25">
      <c r="A50" s="1">
        <v>120.596</v>
      </c>
      <c r="B50" s="1">
        <f t="shared" si="7"/>
        <v>3200</v>
      </c>
      <c r="C50" s="1">
        <v>0.21795</v>
      </c>
      <c r="D50" s="1">
        <v>1.1848099999999999</v>
      </c>
      <c r="F50">
        <f t="shared" si="1"/>
        <v>98.379322496</v>
      </c>
      <c r="G50" s="1">
        <f t="shared" si="2"/>
        <v>32.968251333877895</v>
      </c>
      <c r="H50" s="1">
        <f t="shared" si="3"/>
        <v>33.159467191614389</v>
      </c>
      <c r="I50">
        <f t="shared" si="4"/>
        <v>0.29577525909343494</v>
      </c>
      <c r="J50">
        <f t="shared" si="5"/>
        <v>777.13499683439079</v>
      </c>
      <c r="K50">
        <f t="shared" si="6"/>
        <v>2.7243750000000002E-3</v>
      </c>
    </row>
    <row r="51" spans="1:11" x14ac:dyDescent="0.25">
      <c r="A51" s="1">
        <v>120.84</v>
      </c>
      <c r="B51" s="1">
        <f t="shared" si="7"/>
        <v>3250</v>
      </c>
      <c r="C51" s="1">
        <v>0.22305</v>
      </c>
      <c r="D51" s="1">
        <v>1.17378</v>
      </c>
      <c r="F51">
        <f t="shared" si="1"/>
        <v>98.578371840000003</v>
      </c>
      <c r="G51" s="1">
        <f t="shared" si="2"/>
        <v>33.551126660383289</v>
      </c>
      <c r="H51" s="1">
        <f t="shared" si="3"/>
        <v>33.745723195013511</v>
      </c>
      <c r="I51">
        <f t="shared" si="4"/>
        <v>0.29743769134819342</v>
      </c>
      <c r="J51">
        <f t="shared" si="5"/>
        <v>778.70736191472179</v>
      </c>
      <c r="K51">
        <f t="shared" si="6"/>
        <v>2.7881250000000002E-3</v>
      </c>
    </row>
    <row r="52" spans="1:11" x14ac:dyDescent="0.25">
      <c r="A52" s="1">
        <v>121.633</v>
      </c>
      <c r="B52" s="1">
        <f t="shared" si="7"/>
        <v>3300</v>
      </c>
      <c r="C52" s="1">
        <v>0.22550000000000001</v>
      </c>
      <c r="D52" s="1">
        <v>1.1611800000000001</v>
      </c>
      <c r="F52">
        <f t="shared" si="1"/>
        <v>99.225282207999996</v>
      </c>
      <c r="G52" s="1">
        <f t="shared" si="2"/>
        <v>34.290860957838518</v>
      </c>
      <c r="H52" s="1">
        <f t="shared" si="3"/>
        <v>34.48974795139398</v>
      </c>
      <c r="I52">
        <f t="shared" si="4"/>
        <v>0.29421786480726853</v>
      </c>
      <c r="J52">
        <f t="shared" si="5"/>
        <v>783.81754842579721</v>
      </c>
      <c r="K52">
        <f t="shared" si="6"/>
        <v>2.8187500000000001E-3</v>
      </c>
    </row>
    <row r="53" spans="1:11" x14ac:dyDescent="0.25">
      <c r="A53" s="1">
        <v>122.181</v>
      </c>
      <c r="B53" s="1">
        <f t="shared" si="7"/>
        <v>3350</v>
      </c>
      <c r="C53" s="1">
        <v>0.22850000000000001</v>
      </c>
      <c r="D53" s="1">
        <v>1.1510400000000001</v>
      </c>
      <c r="F53">
        <f t="shared" si="1"/>
        <v>99.672327455999991</v>
      </c>
      <c r="G53" s="1">
        <f t="shared" si="2"/>
        <v>34.967252798994657</v>
      </c>
      <c r="H53" s="1">
        <f t="shared" si="3"/>
        <v>35.170062865228829</v>
      </c>
      <c r="I53">
        <f t="shared" si="4"/>
        <v>0.29236512995164071</v>
      </c>
      <c r="J53">
        <f t="shared" si="5"/>
        <v>787.3489257373601</v>
      </c>
      <c r="K53">
        <f t="shared" si="6"/>
        <v>2.8562499999999998E-3</v>
      </c>
    </row>
    <row r="54" spans="1:11" x14ac:dyDescent="0.25">
      <c r="A54" s="1">
        <v>122.93300000000001</v>
      </c>
      <c r="B54" s="1">
        <f t="shared" si="7"/>
        <v>3400</v>
      </c>
      <c r="C54" s="1">
        <v>0.23419999999999999</v>
      </c>
      <c r="D54" s="1">
        <v>1.14117</v>
      </c>
      <c r="F54">
        <f t="shared" si="1"/>
        <v>100.285791008</v>
      </c>
      <c r="G54" s="1">
        <f t="shared" si="2"/>
        <v>35.707580838538064</v>
      </c>
      <c r="H54" s="1">
        <f t="shared" si="3"/>
        <v>35.914684807401585</v>
      </c>
      <c r="I54">
        <f t="shared" si="4"/>
        <v>0.29344542647435512</v>
      </c>
      <c r="J54">
        <f t="shared" si="5"/>
        <v>792.19490336198658</v>
      </c>
      <c r="K54">
        <f t="shared" si="6"/>
        <v>2.9275E-3</v>
      </c>
    </row>
    <row r="55" spans="1:11" x14ac:dyDescent="0.25">
      <c r="A55" s="1">
        <v>123.47499999999999</v>
      </c>
      <c r="B55" s="1">
        <f t="shared" si="7"/>
        <v>3450</v>
      </c>
      <c r="C55" s="1">
        <v>0.23605000000000001</v>
      </c>
      <c r="D55" s="1">
        <v>1.12669</v>
      </c>
      <c r="F55">
        <f t="shared" si="1"/>
        <v>100.72794159999999</v>
      </c>
      <c r="G55" s="1">
        <f t="shared" si="2"/>
        <v>36.392438843857995</v>
      </c>
      <c r="H55" s="1">
        <f t="shared" si="3"/>
        <v>36.603514989152373</v>
      </c>
      <c r="I55">
        <f t="shared" si="4"/>
        <v>0.29019753985779656</v>
      </c>
      <c r="J55">
        <f t="shared" si="5"/>
        <v>795.68761595845956</v>
      </c>
      <c r="K55">
        <f t="shared" si="6"/>
        <v>2.9506250000000001E-3</v>
      </c>
    </row>
    <row r="56" spans="1:11" x14ac:dyDescent="0.25">
      <c r="A56" s="1">
        <v>123.428</v>
      </c>
      <c r="B56" s="1">
        <f t="shared" si="7"/>
        <v>3500</v>
      </c>
      <c r="C56" s="1">
        <v>0.24195</v>
      </c>
      <c r="D56" s="1">
        <v>1.11975</v>
      </c>
      <c r="F56">
        <f t="shared" si="1"/>
        <v>100.689600128</v>
      </c>
      <c r="G56" s="1">
        <f t="shared" si="2"/>
        <v>36.905812173840189</v>
      </c>
      <c r="H56" s="1">
        <f t="shared" si="3"/>
        <v>37.119865884448465</v>
      </c>
      <c r="I56">
        <f t="shared" si="4"/>
        <v>0.29331329035220116</v>
      </c>
      <c r="J56">
        <f t="shared" si="5"/>
        <v>795.38474235692024</v>
      </c>
      <c r="K56">
        <f t="shared" si="6"/>
        <v>3.0243750000000002E-3</v>
      </c>
    </row>
    <row r="57" spans="1:11" x14ac:dyDescent="0.25">
      <c r="A57" s="1">
        <v>124.205</v>
      </c>
      <c r="B57" s="1">
        <f t="shared" si="7"/>
        <v>3550</v>
      </c>
      <c r="C57" s="1">
        <v>0.24545</v>
      </c>
      <c r="D57" s="1">
        <v>1.10622</v>
      </c>
      <c r="F57">
        <f t="shared" si="1"/>
        <v>101.32345807999999</v>
      </c>
      <c r="G57" s="1">
        <f t="shared" si="2"/>
        <v>37.668685326631056</v>
      </c>
      <c r="H57" s="1">
        <f t="shared" si="3"/>
        <v>37.887163701525516</v>
      </c>
      <c r="I57">
        <f t="shared" si="4"/>
        <v>0.29153013635473768</v>
      </c>
      <c r="J57" s="4">
        <f t="shared" si="5"/>
        <v>800.39182296108902</v>
      </c>
      <c r="K57">
        <f t="shared" si="6"/>
        <v>3.0681250000000001E-3</v>
      </c>
    </row>
    <row r="58" spans="1:11" x14ac:dyDescent="0.25">
      <c r="A58" s="1">
        <v>124.066</v>
      </c>
      <c r="B58" s="1">
        <f t="shared" si="7"/>
        <v>3600</v>
      </c>
      <c r="C58" s="1">
        <v>0.25505</v>
      </c>
      <c r="D58" s="1">
        <v>1.09697</v>
      </c>
      <c r="F58">
        <f t="shared" si="1"/>
        <v>101.21006521599999</v>
      </c>
      <c r="G58" s="1">
        <f t="shared" si="2"/>
        <v>38.156480760037695</v>
      </c>
      <c r="H58" s="1">
        <f t="shared" si="3"/>
        <v>38.377788348445918</v>
      </c>
      <c r="I58">
        <f t="shared" si="4"/>
        <v>0.29905970338347454</v>
      </c>
      <c r="J58">
        <f t="shared" si="5"/>
        <v>799.49609039483482</v>
      </c>
      <c r="K58">
        <f t="shared" si="6"/>
        <v>3.188125E-3</v>
      </c>
    </row>
    <row r="59" spans="1:11" x14ac:dyDescent="0.25">
      <c r="A59" s="1">
        <v>123.967</v>
      </c>
      <c r="B59" s="1">
        <f t="shared" si="7"/>
        <v>3650</v>
      </c>
      <c r="C59" s="1">
        <v>0.25755</v>
      </c>
      <c r="D59" s="1">
        <v>1.0940099999999999</v>
      </c>
      <c r="F59">
        <f t="shared" si="1"/>
        <v>101.129303392</v>
      </c>
      <c r="G59" s="1">
        <f t="shared" si="2"/>
        <v>38.65556156464551</v>
      </c>
      <c r="H59" s="1">
        <f t="shared" si="3"/>
        <v>38.879763821720452</v>
      </c>
      <c r="I59">
        <f t="shared" si="4"/>
        <v>0.29809208855135344</v>
      </c>
      <c r="J59">
        <f t="shared" si="5"/>
        <v>798.85812259584816</v>
      </c>
      <c r="K59" s="4">
        <f t="shared" si="6"/>
        <v>3.2193750000000004E-3</v>
      </c>
    </row>
    <row r="60" spans="1:11" x14ac:dyDescent="0.25">
      <c r="A60" s="1">
        <v>123.815</v>
      </c>
      <c r="B60" s="1">
        <f t="shared" si="7"/>
        <v>3700</v>
      </c>
      <c r="C60" s="1">
        <v>0.26445000000000002</v>
      </c>
      <c r="D60" s="1">
        <v>1.09659</v>
      </c>
      <c r="F60">
        <f t="shared" si="1"/>
        <v>101.00530543999999</v>
      </c>
      <c r="G60" s="1">
        <f t="shared" si="2"/>
        <v>39.137043682898728</v>
      </c>
      <c r="H60" s="1">
        <f t="shared" si="3"/>
        <v>39.364038536259542</v>
      </c>
      <c r="I60">
        <f t="shared" si="4"/>
        <v>0.30231273117564594</v>
      </c>
      <c r="J60">
        <f t="shared" si="5"/>
        <v>797.87861648023204</v>
      </c>
      <c r="K60">
        <f t="shared" si="6"/>
        <v>3.305625E-3</v>
      </c>
    </row>
    <row r="61" spans="1:11" x14ac:dyDescent="0.25">
      <c r="A61" s="1">
        <v>123.767</v>
      </c>
      <c r="B61" s="1">
        <f t="shared" si="7"/>
        <v>3750</v>
      </c>
      <c r="C61" s="1">
        <v>0.2651</v>
      </c>
      <c r="D61" s="1">
        <v>1.0980799999999999</v>
      </c>
      <c r="F61">
        <f t="shared" si="1"/>
        <v>100.96614819199999</v>
      </c>
      <c r="G61" s="1">
        <f t="shared" si="2"/>
        <v>39.650545158655348</v>
      </c>
      <c r="H61" s="1">
        <f t="shared" si="3"/>
        <v>39.880518320575547</v>
      </c>
      <c r="I61">
        <f t="shared" si="4"/>
        <v>0.29913101690669891</v>
      </c>
      <c r="J61">
        <f t="shared" si="5"/>
        <v>797.56929875951107</v>
      </c>
      <c r="K61">
        <f t="shared" si="6"/>
        <v>3.3137499999999999E-3</v>
      </c>
    </row>
    <row r="62" spans="1:11" x14ac:dyDescent="0.25">
      <c r="A62" s="1">
        <v>123.509</v>
      </c>
      <c r="B62" s="1">
        <f t="shared" si="7"/>
        <v>3800</v>
      </c>
      <c r="C62" s="1">
        <v>0.26929999999999998</v>
      </c>
      <c r="D62" s="1">
        <v>1.09907</v>
      </c>
      <c r="F62">
        <f t="shared" si="1"/>
        <v>100.75567798399999</v>
      </c>
      <c r="G62" s="1">
        <f t="shared" si="2"/>
        <v>40.09546301593884</v>
      </c>
      <c r="H62" s="1">
        <f t="shared" si="3"/>
        <v>40.328016701431288</v>
      </c>
      <c r="I62">
        <f t="shared" si="4"/>
        <v>0.30049828856497912</v>
      </c>
      <c r="J62">
        <f t="shared" si="5"/>
        <v>795.90671601063673</v>
      </c>
      <c r="K62">
        <f t="shared" si="6"/>
        <v>3.3662499999999999E-3</v>
      </c>
    </row>
    <row r="63" spans="1:11" x14ac:dyDescent="0.25">
      <c r="A63" s="1">
        <v>122.672</v>
      </c>
      <c r="B63" s="1">
        <f t="shared" si="7"/>
        <v>3850</v>
      </c>
      <c r="C63" s="1">
        <v>0.27374999999999999</v>
      </c>
      <c r="D63" s="1">
        <v>1.1053299999999999</v>
      </c>
      <c r="F63">
        <f t="shared" si="1"/>
        <v>100.072873472</v>
      </c>
      <c r="G63" s="1">
        <f t="shared" si="2"/>
        <v>40.347739330526757</v>
      </c>
      <c r="H63" s="1">
        <f t="shared" si="3"/>
        <v>40.581756218643811</v>
      </c>
      <c r="I63">
        <f t="shared" si="4"/>
        <v>0.30355389090678631</v>
      </c>
      <c r="J63">
        <f t="shared" si="5"/>
        <v>790.51298825556717</v>
      </c>
      <c r="K63">
        <f t="shared" si="6"/>
        <v>3.421875E-3</v>
      </c>
    </row>
    <row r="64" spans="1:11" x14ac:dyDescent="0.25">
      <c r="A64" s="1">
        <v>122.157</v>
      </c>
      <c r="B64" s="1">
        <f t="shared" si="7"/>
        <v>3900</v>
      </c>
      <c r="C64" s="1">
        <v>0.27589999999999998</v>
      </c>
      <c r="D64" s="1">
        <v>1.11704</v>
      </c>
      <c r="F64">
        <f t="shared" si="1"/>
        <v>99.652748831999986</v>
      </c>
      <c r="G64" s="1">
        <f t="shared" si="2"/>
        <v>40.700148753251639</v>
      </c>
      <c r="H64" s="1">
        <f t="shared" si="3"/>
        <v>40.936209616020498</v>
      </c>
      <c r="I64">
        <f t="shared" si="4"/>
        <v>0.30328894923239685</v>
      </c>
      <c r="J64">
        <f t="shared" si="5"/>
        <v>787.19426687699956</v>
      </c>
      <c r="K64">
        <f t="shared" si="6"/>
        <v>3.4487499999999996E-3</v>
      </c>
    </row>
    <row r="65" spans="1:11" x14ac:dyDescent="0.25">
      <c r="A65" s="1">
        <v>121.184</v>
      </c>
      <c r="B65" s="1">
        <f t="shared" si="7"/>
        <v>3950</v>
      </c>
      <c r="C65" s="1">
        <v>0.28284999999999999</v>
      </c>
      <c r="D65" s="1">
        <v>1.12259</v>
      </c>
      <c r="F65">
        <f t="shared" si="1"/>
        <v>98.858998783999994</v>
      </c>
      <c r="G65" s="1">
        <f t="shared" si="2"/>
        <v>40.893606157377732</v>
      </c>
      <c r="H65" s="1">
        <f t="shared" si="3"/>
        <v>41.130789073090526</v>
      </c>
      <c r="I65">
        <f t="shared" si="4"/>
        <v>0.30945795806109033</v>
      </c>
      <c r="J65">
        <f t="shared" si="5"/>
        <v>780.92413891322087</v>
      </c>
      <c r="K65">
        <f t="shared" si="6"/>
        <v>3.5356249999999997E-3</v>
      </c>
    </row>
    <row r="66" spans="1:11" x14ac:dyDescent="0.25">
      <c r="A66" s="1">
        <v>120.004</v>
      </c>
      <c r="B66" s="1">
        <f t="shared" si="7"/>
        <v>4000</v>
      </c>
      <c r="C66" s="1">
        <v>0.28455000000000003</v>
      </c>
      <c r="D66" s="1">
        <v>1.1246100000000001</v>
      </c>
      <c r="F66">
        <f t="shared" si="1"/>
        <v>97.896383103999995</v>
      </c>
      <c r="G66" s="1">
        <f t="shared" si="2"/>
        <v>41.008014704785836</v>
      </c>
      <c r="H66" s="1">
        <f t="shared" si="3"/>
        <v>41.245861190073597</v>
      </c>
      <c r="I66">
        <f t="shared" si="4"/>
        <v>0.31044933068536934</v>
      </c>
      <c r="J66">
        <f t="shared" si="5"/>
        <v>773.32007827883342</v>
      </c>
      <c r="K66">
        <f t="shared" si="6"/>
        <v>3.5568750000000001E-3</v>
      </c>
    </row>
    <row r="67" spans="1:11" x14ac:dyDescent="0.25">
      <c r="A67" s="1">
        <v>118.73399999999999</v>
      </c>
      <c r="B67" s="1">
        <f t="shared" si="7"/>
        <v>4050</v>
      </c>
      <c r="C67" s="1">
        <v>0.28710000000000002</v>
      </c>
      <c r="D67" s="1">
        <v>1.1222000000000001</v>
      </c>
      <c r="F67">
        <f t="shared" si="1"/>
        <v>96.860347583999996</v>
      </c>
      <c r="G67" s="1">
        <f t="shared" si="2"/>
        <v>41.081203028086712</v>
      </c>
      <c r="H67" s="1">
        <f t="shared" si="3"/>
        <v>41.319474005649617</v>
      </c>
      <c r="I67">
        <f t="shared" si="4"/>
        <v>0.31267338974918985</v>
      </c>
      <c r="J67">
        <f t="shared" si="5"/>
        <v>765.13604691809462</v>
      </c>
      <c r="K67">
        <f t="shared" si="6"/>
        <v>3.5887500000000004E-3</v>
      </c>
    </row>
    <row r="68" spans="1:11" x14ac:dyDescent="0.25">
      <c r="A68" s="1">
        <v>117.44199999999999</v>
      </c>
      <c r="B68" s="1">
        <f t="shared" si="7"/>
        <v>4100</v>
      </c>
      <c r="C68" s="1">
        <v>0.28894999999999998</v>
      </c>
      <c r="D68" s="1">
        <v>1.1239399999999999</v>
      </c>
      <c r="F68">
        <f t="shared" si="1"/>
        <v>95.806364991999985</v>
      </c>
      <c r="G68" s="1">
        <f t="shared" si="2"/>
        <v>41.13583584325059</v>
      </c>
      <c r="H68" s="1">
        <f t="shared" si="3"/>
        <v>41.374423691141445</v>
      </c>
      <c r="I68">
        <f t="shared" si="4"/>
        <v>0.31427023847063229</v>
      </c>
      <c r="J68">
        <f t="shared" si="5"/>
        <v>756.81024493535847</v>
      </c>
      <c r="K68">
        <f t="shared" si="6"/>
        <v>3.6118749999999996E-3</v>
      </c>
    </row>
    <row r="69" spans="1:11" x14ac:dyDescent="0.25">
      <c r="A69" s="1">
        <v>116.5</v>
      </c>
      <c r="B69" s="1">
        <f t="shared" si="7"/>
        <v>4150</v>
      </c>
      <c r="C69" s="1">
        <v>0.29304999999999998</v>
      </c>
      <c r="D69" s="1">
        <v>1.12233</v>
      </c>
      <c r="F69">
        <f t="shared" si="1"/>
        <v>95.037903999999997</v>
      </c>
      <c r="G69" s="1">
        <f t="shared" si="2"/>
        <v>41.303518860613678</v>
      </c>
      <c r="H69" s="1">
        <f t="shared" si="3"/>
        <v>41.543079270005236</v>
      </c>
      <c r="I69">
        <f t="shared" si="4"/>
        <v>0.31743554478209812</v>
      </c>
      <c r="J69">
        <f t="shared" si="5"/>
        <v>750.73988466621211</v>
      </c>
      <c r="K69">
        <f t="shared" si="6"/>
        <v>3.6631249999999993E-3</v>
      </c>
    </row>
    <row r="70" spans="1:11" x14ac:dyDescent="0.25">
      <c r="A70" s="1">
        <v>115.931</v>
      </c>
      <c r="B70" s="1">
        <f t="shared" si="7"/>
        <v>4200</v>
      </c>
      <c r="C70" s="1">
        <v>0.2949</v>
      </c>
      <c r="D70" s="1">
        <v>1.1217900000000001</v>
      </c>
      <c r="F70">
        <f t="shared" si="1"/>
        <v>94.573727455999986</v>
      </c>
      <c r="G70" s="1">
        <f t="shared" si="2"/>
        <v>41.596989770153932</v>
      </c>
      <c r="H70" s="1">
        <f t="shared" si="3"/>
        <v>41.838252310820828</v>
      </c>
      <c r="I70">
        <f t="shared" si="4"/>
        <v>0.31718581123829087</v>
      </c>
      <c r="J70">
        <f t="shared" si="5"/>
        <v>747.07318085183351</v>
      </c>
      <c r="K70">
        <f t="shared" si="6"/>
        <v>3.6862500000000003E-3</v>
      </c>
    </row>
    <row r="71" spans="1:11" x14ac:dyDescent="0.25">
      <c r="A71" s="1">
        <v>115.03400000000001</v>
      </c>
      <c r="B71" s="1">
        <f t="shared" ref="B71:B96" si="8">B70+50</f>
        <v>4250</v>
      </c>
      <c r="C71" s="1">
        <v>0.29715000000000003</v>
      </c>
      <c r="D71" s="1">
        <v>1.12456</v>
      </c>
      <c r="F71">
        <f t="shared" ref="F71:F96" si="9">A71*0.815776</f>
        <v>93.841976383999992</v>
      </c>
      <c r="G71" s="1">
        <f t="shared" ref="G71:G96" si="10">(F71*B71)/9549</f>
        <v>41.766509543617126</v>
      </c>
      <c r="H71" s="1">
        <f t="shared" ref="H71:H96" si="11">1.0058*G71</f>
        <v>42.008755298970108</v>
      </c>
      <c r="I71">
        <f t="shared" ref="I71:I96" si="12">(C71*0.75*3600)/(60*H71)</f>
        <v>0.3183086455391318</v>
      </c>
      <c r="J71">
        <f t="shared" ref="J71:J96" si="13">(G71*(60*2))/(0.09*N$3*B71*4)</f>
        <v>741.29280594586294</v>
      </c>
      <c r="K71">
        <f t="shared" ref="K71:K96" si="14">(C71*0.75)/60</f>
        <v>3.7143750000000002E-3</v>
      </c>
    </row>
    <row r="72" spans="1:11" x14ac:dyDescent="0.25">
      <c r="A72" s="1">
        <v>114.39100000000001</v>
      </c>
      <c r="B72" s="1">
        <f t="shared" si="8"/>
        <v>4300</v>
      </c>
      <c r="C72" s="1">
        <v>0.30220000000000002</v>
      </c>
      <c r="D72" s="1">
        <v>1.1227799999999999</v>
      </c>
      <c r="F72">
        <f t="shared" si="9"/>
        <v>93.317432416000003</v>
      </c>
      <c r="G72" s="1">
        <f t="shared" si="10"/>
        <v>42.021673409655463</v>
      </c>
      <c r="H72" s="1">
        <f t="shared" si="11"/>
        <v>42.265399115431464</v>
      </c>
      <c r="I72">
        <f t="shared" si="12"/>
        <v>0.32175255136854697</v>
      </c>
      <c r="J72">
        <f t="shared" si="13"/>
        <v>737.1492373120401</v>
      </c>
      <c r="K72">
        <f t="shared" si="14"/>
        <v>3.7775000000000005E-3</v>
      </c>
    </row>
    <row r="73" spans="1:11" x14ac:dyDescent="0.25">
      <c r="A73" s="1">
        <v>114.01600000000001</v>
      </c>
      <c r="B73" s="1">
        <f t="shared" si="8"/>
        <v>4350</v>
      </c>
      <c r="C73" s="1">
        <v>0.30604999999999999</v>
      </c>
      <c r="D73" s="1">
        <v>1.1194299999999999</v>
      </c>
      <c r="F73">
        <f t="shared" si="9"/>
        <v>93.011516415999992</v>
      </c>
      <c r="G73" s="1">
        <f t="shared" si="10"/>
        <v>42.370938989381081</v>
      </c>
      <c r="H73" s="1">
        <f t="shared" si="11"/>
        <v>42.616690435519494</v>
      </c>
      <c r="I73">
        <f t="shared" si="12"/>
        <v>0.32316563907837664</v>
      </c>
      <c r="J73">
        <f t="shared" si="13"/>
        <v>734.73269261890835</v>
      </c>
      <c r="K73">
        <f t="shared" si="14"/>
        <v>3.825625E-3</v>
      </c>
    </row>
    <row r="74" spans="1:11" x14ac:dyDescent="0.25">
      <c r="A74" s="1">
        <v>113.871</v>
      </c>
      <c r="B74" s="1">
        <f t="shared" si="8"/>
        <v>4400</v>
      </c>
      <c r="C74" s="1">
        <v>0.30919999999999997</v>
      </c>
      <c r="D74" s="1">
        <v>1.1198600000000001</v>
      </c>
      <c r="F74">
        <f t="shared" si="9"/>
        <v>92.893228895999997</v>
      </c>
      <c r="G74" s="1">
        <f t="shared" si="10"/>
        <v>42.803456607225883</v>
      </c>
      <c r="H74" s="1">
        <f t="shared" si="11"/>
        <v>43.051716655547793</v>
      </c>
      <c r="I74">
        <f t="shared" si="12"/>
        <v>0.32319268732822981</v>
      </c>
      <c r="J74">
        <f t="shared" si="13"/>
        <v>733.79829533756424</v>
      </c>
      <c r="K74">
        <f t="shared" si="14"/>
        <v>3.8649999999999999E-3</v>
      </c>
    </row>
    <row r="75" spans="1:11" x14ac:dyDescent="0.25">
      <c r="A75" s="1">
        <v>113.985</v>
      </c>
      <c r="B75" s="1">
        <f t="shared" si="8"/>
        <v>4450</v>
      </c>
      <c r="C75" s="1">
        <v>0.30990000000000001</v>
      </c>
      <c r="D75" s="1">
        <v>1.11873</v>
      </c>
      <c r="F75">
        <f t="shared" si="9"/>
        <v>92.986227359999987</v>
      </c>
      <c r="G75" s="1">
        <f t="shared" si="10"/>
        <v>43.33319842412817</v>
      </c>
      <c r="H75" s="1">
        <f t="shared" si="11"/>
        <v>43.584530974988112</v>
      </c>
      <c r="I75">
        <f t="shared" si="12"/>
        <v>0.31996443894286514</v>
      </c>
      <c r="J75">
        <f t="shared" si="13"/>
        <v>734.53292492427613</v>
      </c>
      <c r="K75">
        <f t="shared" si="14"/>
        <v>3.87375E-3</v>
      </c>
    </row>
    <row r="76" spans="1:11" x14ac:dyDescent="0.25">
      <c r="A76" s="1">
        <v>113.306</v>
      </c>
      <c r="B76" s="1">
        <f t="shared" si="8"/>
        <v>4500</v>
      </c>
      <c r="C76" s="1">
        <v>0.31445000000000001</v>
      </c>
      <c r="D76" s="1">
        <v>1.1156299999999999</v>
      </c>
      <c r="F76">
        <f t="shared" si="9"/>
        <v>92.432315455999998</v>
      </c>
      <c r="G76" s="1">
        <f t="shared" si="10"/>
        <v>43.559055351555138</v>
      </c>
      <c r="H76" s="1">
        <f t="shared" si="11"/>
        <v>43.811697872594159</v>
      </c>
      <c r="I76">
        <f t="shared" si="12"/>
        <v>0.32297880901921189</v>
      </c>
      <c r="J76">
        <f t="shared" si="13"/>
        <v>730.15736799991271</v>
      </c>
      <c r="K76">
        <f t="shared" si="14"/>
        <v>3.9306250000000001E-3</v>
      </c>
    </row>
    <row r="77" spans="1:11" x14ac:dyDescent="0.25">
      <c r="A77" s="1">
        <v>113.074</v>
      </c>
      <c r="B77" s="1">
        <f t="shared" si="8"/>
        <v>4550</v>
      </c>
      <c r="C77" s="1">
        <v>0.31709999999999999</v>
      </c>
      <c r="D77" s="1">
        <v>1.1095299999999999</v>
      </c>
      <c r="F77">
        <f t="shared" si="9"/>
        <v>92.243055423999991</v>
      </c>
      <c r="G77" s="1">
        <f t="shared" si="10"/>
        <v>43.952864402471462</v>
      </c>
      <c r="H77" s="1">
        <f t="shared" si="11"/>
        <v>44.2077910160058</v>
      </c>
      <c r="I77">
        <f t="shared" si="12"/>
        <v>0.32278247051144465</v>
      </c>
      <c r="J77">
        <f t="shared" si="13"/>
        <v>728.66233234976187</v>
      </c>
      <c r="K77">
        <f t="shared" si="14"/>
        <v>3.9637500000000003E-3</v>
      </c>
    </row>
    <row r="78" spans="1:11" x14ac:dyDescent="0.25">
      <c r="A78" s="1">
        <v>112.19499999999999</v>
      </c>
      <c r="B78" s="1">
        <f t="shared" si="8"/>
        <v>4600</v>
      </c>
      <c r="C78" s="1">
        <v>0.31940000000000002</v>
      </c>
      <c r="D78" s="1">
        <v>1.1056900000000001</v>
      </c>
      <c r="F78">
        <f t="shared" si="9"/>
        <v>91.525988319999982</v>
      </c>
      <c r="G78" s="1">
        <f t="shared" si="10"/>
        <v>44.090433162844263</v>
      </c>
      <c r="H78" s="1">
        <f t="shared" si="11"/>
        <v>44.346157675188763</v>
      </c>
      <c r="I78">
        <f t="shared" si="12"/>
        <v>0.32410925215380165</v>
      </c>
      <c r="J78">
        <f t="shared" si="13"/>
        <v>722.99795158906124</v>
      </c>
      <c r="K78">
        <f t="shared" si="14"/>
        <v>3.9925000000000004E-3</v>
      </c>
    </row>
    <row r="79" spans="1:11" x14ac:dyDescent="0.25">
      <c r="A79" s="1">
        <v>111.06100000000001</v>
      </c>
      <c r="B79" s="1">
        <f t="shared" si="8"/>
        <v>4650</v>
      </c>
      <c r="C79" s="1">
        <v>0.32055</v>
      </c>
      <c r="D79" s="1">
        <v>1.09782</v>
      </c>
      <c r="F79">
        <f t="shared" si="9"/>
        <v>90.600898336</v>
      </c>
      <c r="G79" s="1">
        <f t="shared" si="10"/>
        <v>44.119193346151427</v>
      </c>
      <c r="H79" s="1">
        <f t="shared" si="11"/>
        <v>44.375084667559108</v>
      </c>
      <c r="I79">
        <f t="shared" si="12"/>
        <v>0.32506416850952785</v>
      </c>
      <c r="J79">
        <f t="shared" si="13"/>
        <v>715.69032043703157</v>
      </c>
      <c r="K79">
        <f t="shared" si="14"/>
        <v>4.006875E-3</v>
      </c>
    </row>
    <row r="80" spans="1:11" x14ac:dyDescent="0.25">
      <c r="A80" s="1">
        <v>109.973</v>
      </c>
      <c r="B80" s="1">
        <f t="shared" si="8"/>
        <v>4700</v>
      </c>
      <c r="C80" s="1">
        <v>0.32069999999999999</v>
      </c>
      <c r="D80" s="1">
        <v>1.09558</v>
      </c>
      <c r="F80">
        <f t="shared" si="9"/>
        <v>89.713334047999993</v>
      </c>
      <c r="G80" s="3">
        <f t="shared" si="10"/>
        <v>44.156735786532614</v>
      </c>
      <c r="H80" s="3">
        <f t="shared" si="11"/>
        <v>44.412844854094502</v>
      </c>
      <c r="I80">
        <f t="shared" si="12"/>
        <v>0.32493977918799166</v>
      </c>
      <c r="J80">
        <f t="shared" si="13"/>
        <v>708.679118767359</v>
      </c>
      <c r="K80">
        <f t="shared" si="14"/>
        <v>4.0087500000000002E-3</v>
      </c>
    </row>
    <row r="81" spans="1:11" x14ac:dyDescent="0.25">
      <c r="A81" s="1">
        <v>108.654</v>
      </c>
      <c r="B81" s="1">
        <f t="shared" si="8"/>
        <v>4750</v>
      </c>
      <c r="C81" s="1">
        <v>0.32485000000000003</v>
      </c>
      <c r="D81" s="1">
        <v>1.0882700000000001</v>
      </c>
      <c r="F81">
        <f t="shared" si="9"/>
        <v>88.637325503999989</v>
      </c>
      <c r="G81" s="1">
        <f t="shared" si="10"/>
        <v>44.091244752748977</v>
      </c>
      <c r="H81" s="1">
        <f t="shared" si="11"/>
        <v>44.34697397231492</v>
      </c>
      <c r="I81">
        <f t="shared" si="12"/>
        <v>0.32963353957647551</v>
      </c>
      <c r="J81">
        <f t="shared" si="13"/>
        <v>700.17932556671769</v>
      </c>
      <c r="K81">
        <f t="shared" si="14"/>
        <v>4.060625E-3</v>
      </c>
    </row>
    <row r="82" spans="1:11" x14ac:dyDescent="0.25">
      <c r="A82" s="1">
        <v>107.07599999999999</v>
      </c>
      <c r="B82" s="1">
        <f t="shared" si="8"/>
        <v>4800</v>
      </c>
      <c r="C82" s="1">
        <v>0.32455000000000001</v>
      </c>
      <c r="D82" s="1">
        <v>1.08396</v>
      </c>
      <c r="F82">
        <f t="shared" si="9"/>
        <v>87.350030975999985</v>
      </c>
      <c r="G82" s="1">
        <f t="shared" si="10"/>
        <v>43.908278216022609</v>
      </c>
      <c r="H82" s="1">
        <f t="shared" si="11"/>
        <v>44.162946229675541</v>
      </c>
      <c r="I82">
        <f t="shared" si="12"/>
        <v>0.33070144197459034</v>
      </c>
      <c r="J82">
        <f t="shared" si="13"/>
        <v>690.01050549801971</v>
      </c>
      <c r="K82">
        <f t="shared" si="14"/>
        <v>4.0568749999999997E-3</v>
      </c>
    </row>
    <row r="83" spans="1:11" x14ac:dyDescent="0.25">
      <c r="A83" s="1">
        <v>105.24</v>
      </c>
      <c r="B83" s="1">
        <f t="shared" si="8"/>
        <v>4850</v>
      </c>
      <c r="C83" s="1">
        <v>0.32569999999999999</v>
      </c>
      <c r="D83" s="1">
        <v>1.0822099999999999</v>
      </c>
      <c r="F83">
        <f t="shared" si="9"/>
        <v>85.852266239999992</v>
      </c>
      <c r="G83" s="1">
        <f t="shared" si="10"/>
        <v>43.604931538799867</v>
      </c>
      <c r="H83" s="1">
        <f t="shared" si="11"/>
        <v>43.857840141724907</v>
      </c>
      <c r="I83">
        <f t="shared" si="12"/>
        <v>0.33418198325859388</v>
      </c>
      <c r="J83">
        <f t="shared" si="13"/>
        <v>678.17910268044761</v>
      </c>
      <c r="K83">
        <f t="shared" si="14"/>
        <v>4.0712500000000002E-3</v>
      </c>
    </row>
    <row r="84" spans="1:11" x14ac:dyDescent="0.25">
      <c r="A84" s="1">
        <v>103.63200000000001</v>
      </c>
      <c r="B84" s="1">
        <f t="shared" si="8"/>
        <v>4900</v>
      </c>
      <c r="C84" s="1">
        <v>0.32769999999999999</v>
      </c>
      <c r="D84" s="1">
        <v>1.0846</v>
      </c>
      <c r="F84">
        <f t="shared" si="9"/>
        <v>84.540498431999993</v>
      </c>
      <c r="G84" s="1">
        <f t="shared" si="10"/>
        <v>43.381342791580266</v>
      </c>
      <c r="H84" s="1">
        <f t="shared" si="11"/>
        <v>43.632954579771436</v>
      </c>
      <c r="I84" s="4">
        <f t="shared" si="12"/>
        <v>0.33796702840830739</v>
      </c>
      <c r="J84">
        <f t="shared" si="13"/>
        <v>667.81695903629952</v>
      </c>
      <c r="K84">
        <f t="shared" si="14"/>
        <v>4.0962500000000001E-3</v>
      </c>
    </row>
    <row r="85" spans="1:11" x14ac:dyDescent="0.25">
      <c r="A85" s="1">
        <v>102.33499999999999</v>
      </c>
      <c r="B85" s="1">
        <f t="shared" si="8"/>
        <v>4950</v>
      </c>
      <c r="C85" s="1">
        <v>0.32845000000000002</v>
      </c>
      <c r="D85" s="1">
        <v>1.08823</v>
      </c>
      <c r="F85">
        <f t="shared" si="9"/>
        <v>83.482436959999987</v>
      </c>
      <c r="G85" s="1">
        <f t="shared" si="10"/>
        <v>43.275532825636184</v>
      </c>
      <c r="H85" s="1">
        <f t="shared" si="11"/>
        <v>43.526530916024875</v>
      </c>
      <c r="I85">
        <f t="shared" si="12"/>
        <v>0.33956875700742911</v>
      </c>
      <c r="J85">
        <f t="shared" si="13"/>
        <v>659.45893645765489</v>
      </c>
      <c r="K85">
        <f t="shared" si="14"/>
        <v>4.1056249999999999E-3</v>
      </c>
    </row>
    <row r="86" spans="1:11" x14ac:dyDescent="0.25">
      <c r="A86" s="1">
        <v>101.10599999999999</v>
      </c>
      <c r="B86" s="1">
        <f t="shared" si="8"/>
        <v>5000</v>
      </c>
      <c r="C86" s="1">
        <v>0.32869999999999999</v>
      </c>
      <c r="D86" s="1">
        <v>1.08687</v>
      </c>
      <c r="F86">
        <f t="shared" si="9"/>
        <v>82.479848255999997</v>
      </c>
      <c r="G86" s="1">
        <f t="shared" si="10"/>
        <v>43.187688897266725</v>
      </c>
      <c r="H86" s="1">
        <f t="shared" si="11"/>
        <v>43.438177492870871</v>
      </c>
      <c r="I86">
        <f t="shared" si="12"/>
        <v>0.34051842995548326</v>
      </c>
      <c r="J86">
        <f t="shared" si="13"/>
        <v>651.53911398336504</v>
      </c>
      <c r="K86">
        <f t="shared" si="14"/>
        <v>4.1087499999999996E-3</v>
      </c>
    </row>
    <row r="87" spans="1:11" x14ac:dyDescent="0.25">
      <c r="A87" s="1">
        <v>99.314899999999994</v>
      </c>
      <c r="B87" s="1">
        <f t="shared" si="8"/>
        <v>5050</v>
      </c>
      <c r="C87" s="1">
        <v>0.32984999999999998</v>
      </c>
      <c r="D87" s="1">
        <v>1.0891</v>
      </c>
      <c r="F87">
        <f t="shared" si="9"/>
        <v>81.018711862399996</v>
      </c>
      <c r="G87" s="1">
        <f t="shared" si="10"/>
        <v>42.84684206776835</v>
      </c>
      <c r="H87" s="1">
        <f t="shared" si="11"/>
        <v>43.095353751761408</v>
      </c>
      <c r="I87">
        <f t="shared" si="12"/>
        <v>0.34442808116857193</v>
      </c>
      <c r="J87">
        <f t="shared" si="13"/>
        <v>639.99705211705054</v>
      </c>
      <c r="K87">
        <f t="shared" si="14"/>
        <v>4.1231250000000001E-3</v>
      </c>
    </row>
    <row r="88" spans="1:11" x14ac:dyDescent="0.25">
      <c r="A88" s="1">
        <v>97.581500000000005</v>
      </c>
      <c r="B88" s="1">
        <f t="shared" si="8"/>
        <v>5100</v>
      </c>
      <c r="C88" s="1">
        <v>0.32969999999999999</v>
      </c>
      <c r="D88" s="1">
        <v>1.09185</v>
      </c>
      <c r="F88">
        <f t="shared" si="9"/>
        <v>79.604645743999995</v>
      </c>
      <c r="G88" s="1">
        <f t="shared" si="10"/>
        <v>42.51583341652529</v>
      </c>
      <c r="H88" s="1">
        <f t="shared" si="11"/>
        <v>42.762425250341138</v>
      </c>
      <c r="I88">
        <f t="shared" si="12"/>
        <v>0.34695179034265933</v>
      </c>
      <c r="J88">
        <f t="shared" si="13"/>
        <v>628.82681592751908</v>
      </c>
      <c r="K88">
        <f t="shared" si="14"/>
        <v>4.1212499999999999E-3</v>
      </c>
    </row>
    <row r="89" spans="1:11" x14ac:dyDescent="0.25">
      <c r="A89" s="1">
        <v>95.848600000000005</v>
      </c>
      <c r="B89" s="1">
        <f t="shared" si="8"/>
        <v>5150</v>
      </c>
      <c r="C89" s="1">
        <v>0.33095000000000002</v>
      </c>
      <c r="D89" s="1">
        <v>1.0940700000000001</v>
      </c>
      <c r="F89">
        <f t="shared" si="9"/>
        <v>78.190987513599993</v>
      </c>
      <c r="G89" s="1">
        <f t="shared" si="10"/>
        <v>42.170236223168914</v>
      </c>
      <c r="H89" s="1">
        <f t="shared" si="11"/>
        <v>42.414823593263293</v>
      </c>
      <c r="I89">
        <f t="shared" si="12"/>
        <v>0.35112134716895066</v>
      </c>
      <c r="J89">
        <f t="shared" si="13"/>
        <v>617.65980179757844</v>
      </c>
      <c r="K89">
        <f t="shared" si="14"/>
        <v>4.1368749999999999E-3</v>
      </c>
    </row>
    <row r="90" spans="1:11" x14ac:dyDescent="0.25">
      <c r="A90" s="1">
        <v>94.803299999999993</v>
      </c>
      <c r="B90" s="1">
        <f t="shared" si="8"/>
        <v>5200</v>
      </c>
      <c r="C90" s="1">
        <v>0.33379999999999999</v>
      </c>
      <c r="D90" s="1">
        <v>1.0934600000000001</v>
      </c>
      <c r="F90">
        <f t="shared" si="9"/>
        <v>77.338256860799987</v>
      </c>
      <c r="G90" s="1">
        <f t="shared" si="10"/>
        <v>42.115293295230906</v>
      </c>
      <c r="H90" s="1">
        <f t="shared" si="11"/>
        <v>42.359561996343245</v>
      </c>
      <c r="I90">
        <f t="shared" si="12"/>
        <v>0.35460706608101161</v>
      </c>
      <c r="J90">
        <f t="shared" si="13"/>
        <v>610.9237640169639</v>
      </c>
      <c r="K90">
        <f t="shared" si="14"/>
        <v>4.1724999999999991E-3</v>
      </c>
    </row>
    <row r="91" spans="1:11" x14ac:dyDescent="0.25">
      <c r="A91" s="1">
        <v>93.0976</v>
      </c>
      <c r="B91" s="1">
        <f t="shared" si="8"/>
        <v>5250</v>
      </c>
      <c r="C91" s="1">
        <v>0.33129999999999998</v>
      </c>
      <c r="D91" s="1">
        <v>1.0880399999999999</v>
      </c>
      <c r="F91">
        <f t="shared" si="9"/>
        <v>75.94678773759999</v>
      </c>
      <c r="G91" s="1">
        <f t="shared" si="10"/>
        <v>41.755224172415957</v>
      </c>
      <c r="H91" s="1">
        <f t="shared" si="11"/>
        <v>41.997404472615969</v>
      </c>
      <c r="I91">
        <f t="shared" si="12"/>
        <v>0.35498622324912849</v>
      </c>
      <c r="J91">
        <f t="shared" si="13"/>
        <v>599.93202992876513</v>
      </c>
      <c r="K91">
        <f t="shared" si="14"/>
        <v>4.14125E-3</v>
      </c>
    </row>
    <row r="92" spans="1:11" x14ac:dyDescent="0.25">
      <c r="A92" s="1">
        <v>91.788600000000002</v>
      </c>
      <c r="B92" s="1">
        <f t="shared" si="8"/>
        <v>5300</v>
      </c>
      <c r="C92" s="1">
        <v>0.33239999999999997</v>
      </c>
      <c r="D92" s="1">
        <v>1.0833900000000001</v>
      </c>
      <c r="F92">
        <f t="shared" si="9"/>
        <v>74.878936953600004</v>
      </c>
      <c r="G92" s="1">
        <f t="shared" si="10"/>
        <v>41.560201681231547</v>
      </c>
      <c r="H92" s="1">
        <f t="shared" si="11"/>
        <v>41.80125085098269</v>
      </c>
      <c r="I92">
        <f t="shared" si="12"/>
        <v>0.35783618182440957</v>
      </c>
      <c r="J92">
        <f t="shared" si="13"/>
        <v>591.49667791994057</v>
      </c>
      <c r="K92">
        <f t="shared" si="14"/>
        <v>4.1549999999999998E-3</v>
      </c>
    </row>
    <row r="93" spans="1:11" x14ac:dyDescent="0.25">
      <c r="A93" s="1">
        <v>90.593800000000002</v>
      </c>
      <c r="B93" s="1">
        <f t="shared" si="8"/>
        <v>5350</v>
      </c>
      <c r="C93" s="1">
        <v>0.33079999999999998</v>
      </c>
      <c r="D93" s="1">
        <v>1.0800700000000001</v>
      </c>
      <c r="F93">
        <f t="shared" si="9"/>
        <v>73.904247788799992</v>
      </c>
      <c r="G93" s="1">
        <f t="shared" si="10"/>
        <v>41.406191817999783</v>
      </c>
      <c r="H93" s="1">
        <f t="shared" si="11"/>
        <v>41.646347730544186</v>
      </c>
      <c r="I93">
        <f t="shared" si="12"/>
        <v>0.35743830638676483</v>
      </c>
      <c r="J93">
        <f t="shared" si="13"/>
        <v>583.79724432166415</v>
      </c>
      <c r="K93">
        <f t="shared" si="14"/>
        <v>4.1349999999999998E-3</v>
      </c>
    </row>
    <row r="94" spans="1:11" x14ac:dyDescent="0.25">
      <c r="A94" s="1">
        <v>89.6374</v>
      </c>
      <c r="B94" s="1">
        <f t="shared" si="8"/>
        <v>5400</v>
      </c>
      <c r="C94" s="1">
        <v>0.33879999999999999</v>
      </c>
      <c r="D94" s="1">
        <v>1.0789500000000001</v>
      </c>
      <c r="F94">
        <f t="shared" si="9"/>
        <v>73.124039622399991</v>
      </c>
      <c r="G94" s="1">
        <f t="shared" si="10"/>
        <v>41.351954546126294</v>
      </c>
      <c r="H94" s="1">
        <f t="shared" si="11"/>
        <v>41.591795882493827</v>
      </c>
      <c r="I94">
        <f t="shared" si="12"/>
        <v>0.36656267604008674</v>
      </c>
      <c r="J94">
        <f t="shared" si="13"/>
        <v>577.63408873630146</v>
      </c>
      <c r="K94">
        <f t="shared" si="14"/>
        <v>4.235E-3</v>
      </c>
    </row>
    <row r="95" spans="1:11" x14ac:dyDescent="0.25">
      <c r="A95" s="1">
        <v>88.925600000000003</v>
      </c>
      <c r="B95" s="1">
        <f t="shared" si="8"/>
        <v>5450</v>
      </c>
      <c r="C95" s="1">
        <v>0.34379999999999999</v>
      </c>
      <c r="D95" s="1">
        <v>1.0792299999999999</v>
      </c>
      <c r="F95">
        <f t="shared" si="9"/>
        <v>72.543370265600004</v>
      </c>
      <c r="G95" s="1">
        <f t="shared" si="10"/>
        <v>41.403431558018646</v>
      </c>
      <c r="H95" s="1">
        <f t="shared" si="11"/>
        <v>41.643571461055153</v>
      </c>
      <c r="I95">
        <f t="shared" si="12"/>
        <v>0.37150992235304309</v>
      </c>
      <c r="J95">
        <f t="shared" si="13"/>
        <v>573.04716470277879</v>
      </c>
      <c r="K95">
        <f t="shared" si="14"/>
        <v>4.2975000000000001E-3</v>
      </c>
    </row>
    <row r="96" spans="1:11" x14ac:dyDescent="0.25">
      <c r="A96" s="1">
        <v>88.647400000000005</v>
      </c>
      <c r="B96" s="1">
        <f t="shared" si="8"/>
        <v>5500</v>
      </c>
      <c r="C96" s="1">
        <v>0.3488</v>
      </c>
      <c r="D96" s="1">
        <v>1.0836600000000001</v>
      </c>
      <c r="F96">
        <f t="shared" si="9"/>
        <v>72.316421382399994</v>
      </c>
      <c r="G96" s="1">
        <f t="shared" si="10"/>
        <v>41.652562320996964</v>
      </c>
      <c r="H96" s="1">
        <f t="shared" si="11"/>
        <v>41.894147182458745</v>
      </c>
      <c r="I96">
        <f t="shared" si="12"/>
        <v>0.37465853957213335</v>
      </c>
      <c r="J96">
        <f t="shared" si="13"/>
        <v>571.25441074643402</v>
      </c>
      <c r="K96">
        <f t="shared" si="14"/>
        <v>4.3600000000000002E-3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F41AD6-CAE7-4309-A340-7440A77455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B6BB72-F88F-4998-A848-1BA1FEE0DB62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3.xml><?xml version="1.0" encoding="utf-8"?>
<ds:datastoreItem xmlns:ds="http://schemas.openxmlformats.org/officeDocument/2006/customXml" ds:itemID="{2DA83B54-95F1-4FEB-AB21-A582ACD002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Harvey Merrett</cp:lastModifiedBy>
  <cp:revision/>
  <dcterms:created xsi:type="dcterms:W3CDTF">2019-10-18T15:00:30Z</dcterms:created>
  <dcterms:modified xsi:type="dcterms:W3CDTF">2024-03-13T17:43:47Z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