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ropbox\2019-2020\Marking\User Experience Design ACCA7020\"/>
    </mc:Choice>
  </mc:AlternateContent>
  <bookViews>
    <workbookView xWindow="0" yWindow="0" windowWidth="8205" windowHeight="6885"/>
  </bookViews>
  <sheets>
    <sheet name="Assignment 1" sheetId="2" r:id="rId1"/>
    <sheet name="Assignment 2" sheetId="3" r:id="rId2"/>
    <sheet name="Totals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3" l="1"/>
  <c r="O8" i="3"/>
  <c r="J2" i="3"/>
  <c r="K2" i="2" l="1"/>
  <c r="K3" i="2" l="1"/>
  <c r="K4" i="2"/>
  <c r="J3" i="3" l="1"/>
  <c r="K3" i="3" s="1"/>
  <c r="J4" i="3"/>
  <c r="K4" i="3" s="1"/>
  <c r="J5" i="3"/>
  <c r="K5" i="3" s="1"/>
  <c r="K6" i="3" l="1"/>
  <c r="J2" i="2"/>
  <c r="J3" i="2"/>
  <c r="C3" i="4" s="1"/>
  <c r="J4" i="2"/>
  <c r="C4" i="4" s="1"/>
  <c r="J5" i="2"/>
  <c r="D5" i="4"/>
  <c r="D4" i="4"/>
  <c r="D3" i="4"/>
  <c r="K5" i="2" l="1"/>
  <c r="C5" i="4" s="1"/>
  <c r="E5" i="4" s="1"/>
  <c r="E4" i="4"/>
  <c r="E3" i="4"/>
  <c r="D2" i="4"/>
  <c r="K7" i="3"/>
  <c r="C2" i="4"/>
  <c r="K6" i="2" l="1"/>
  <c r="K7" i="2"/>
  <c r="E2" i="4"/>
  <c r="E7" i="4" s="1"/>
  <c r="E6" i="4" l="1"/>
</calcChain>
</file>

<file path=xl/sharedStrings.xml><?xml version="1.0" encoding="utf-8"?>
<sst xmlns="http://schemas.openxmlformats.org/spreadsheetml/2006/main" count="51" uniqueCount="26">
  <si>
    <t>Persona Development Process (20%)</t>
  </si>
  <si>
    <t>Persona Definition (20%)</t>
  </si>
  <si>
    <t>Information Architecture (20%)</t>
  </si>
  <si>
    <t>Create Storyboards (20%)</t>
  </si>
  <si>
    <t>Prototype Feedback (10%)</t>
  </si>
  <si>
    <t>Breadth of Research (5%)</t>
  </si>
  <si>
    <t>Document Presentation (5%)</t>
  </si>
  <si>
    <t>Grade</t>
  </si>
  <si>
    <t>Total</t>
  </si>
  <si>
    <t>Assignment 1</t>
  </si>
  <si>
    <t>Assignment 2</t>
  </si>
  <si>
    <t>MEAN</t>
  </si>
  <si>
    <t>SD</t>
  </si>
  <si>
    <t>Updated Storyboards (20%)</t>
  </si>
  <si>
    <t>Discussion of Changes (10%)</t>
  </si>
  <si>
    <t>Feedback (20%)</t>
  </si>
  <si>
    <t>Data Collection (20%)</t>
  </si>
  <si>
    <t>UX v UI (20%)</t>
  </si>
  <si>
    <t>AVBENAKE</t>
  </si>
  <si>
    <t>REES</t>
  </si>
  <si>
    <t xml:space="preserve">HAOYI  </t>
  </si>
  <si>
    <t>SUN</t>
  </si>
  <si>
    <t xml:space="preserve">NING  </t>
  </si>
  <si>
    <t>ZHAO</t>
  </si>
  <si>
    <t>GABRIEL</t>
  </si>
  <si>
    <t>GREGORY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</si>
</sst>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textRotation="90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13">
    <dxf>
      <fill>
        <patternFill>
          <bgColor rgb="FFE6E6E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E6E6E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N6" sqref="N6"/>
    </sheetView>
  </sheetViews>
  <sheetFormatPr defaultRowHeight="14.25" x14ac:dyDescent="0.45"/>
  <cols>
    <col min="1" max="1" width="12.1328125" bestFit="1" customWidth="1"/>
    <col min="2" max="2" width="11.73046875" bestFit="1" customWidth="1"/>
    <col min="3" max="9" width="4.265625" style="1" customWidth="1"/>
    <col min="10" max="10" width="7.1328125" style="1" customWidth="1"/>
    <col min="11" max="11" width="9.1328125" style="1"/>
  </cols>
  <sheetData>
    <row r="1" spans="1:11" ht="167.25" x14ac:dyDescent="0.45">
      <c r="C1" s="3" t="s">
        <v>1</v>
      </c>
      <c r="D1" s="3" t="s">
        <v>0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8</v>
      </c>
      <c r="K1" s="1" t="s">
        <v>7</v>
      </c>
    </row>
    <row r="2" spans="1:11" x14ac:dyDescent="0.45">
      <c r="A2" t="s">
        <v>24</v>
      </c>
      <c r="B2" t="s">
        <v>18</v>
      </c>
      <c r="C2" s="1">
        <v>4</v>
      </c>
      <c r="D2" s="1">
        <v>3</v>
      </c>
      <c r="E2" s="1">
        <v>4</v>
      </c>
      <c r="F2" s="1">
        <v>3</v>
      </c>
      <c r="G2" s="1">
        <v>2</v>
      </c>
      <c r="H2" s="1">
        <v>3</v>
      </c>
      <c r="I2" s="1">
        <v>5</v>
      </c>
      <c r="J2" s="1">
        <f>((C2+D2+E2+F2)*0.2)+(G2*0.1)+((H2+I2)*0.05)</f>
        <v>3.4000000000000004</v>
      </c>
      <c r="K2" s="4">
        <f>IF(J2&gt;2,(((J2-2)*17)+50),J2*25)</f>
        <v>73.800000000000011</v>
      </c>
    </row>
    <row r="3" spans="1:11" x14ac:dyDescent="0.45">
      <c r="A3" t="s">
        <v>25</v>
      </c>
      <c r="B3" t="s">
        <v>19</v>
      </c>
      <c r="C3" s="1">
        <v>5</v>
      </c>
      <c r="D3" s="1">
        <v>4</v>
      </c>
      <c r="E3" s="1">
        <v>5</v>
      </c>
      <c r="F3" s="1">
        <v>4</v>
      </c>
      <c r="G3" s="1">
        <v>2</v>
      </c>
      <c r="H3" s="1">
        <v>5</v>
      </c>
      <c r="I3" s="1">
        <v>5</v>
      </c>
      <c r="J3" s="1">
        <f t="shared" ref="J3:J5" si="0">((C3+D3+E3+F3)*0.2)+(G3*0.1)+((H3+I3)*0.05)</f>
        <v>4.3000000000000007</v>
      </c>
      <c r="K3" s="4">
        <f t="shared" ref="K3:K5" si="1">IF(J3&gt;2,(((J3-2)*17)+50),J3*25)</f>
        <v>89.100000000000009</v>
      </c>
    </row>
    <row r="4" spans="1:11" x14ac:dyDescent="0.45">
      <c r="A4" t="s">
        <v>20</v>
      </c>
      <c r="B4" t="s">
        <v>21</v>
      </c>
      <c r="C4" s="1">
        <v>3</v>
      </c>
      <c r="D4" s="1">
        <v>2</v>
      </c>
      <c r="E4" s="1">
        <v>3</v>
      </c>
      <c r="F4" s="1">
        <v>1</v>
      </c>
      <c r="G4" s="1">
        <v>2</v>
      </c>
      <c r="H4" s="1">
        <v>1</v>
      </c>
      <c r="I4" s="1">
        <v>4</v>
      </c>
      <c r="J4" s="1">
        <f t="shared" si="0"/>
        <v>2.25</v>
      </c>
      <c r="K4" s="4">
        <f t="shared" si="1"/>
        <v>54.25</v>
      </c>
    </row>
    <row r="5" spans="1:11" x14ac:dyDescent="0.45">
      <c r="A5" t="s">
        <v>22</v>
      </c>
      <c r="B5" t="s">
        <v>23</v>
      </c>
      <c r="C5" s="1">
        <v>3</v>
      </c>
      <c r="D5" s="1">
        <v>2</v>
      </c>
      <c r="E5" s="1">
        <v>3</v>
      </c>
      <c r="F5" s="1">
        <v>3</v>
      </c>
      <c r="G5" s="1">
        <v>2</v>
      </c>
      <c r="H5" s="1">
        <v>3</v>
      </c>
      <c r="I5" s="1">
        <v>4</v>
      </c>
      <c r="J5" s="1">
        <f t="shared" si="0"/>
        <v>2.7500000000000004</v>
      </c>
      <c r="K5" s="4">
        <f t="shared" si="1"/>
        <v>62.750000000000007</v>
      </c>
    </row>
    <row r="6" spans="1:11" x14ac:dyDescent="0.45">
      <c r="J6" s="1" t="s">
        <v>11</v>
      </c>
      <c r="K6" s="2">
        <f>AVERAGE(K2:K5)</f>
        <v>69.975000000000009</v>
      </c>
    </row>
    <row r="7" spans="1:11" x14ac:dyDescent="0.45">
      <c r="J7" s="1" t="s">
        <v>12</v>
      </c>
      <c r="K7" s="2">
        <f>STDEV(K2:K5)</f>
        <v>15.054041539289903</v>
      </c>
    </row>
    <row r="10" spans="1:11" x14ac:dyDescent="0.45">
      <c r="K10" s="4"/>
    </row>
  </sheetData>
  <conditionalFormatting sqref="A2:B5">
    <cfRule type="expression" dxfId="12" priority="7">
      <formula>(IF((IF(SUBTOTAL(3,$C2)=0,MIN($G2:$G$19)-1,SUBTOTAL(3,$C2:$C$19))/2)-ROUNDDOWN((IF(SUBTOTAL(3,$C2)=0,MIN($G2:$G$19)-1,SUBTOTAL(3,$C2:$C$19))/2),0)=0.5,"Y","N"))="Y"</formula>
    </cfRule>
  </conditionalFormatting>
  <conditionalFormatting sqref="K2:K5">
    <cfRule type="cellIs" dxfId="11" priority="1" operator="lessThan">
      <formula>29.5</formula>
    </cfRule>
    <cfRule type="cellIs" dxfId="10" priority="2" operator="between">
      <formula>29.5</formula>
      <formula>39.49</formula>
    </cfRule>
    <cfRule type="cellIs" dxfId="9" priority="3" operator="greaterThan">
      <formula>39.49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workbookViewId="0">
      <selection activeCell="K6" sqref="K6:K7"/>
    </sheetView>
  </sheetViews>
  <sheetFormatPr defaultRowHeight="14.25" x14ac:dyDescent="0.45"/>
  <cols>
    <col min="1" max="1" width="12.1328125" bestFit="1" customWidth="1"/>
    <col min="2" max="2" width="11.73046875" bestFit="1" customWidth="1"/>
    <col min="3" max="9" width="4.265625" style="1" customWidth="1"/>
    <col min="10" max="10" width="9.06640625" style="1"/>
    <col min="11" max="11" width="9.19921875" bestFit="1" customWidth="1"/>
  </cols>
  <sheetData>
    <row r="1" spans="1:18" ht="167.35" customHeight="1" x14ac:dyDescent="0.45">
      <c r="C1" s="3" t="s">
        <v>13</v>
      </c>
      <c r="D1" s="3" t="s">
        <v>14</v>
      </c>
      <c r="E1" s="3" t="s">
        <v>15</v>
      </c>
      <c r="F1" s="3" t="s">
        <v>16</v>
      </c>
      <c r="G1" s="3" t="s">
        <v>17</v>
      </c>
      <c r="H1" s="3" t="s">
        <v>5</v>
      </c>
      <c r="I1" s="3" t="s">
        <v>6</v>
      </c>
      <c r="J1" s="3" t="s">
        <v>8</v>
      </c>
      <c r="K1" s="1" t="s">
        <v>7</v>
      </c>
      <c r="P1" s="3"/>
      <c r="Q1" s="3"/>
      <c r="R1" s="3"/>
    </row>
    <row r="2" spans="1:18" x14ac:dyDescent="0.45">
      <c r="A2" t="s">
        <v>24</v>
      </c>
      <c r="B2" t="s">
        <v>18</v>
      </c>
      <c r="C2" s="1">
        <v>5</v>
      </c>
      <c r="D2" s="1">
        <v>4</v>
      </c>
      <c r="E2" s="1">
        <v>3</v>
      </c>
      <c r="F2" s="1">
        <v>5</v>
      </c>
      <c r="G2" s="1">
        <v>4</v>
      </c>
      <c r="H2" s="1">
        <v>5</v>
      </c>
      <c r="I2" s="1">
        <v>5</v>
      </c>
      <c r="J2" s="1">
        <f>((C2+G2+E2+F2)*0.2)+(D2*0.1)+((H2+I2)*0.05)</f>
        <v>4.3000000000000007</v>
      </c>
      <c r="K2" s="4">
        <f>IF(J2&gt;2,(((J2-2)*12.5)+50),J2*25)</f>
        <v>78.75</v>
      </c>
      <c r="P2" s="4"/>
      <c r="Q2" s="4"/>
      <c r="R2" s="4"/>
    </row>
    <row r="3" spans="1:18" x14ac:dyDescent="0.45">
      <c r="A3" t="s">
        <v>25</v>
      </c>
      <c r="B3" t="s">
        <v>19</v>
      </c>
      <c r="C3" s="1">
        <v>4</v>
      </c>
      <c r="D3" s="1">
        <v>4</v>
      </c>
      <c r="E3" s="1">
        <v>3</v>
      </c>
      <c r="F3" s="1">
        <v>5</v>
      </c>
      <c r="G3" s="1">
        <v>1</v>
      </c>
      <c r="H3" s="1">
        <v>3</v>
      </c>
      <c r="I3" s="1">
        <v>4</v>
      </c>
      <c r="J3" s="1">
        <f t="shared" ref="J3:J5" si="0">((C3+G3+E3+F3)*0.2)+(D3*0.1)+((H3+I3)*0.05)</f>
        <v>3.35</v>
      </c>
      <c r="K3" s="4">
        <f t="shared" ref="K3:K5" si="1">IF(J3&gt;2,(((J3-2)*12.5)+50),J3*25)</f>
        <v>66.875</v>
      </c>
      <c r="P3" s="4"/>
      <c r="Q3" s="4"/>
      <c r="R3" s="4"/>
    </row>
    <row r="4" spans="1:18" x14ac:dyDescent="0.45">
      <c r="A4" t="s">
        <v>20</v>
      </c>
      <c r="B4" t="s">
        <v>21</v>
      </c>
      <c r="C4" s="1">
        <v>4</v>
      </c>
      <c r="D4" s="1">
        <v>3</v>
      </c>
      <c r="E4" s="1">
        <v>3</v>
      </c>
      <c r="F4" s="1">
        <v>1</v>
      </c>
      <c r="G4" s="1">
        <v>2</v>
      </c>
      <c r="H4" s="1">
        <v>3</v>
      </c>
      <c r="I4" s="1">
        <v>4</v>
      </c>
      <c r="J4" s="1">
        <f t="shared" si="0"/>
        <v>2.65</v>
      </c>
      <c r="K4" s="4">
        <f t="shared" si="1"/>
        <v>58.125</v>
      </c>
      <c r="P4" s="4"/>
      <c r="Q4" s="4"/>
      <c r="R4" s="4"/>
    </row>
    <row r="5" spans="1:18" x14ac:dyDescent="0.45">
      <c r="A5" t="s">
        <v>22</v>
      </c>
      <c r="B5" t="s">
        <v>23</v>
      </c>
      <c r="C5" s="1">
        <v>5</v>
      </c>
      <c r="D5" s="1">
        <v>2</v>
      </c>
      <c r="E5" s="1">
        <v>5</v>
      </c>
      <c r="F5" s="1">
        <v>5</v>
      </c>
      <c r="G5" s="1">
        <v>3</v>
      </c>
      <c r="H5" s="1">
        <v>3</v>
      </c>
      <c r="I5" s="1">
        <v>4.5</v>
      </c>
      <c r="J5" s="1">
        <f t="shared" si="0"/>
        <v>4.1750000000000007</v>
      </c>
      <c r="K5" s="4">
        <f t="shared" si="1"/>
        <v>77.1875</v>
      </c>
      <c r="P5" s="4"/>
      <c r="Q5" s="4"/>
      <c r="R5" s="4"/>
    </row>
    <row r="6" spans="1:18" x14ac:dyDescent="0.45">
      <c r="J6" s="1" t="s">
        <v>11</v>
      </c>
      <c r="K6" s="2">
        <f>SUM(K2:K5)/4</f>
        <v>70.234375</v>
      </c>
    </row>
    <row r="7" spans="1:18" x14ac:dyDescent="0.45">
      <c r="J7" s="1" t="s">
        <v>12</v>
      </c>
      <c r="K7" s="2">
        <f>STDEV(K2:K5)</f>
        <v>9.6399201187475274</v>
      </c>
    </row>
    <row r="8" spans="1:18" x14ac:dyDescent="0.45">
      <c r="O8">
        <f>50/6</f>
        <v>8.3333333333333339</v>
      </c>
    </row>
  </sheetData>
  <conditionalFormatting sqref="K2:K5">
    <cfRule type="cellIs" dxfId="8" priority="3" operator="lessThan">
      <formula>29.5</formula>
    </cfRule>
    <cfRule type="cellIs" dxfId="7" priority="4" operator="between">
      <formula>29.5</formula>
      <formula>39.49</formula>
    </cfRule>
    <cfRule type="cellIs" dxfId="6" priority="6" operator="greaterThan">
      <formula>39.49</formula>
    </cfRule>
  </conditionalFormatting>
  <conditionalFormatting sqref="R2:R5">
    <cfRule type="cellIs" dxfId="5" priority="2" operator="greaterThan">
      <formula>39.49</formula>
    </cfRule>
  </conditionalFormatting>
  <conditionalFormatting sqref="A2:B5">
    <cfRule type="expression" dxfId="4" priority="1">
      <formula>(IF((IF(SUBTOTAL(3,$C2)=0,MIN($G2:$G$19)-1,SUBTOTAL(3,$C2:$C$19))/2)-ROUNDDOWN((IF(SUBTOTAL(3,$C2)=0,MIN($G2:$G$19)-1,SUBTOTAL(3,$C2:$C$19))/2),0)=0.5,"Y","N"))="Y"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D11" sqref="D11"/>
    </sheetView>
  </sheetViews>
  <sheetFormatPr defaultRowHeight="14.25" x14ac:dyDescent="0.45"/>
  <cols>
    <col min="1" max="1" width="12.1328125" bestFit="1" customWidth="1"/>
    <col min="2" max="2" width="11.73046875" bestFit="1" customWidth="1"/>
    <col min="3" max="4" width="9.59765625" style="1" bestFit="1" customWidth="1"/>
    <col min="5" max="5" width="10.59765625" style="1" bestFit="1" customWidth="1"/>
  </cols>
  <sheetData>
    <row r="1" spans="1:6" ht="167.35" customHeight="1" x14ac:dyDescent="0.45">
      <c r="C1" s="3" t="s">
        <v>9</v>
      </c>
      <c r="D1" s="3" t="s">
        <v>10</v>
      </c>
      <c r="E1" s="1" t="s">
        <v>7</v>
      </c>
    </row>
    <row r="2" spans="1:6" x14ac:dyDescent="0.45">
      <c r="A2" t="s">
        <v>24</v>
      </c>
      <c r="B2" t="s">
        <v>18</v>
      </c>
      <c r="C2" s="4">
        <f>'Assignment 1'!K2</f>
        <v>73.800000000000011</v>
      </c>
      <c r="D2" s="4">
        <f>'Assignment 2'!K2</f>
        <v>78.75</v>
      </c>
      <c r="E2" s="4">
        <f>(C2+D2)/2</f>
        <v>76.275000000000006</v>
      </c>
      <c r="F2" s="1"/>
    </row>
    <row r="3" spans="1:6" x14ac:dyDescent="0.45">
      <c r="A3" t="s">
        <v>25</v>
      </c>
      <c r="B3" t="s">
        <v>19</v>
      </c>
      <c r="C3" s="4">
        <f>'Assignment 1'!K3</f>
        <v>89.100000000000009</v>
      </c>
      <c r="D3" s="4">
        <f>'Assignment 2'!K3</f>
        <v>66.875</v>
      </c>
      <c r="E3" s="4">
        <f t="shared" ref="E3:E5" si="0">(C3+D3)/2</f>
        <v>77.987500000000011</v>
      </c>
      <c r="F3" s="1"/>
    </row>
    <row r="4" spans="1:6" x14ac:dyDescent="0.45">
      <c r="A4" t="s">
        <v>20</v>
      </c>
      <c r="B4" t="s">
        <v>21</v>
      </c>
      <c r="C4" s="4">
        <f>'Assignment 1'!K4</f>
        <v>54.25</v>
      </c>
      <c r="D4" s="4">
        <f>'Assignment 2'!K4</f>
        <v>58.125</v>
      </c>
      <c r="E4" s="4">
        <f t="shared" si="0"/>
        <v>56.1875</v>
      </c>
      <c r="F4" s="1"/>
    </row>
    <row r="5" spans="1:6" x14ac:dyDescent="0.45">
      <c r="A5" t="s">
        <v>22</v>
      </c>
      <c r="B5" t="s">
        <v>23</v>
      </c>
      <c r="C5" s="4">
        <f>'Assignment 1'!K5</f>
        <v>62.750000000000007</v>
      </c>
      <c r="D5" s="4">
        <f>'Assignment 2'!K5</f>
        <v>77.1875</v>
      </c>
      <c r="E5" s="4">
        <f t="shared" si="0"/>
        <v>69.96875</v>
      </c>
      <c r="F5" s="1"/>
    </row>
    <row r="6" spans="1:6" x14ac:dyDescent="0.45">
      <c r="D6" s="1" t="s">
        <v>11</v>
      </c>
      <c r="E6" s="2">
        <f>AVERAGE(E2:E5)</f>
        <v>70.104687500000011</v>
      </c>
    </row>
    <row r="7" spans="1:6" x14ac:dyDescent="0.45">
      <c r="D7" s="1" t="s">
        <v>12</v>
      </c>
      <c r="E7" s="2">
        <f>STDEV(E2:E5)</f>
        <v>9.8981155811240278</v>
      </c>
    </row>
  </sheetData>
  <conditionalFormatting sqref="E2:E5">
    <cfRule type="cellIs" dxfId="3" priority="5" operator="lessThan">
      <formula>29.5</formula>
    </cfRule>
    <cfRule type="cellIs" dxfId="2" priority="6" operator="between">
      <formula>29.5</formula>
      <formula>39.499</formula>
    </cfRule>
    <cfRule type="cellIs" dxfId="1" priority="7" operator="greaterThan">
      <formula>39.499</formula>
    </cfRule>
  </conditionalFormatting>
  <conditionalFormatting sqref="A2:B5">
    <cfRule type="expression" dxfId="0" priority="1">
      <formula>(IF((IF(SUBTOTAL(3,$C2)=0,MIN($G2:$G$19)-1,SUBTOTAL(3,$C2:$C$19))/2)-ROUNDDOWN((IF(SUBTOTAL(3,$C2)=0,MIN($G2:$G$19)-1,SUBTOTAL(3,$C2:$C$19))/2),0)=0.5,"Y","N"))="Y"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Assignment 1</vt:lpstr>
      <vt:lpstr>Assignment 2</vt:lpstr>
      <vt:lpstr>Totals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Nik Whitehead</cp:lastModifiedBy>
  <dcterms:created xsi:type="dcterms:W3CDTF">2018-01-16T11:43:23Z</dcterms:created>
  <dcterms:modified xsi:type="dcterms:W3CDTF">2020-06-22T09:21:07Z</dcterms:modified>
</cp:coreProperties>
</file>