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cademic 2017\Modules\MODULE 17-18\SBUS5105\Week 5\Final 17\"/>
    </mc:Choice>
  </mc:AlternateContent>
  <bookViews>
    <workbookView xWindow="0" yWindow="0" windowWidth="24000" windowHeight="9735"/>
  </bookViews>
  <sheets>
    <sheet name="Week5 Ex" sheetId="4" r:id="rId1"/>
    <sheet name="Instruction" sheetId="1" r:id="rId2"/>
  </sheets>
  <calcPr calcId="152511"/>
</workbook>
</file>

<file path=xl/calcChain.xml><?xml version="1.0" encoding="utf-8"?>
<calcChain xmlns="http://schemas.openxmlformats.org/spreadsheetml/2006/main">
  <c r="E52" i="4" l="1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B14" i="1"/>
  <c r="B17" i="1"/>
  <c r="B20" i="1"/>
  <c r="E7" i="1"/>
  <c r="D9" i="1" s="1"/>
  <c r="B16" i="1"/>
  <c r="B19" i="1"/>
  <c r="B23" i="1"/>
  <c r="C15" i="1"/>
  <c r="G7" i="1"/>
  <c r="B15" i="1"/>
  <c r="B14" i="4"/>
  <c r="B22" i="4"/>
  <c r="B24" i="4"/>
  <c r="E9" i="1" l="1"/>
  <c r="F9" i="1"/>
  <c r="B15" i="4"/>
  <c r="B17" i="4"/>
  <c r="B20" i="4" s="1"/>
  <c r="B16" i="4"/>
  <c r="B19" i="4" s="1"/>
  <c r="E26" i="4"/>
  <c r="C26" i="4"/>
  <c r="B29" i="4" s="1"/>
  <c r="D10" i="1"/>
  <c r="F10" i="1" l="1"/>
  <c r="E10" i="1"/>
  <c r="G10" i="1" s="1"/>
  <c r="C29" i="4"/>
  <c r="B30" i="4"/>
  <c r="D29" i="4"/>
  <c r="B23" i="4"/>
  <c r="G9" i="1"/>
  <c r="C30" i="4" l="1"/>
  <c r="B31" i="4"/>
  <c r="D30" i="4"/>
  <c r="C31" i="4" l="1"/>
  <c r="B32" i="4"/>
  <c r="D31" i="4"/>
  <c r="B33" i="4" l="1"/>
  <c r="D32" i="4"/>
  <c r="C32" i="4"/>
  <c r="C33" i="4" l="1"/>
  <c r="B34" i="4"/>
  <c r="D33" i="4"/>
  <c r="B35" i="4" l="1"/>
  <c r="D34" i="4"/>
  <c r="C34" i="4"/>
  <c r="C35" i="4" l="1"/>
  <c r="B36" i="4"/>
  <c r="D35" i="4"/>
  <c r="B37" i="4" l="1"/>
  <c r="D36" i="4"/>
  <c r="C36" i="4"/>
  <c r="B38" i="4" l="1"/>
  <c r="D37" i="4"/>
  <c r="C37" i="4"/>
  <c r="C38" i="4" l="1"/>
  <c r="B39" i="4"/>
  <c r="D38" i="4"/>
  <c r="C39" i="4" l="1"/>
  <c r="B40" i="4"/>
  <c r="D39" i="4"/>
  <c r="C40" i="4" l="1"/>
  <c r="B41" i="4"/>
  <c r="D40" i="4"/>
  <c r="C41" i="4" l="1"/>
  <c r="B42" i="4"/>
  <c r="D41" i="4"/>
  <c r="B43" i="4" l="1"/>
  <c r="D42" i="4"/>
  <c r="C42" i="4"/>
  <c r="B44" i="4" l="1"/>
  <c r="D43" i="4"/>
  <c r="C43" i="4"/>
  <c r="C44" i="4" l="1"/>
  <c r="B45" i="4"/>
  <c r="D44" i="4"/>
  <c r="B46" i="4" l="1"/>
  <c r="D45" i="4"/>
  <c r="C45" i="4"/>
  <c r="B47" i="4" l="1"/>
  <c r="D46" i="4"/>
  <c r="C46" i="4"/>
  <c r="C47" i="4" l="1"/>
  <c r="B48" i="4"/>
  <c r="D47" i="4"/>
  <c r="B49" i="4" l="1"/>
  <c r="D48" i="4"/>
  <c r="C48" i="4"/>
  <c r="B50" i="4" l="1"/>
  <c r="D49" i="4"/>
  <c r="C49" i="4"/>
  <c r="B51" i="4" l="1"/>
  <c r="D50" i="4"/>
  <c r="C50" i="4"/>
  <c r="C51" i="4" l="1"/>
  <c r="B52" i="4"/>
  <c r="D51" i="4"/>
  <c r="D52" i="4" l="1"/>
  <c r="C52" i="4"/>
</calcChain>
</file>

<file path=xl/sharedStrings.xml><?xml version="1.0" encoding="utf-8"?>
<sst xmlns="http://schemas.openxmlformats.org/spreadsheetml/2006/main" count="53" uniqueCount="33">
  <si>
    <t>Inventory</t>
  </si>
  <si>
    <t>Economic Order Quantity Model</t>
  </si>
  <si>
    <t>Data</t>
  </si>
  <si>
    <t>Demand rate, D</t>
  </si>
  <si>
    <t>Setup cost, S</t>
  </si>
  <si>
    <t>Holding cost, H</t>
  </si>
  <si>
    <t>Unit Price, P</t>
  </si>
  <si>
    <t>Daily demand rate</t>
  </si>
  <si>
    <t>Lead time in days</t>
  </si>
  <si>
    <t>Results</t>
  </si>
  <si>
    <t>Optimal Order Quantity, Q*</t>
  </si>
  <si>
    <t>Maximum Inventory</t>
  </si>
  <si>
    <t>Average Inventory</t>
  </si>
  <si>
    <t>Number of Setups</t>
  </si>
  <si>
    <t>Holding cost</t>
  </si>
  <si>
    <t>Setup cost</t>
  </si>
  <si>
    <t>Unit costs</t>
  </si>
  <si>
    <t>Reorder Point</t>
  </si>
  <si>
    <t>COST TABLE</t>
  </si>
  <si>
    <t>Start at</t>
  </si>
  <si>
    <t>Increment by</t>
  </si>
  <si>
    <t>Q</t>
  </si>
  <si>
    <t>Total cost</t>
  </si>
  <si>
    <r>
      <t>Total cost, T</t>
    </r>
    <r>
      <rPr>
        <vertAlign val="subscript"/>
        <sz val="10"/>
        <rFont val="Arial"/>
        <family val="2"/>
      </rPr>
      <t>c</t>
    </r>
  </si>
  <si>
    <t>SQRT(2*B6*B7/B8)</t>
  </si>
  <si>
    <t>B14/2</t>
  </si>
  <si>
    <t>Number of order a year</t>
  </si>
  <si>
    <t>B6/B14</t>
  </si>
  <si>
    <t>B16*B8</t>
  </si>
  <si>
    <t>B17*B7</t>
  </si>
  <si>
    <t>Total Holding cost</t>
  </si>
  <si>
    <t>Total Ordering cost</t>
  </si>
  <si>
    <t>B19+B20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</si>
</sst>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&quot;£&quot;#,##0;\-&quot;£&quot;#,##0"/>
    <numFmt numFmtId="7" formatCode="&quot;£&quot;#,##0.00;\-&quot;£&quot;#,##0.00"/>
    <numFmt numFmtId="170" formatCode="&quot;$&quot;#,##0.00_);\(&quot;$&quot;#,##0.00\)"/>
  </numFmts>
  <fonts count="10" x14ac:knownFonts="1">
    <font>
      <sz val="10"/>
      <name val="Arial"/>
      <family val="2"/>
    </font>
    <font>
      <sz val="10"/>
      <name val="Arial"/>
      <family val="2"/>
    </font>
    <font>
      <b/>
      <sz val="10"/>
      <color indexed="16"/>
      <name val="Arial"/>
      <family val="2"/>
    </font>
    <font>
      <sz val="10"/>
      <color indexed="16"/>
      <name val="Arial"/>
      <family val="2"/>
    </font>
    <font>
      <sz val="10"/>
      <color indexed="12"/>
      <name val="Arial"/>
      <family val="2"/>
    </font>
    <font>
      <b/>
      <sz val="10"/>
      <color indexed="21"/>
      <name val="Arial"/>
      <family val="2"/>
    </font>
    <font>
      <b/>
      <sz val="10"/>
      <color indexed="20"/>
      <name val="Arial"/>
      <family val="2"/>
    </font>
    <font>
      <vertAlign val="subscript"/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 style="medium">
        <color indexed="21"/>
      </left>
      <right/>
      <top style="medium">
        <color indexed="21"/>
      </top>
      <bottom/>
      <diagonal/>
    </border>
    <border>
      <left style="thin">
        <color indexed="64"/>
      </left>
      <right style="medium">
        <color indexed="21"/>
      </right>
      <top style="medium">
        <color indexed="21"/>
      </top>
      <bottom style="thin">
        <color indexed="64"/>
      </bottom>
      <diagonal/>
    </border>
    <border>
      <left style="medium">
        <color indexed="21"/>
      </left>
      <right/>
      <top/>
      <bottom/>
      <diagonal/>
    </border>
    <border>
      <left style="thin">
        <color indexed="64"/>
      </left>
      <right style="medium">
        <color indexed="21"/>
      </right>
      <top style="thin">
        <color indexed="64"/>
      </top>
      <bottom style="thin">
        <color indexed="64"/>
      </bottom>
      <diagonal/>
    </border>
    <border>
      <left style="medium">
        <color indexed="21"/>
      </left>
      <right/>
      <top/>
      <bottom style="medium">
        <color indexed="21"/>
      </bottom>
      <diagonal/>
    </border>
    <border>
      <left style="thin">
        <color indexed="64"/>
      </left>
      <right style="medium">
        <color indexed="21"/>
      </right>
      <top style="thin">
        <color indexed="64"/>
      </top>
      <bottom style="medium">
        <color indexed="21"/>
      </bottom>
      <diagonal/>
    </border>
    <border>
      <left style="medium">
        <color indexed="20"/>
      </left>
      <right/>
      <top style="medium">
        <color indexed="20"/>
      </top>
      <bottom/>
      <diagonal/>
    </border>
    <border>
      <left/>
      <right style="medium">
        <color indexed="20"/>
      </right>
      <top style="medium">
        <color indexed="20"/>
      </top>
      <bottom/>
      <diagonal/>
    </border>
    <border>
      <left style="medium">
        <color indexed="20"/>
      </left>
      <right/>
      <top/>
      <bottom/>
      <diagonal/>
    </border>
    <border>
      <left/>
      <right style="medium">
        <color indexed="20"/>
      </right>
      <top/>
      <bottom/>
      <diagonal/>
    </border>
    <border>
      <left style="medium">
        <color indexed="20"/>
      </left>
      <right/>
      <top/>
      <bottom style="medium">
        <color indexed="20"/>
      </bottom>
      <diagonal/>
    </border>
    <border>
      <left/>
      <right style="medium">
        <color indexed="20"/>
      </right>
      <top/>
      <bottom style="medium">
        <color indexed="2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1" xfId="0" applyFont="1" applyBorder="1"/>
    <xf numFmtId="0" fontId="1" fillId="2" borderId="2" xfId="0" applyFont="1" applyFill="1" applyBorder="1"/>
    <xf numFmtId="0" fontId="1" fillId="0" borderId="3" xfId="0" applyFont="1" applyBorder="1"/>
    <xf numFmtId="0" fontId="1" fillId="2" borderId="4" xfId="0" applyFont="1" applyFill="1" applyBorder="1"/>
    <xf numFmtId="0" fontId="1" fillId="0" borderId="5" xfId="0" applyFont="1" applyBorder="1"/>
    <xf numFmtId="0" fontId="1" fillId="2" borderId="6" xfId="0" applyFont="1" applyFill="1" applyBorder="1"/>
    <xf numFmtId="0" fontId="6" fillId="0" borderId="0" xfId="0" applyFont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170" fontId="1" fillId="0" borderId="10" xfId="0" applyNumberFormat="1" applyFont="1" applyBorder="1"/>
    <xf numFmtId="0" fontId="1" fillId="0" borderId="11" xfId="0" applyFont="1" applyBorder="1"/>
    <xf numFmtId="0" fontId="1" fillId="0" borderId="12" xfId="0" applyFont="1" applyBorder="1"/>
    <xf numFmtId="0" fontId="1" fillId="2" borderId="13" xfId="0" applyFont="1" applyFill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5" fontId="1" fillId="0" borderId="10" xfId="0" applyNumberFormat="1" applyFont="1" applyBorder="1"/>
    <xf numFmtId="7" fontId="1" fillId="0" borderId="10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Inventory: Cost vs Quantity</a:t>
            </a:r>
          </a:p>
        </c:rich>
      </c:tx>
      <c:layout>
        <c:manualLayout>
          <c:xMode val="edge"/>
          <c:yMode val="edge"/>
          <c:x val="0.27187499999999998"/>
          <c:y val="3.745318352059925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3"/>
          <c:y val="0.21348392689287399"/>
          <c:w val="0.65625"/>
          <c:h val="0.30337189611092619"/>
        </c:manualLayout>
      </c:layout>
      <c:lineChart>
        <c:grouping val="standard"/>
        <c:varyColors val="0"/>
        <c:ser>
          <c:idx val="0"/>
          <c:order val="0"/>
          <c:tx>
            <c:strRef>
              <c:f>'Week5 Ex'!$C$28</c:f>
              <c:strCache>
                <c:ptCount val="1"/>
                <c:pt idx="0">
                  <c:v>Setup cost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'Week5 Ex'!$B$29:$B$52</c:f>
              <c:numCache>
                <c:formatCode>General</c:formatCode>
                <c:ptCount val="24"/>
                <c:pt idx="0">
                  <c:v>50</c:v>
                </c:pt>
                <c:pt idx="1">
                  <c:v>66.666666666666671</c:v>
                </c:pt>
                <c:pt idx="2">
                  <c:v>83.333333333333343</c:v>
                </c:pt>
                <c:pt idx="3">
                  <c:v>100.00000000000001</c:v>
                </c:pt>
                <c:pt idx="4">
                  <c:v>116.66666666666669</c:v>
                </c:pt>
                <c:pt idx="5">
                  <c:v>133.33333333333334</c:v>
                </c:pt>
                <c:pt idx="6">
                  <c:v>150</c:v>
                </c:pt>
                <c:pt idx="7">
                  <c:v>166.66666666666666</c:v>
                </c:pt>
                <c:pt idx="8">
                  <c:v>183.33333333333331</c:v>
                </c:pt>
                <c:pt idx="9">
                  <c:v>199.99999999999997</c:v>
                </c:pt>
                <c:pt idx="10">
                  <c:v>216.66666666666663</c:v>
                </c:pt>
                <c:pt idx="11">
                  <c:v>233.33333333333329</c:v>
                </c:pt>
                <c:pt idx="12">
                  <c:v>249.99999999999994</c:v>
                </c:pt>
                <c:pt idx="13">
                  <c:v>266.66666666666663</c:v>
                </c:pt>
                <c:pt idx="14">
                  <c:v>283.33333333333331</c:v>
                </c:pt>
                <c:pt idx="15">
                  <c:v>300</c:v>
                </c:pt>
                <c:pt idx="16">
                  <c:v>316.66666666666669</c:v>
                </c:pt>
                <c:pt idx="17">
                  <c:v>333.33333333333337</c:v>
                </c:pt>
                <c:pt idx="18">
                  <c:v>350.00000000000006</c:v>
                </c:pt>
                <c:pt idx="19">
                  <c:v>366.66666666666674</c:v>
                </c:pt>
                <c:pt idx="20">
                  <c:v>383.33333333333343</c:v>
                </c:pt>
                <c:pt idx="21">
                  <c:v>400.00000000000011</c:v>
                </c:pt>
                <c:pt idx="22">
                  <c:v>416.6666666666668</c:v>
                </c:pt>
                <c:pt idx="23">
                  <c:v>433.33333333333348</c:v>
                </c:pt>
              </c:numCache>
            </c:numRef>
          </c:cat>
          <c:val>
            <c:numRef>
              <c:f>'Week5 Ex'!$C$29:$C$52</c:f>
              <c:numCache>
                <c:formatCode>General</c:formatCode>
                <c:ptCount val="24"/>
                <c:pt idx="0">
                  <c:v>200</c:v>
                </c:pt>
                <c:pt idx="1">
                  <c:v>150</c:v>
                </c:pt>
                <c:pt idx="2">
                  <c:v>119.99999999999999</c:v>
                </c:pt>
                <c:pt idx="3">
                  <c:v>99.999999999999986</c:v>
                </c:pt>
                <c:pt idx="4">
                  <c:v>85.714285714285694</c:v>
                </c:pt>
                <c:pt idx="5">
                  <c:v>75</c:v>
                </c:pt>
                <c:pt idx="6">
                  <c:v>66.666666666666671</c:v>
                </c:pt>
                <c:pt idx="7">
                  <c:v>60</c:v>
                </c:pt>
                <c:pt idx="8">
                  <c:v>54.545454545454554</c:v>
                </c:pt>
                <c:pt idx="9">
                  <c:v>50.000000000000007</c:v>
                </c:pt>
                <c:pt idx="10">
                  <c:v>46.15384615384616</c:v>
                </c:pt>
                <c:pt idx="11">
                  <c:v>42.857142857142868</c:v>
                </c:pt>
                <c:pt idx="12">
                  <c:v>40.000000000000007</c:v>
                </c:pt>
                <c:pt idx="13">
                  <c:v>37.500000000000007</c:v>
                </c:pt>
                <c:pt idx="14">
                  <c:v>35.294117647058826</c:v>
                </c:pt>
                <c:pt idx="15">
                  <c:v>33.333333333333336</c:v>
                </c:pt>
                <c:pt idx="16">
                  <c:v>31.578947368421051</c:v>
                </c:pt>
                <c:pt idx="17">
                  <c:v>29.999999999999996</c:v>
                </c:pt>
                <c:pt idx="18">
                  <c:v>28.571428571428566</c:v>
                </c:pt>
                <c:pt idx="19">
                  <c:v>27.272727272727266</c:v>
                </c:pt>
                <c:pt idx="20">
                  <c:v>26.086956521739125</c:v>
                </c:pt>
                <c:pt idx="21">
                  <c:v>24.999999999999993</c:v>
                </c:pt>
                <c:pt idx="22">
                  <c:v>23.999999999999993</c:v>
                </c:pt>
                <c:pt idx="23">
                  <c:v>23.07692307692307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'Week5 Ex'!$D$28</c:f>
              <c:strCache>
                <c:ptCount val="1"/>
                <c:pt idx="0">
                  <c:v>Holding cost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'Week5 Ex'!$B$29:$B$52</c:f>
              <c:numCache>
                <c:formatCode>General</c:formatCode>
                <c:ptCount val="24"/>
                <c:pt idx="0">
                  <c:v>50</c:v>
                </c:pt>
                <c:pt idx="1">
                  <c:v>66.666666666666671</c:v>
                </c:pt>
                <c:pt idx="2">
                  <c:v>83.333333333333343</c:v>
                </c:pt>
                <c:pt idx="3">
                  <c:v>100.00000000000001</c:v>
                </c:pt>
                <c:pt idx="4">
                  <c:v>116.66666666666669</c:v>
                </c:pt>
                <c:pt idx="5">
                  <c:v>133.33333333333334</c:v>
                </c:pt>
                <c:pt idx="6">
                  <c:v>150</c:v>
                </c:pt>
                <c:pt idx="7">
                  <c:v>166.66666666666666</c:v>
                </c:pt>
                <c:pt idx="8">
                  <c:v>183.33333333333331</c:v>
                </c:pt>
                <c:pt idx="9">
                  <c:v>199.99999999999997</c:v>
                </c:pt>
                <c:pt idx="10">
                  <c:v>216.66666666666663</c:v>
                </c:pt>
                <c:pt idx="11">
                  <c:v>233.33333333333329</c:v>
                </c:pt>
                <c:pt idx="12">
                  <c:v>249.99999999999994</c:v>
                </c:pt>
                <c:pt idx="13">
                  <c:v>266.66666666666663</c:v>
                </c:pt>
                <c:pt idx="14">
                  <c:v>283.33333333333331</c:v>
                </c:pt>
                <c:pt idx="15">
                  <c:v>300</c:v>
                </c:pt>
                <c:pt idx="16">
                  <c:v>316.66666666666669</c:v>
                </c:pt>
                <c:pt idx="17">
                  <c:v>333.33333333333337</c:v>
                </c:pt>
                <c:pt idx="18">
                  <c:v>350.00000000000006</c:v>
                </c:pt>
                <c:pt idx="19">
                  <c:v>366.66666666666674</c:v>
                </c:pt>
                <c:pt idx="20">
                  <c:v>383.33333333333343</c:v>
                </c:pt>
                <c:pt idx="21">
                  <c:v>400.00000000000011</c:v>
                </c:pt>
                <c:pt idx="22">
                  <c:v>416.6666666666668</c:v>
                </c:pt>
                <c:pt idx="23">
                  <c:v>433.33333333333348</c:v>
                </c:pt>
              </c:numCache>
            </c:numRef>
          </c:cat>
          <c:val>
            <c:numRef>
              <c:f>'Week5 Ex'!$D$29:$D$52</c:f>
              <c:numCache>
                <c:formatCode>General</c:formatCode>
                <c:ptCount val="24"/>
                <c:pt idx="0">
                  <c:v>12.5</c:v>
                </c:pt>
                <c:pt idx="1">
                  <c:v>16.666666666666668</c:v>
                </c:pt>
                <c:pt idx="2">
                  <c:v>20.833333333333336</c:v>
                </c:pt>
                <c:pt idx="3">
                  <c:v>25.000000000000004</c:v>
                </c:pt>
                <c:pt idx="4">
                  <c:v>29.166666666666671</c:v>
                </c:pt>
                <c:pt idx="5">
                  <c:v>33.333333333333336</c:v>
                </c:pt>
                <c:pt idx="6">
                  <c:v>37.5</c:v>
                </c:pt>
                <c:pt idx="7">
                  <c:v>41.666666666666664</c:v>
                </c:pt>
                <c:pt idx="8">
                  <c:v>45.833333333333329</c:v>
                </c:pt>
                <c:pt idx="9">
                  <c:v>49.999999999999993</c:v>
                </c:pt>
                <c:pt idx="10">
                  <c:v>54.166666666666657</c:v>
                </c:pt>
                <c:pt idx="11">
                  <c:v>58.333333333333321</c:v>
                </c:pt>
                <c:pt idx="12">
                  <c:v>62.499999999999986</c:v>
                </c:pt>
                <c:pt idx="13">
                  <c:v>66.666666666666657</c:v>
                </c:pt>
                <c:pt idx="14">
                  <c:v>70.833333333333329</c:v>
                </c:pt>
                <c:pt idx="15">
                  <c:v>75</c:v>
                </c:pt>
                <c:pt idx="16">
                  <c:v>79.166666666666671</c:v>
                </c:pt>
                <c:pt idx="17">
                  <c:v>83.333333333333343</c:v>
                </c:pt>
                <c:pt idx="18">
                  <c:v>87.500000000000014</c:v>
                </c:pt>
                <c:pt idx="19">
                  <c:v>91.666666666666686</c:v>
                </c:pt>
                <c:pt idx="20">
                  <c:v>95.833333333333357</c:v>
                </c:pt>
                <c:pt idx="21">
                  <c:v>100.00000000000003</c:v>
                </c:pt>
                <c:pt idx="22">
                  <c:v>104.1666666666667</c:v>
                </c:pt>
                <c:pt idx="23">
                  <c:v>108.33333333333337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'Week5 Ex'!$E$28</c:f>
              <c:strCache>
                <c:ptCount val="1"/>
                <c:pt idx="0">
                  <c:v>Total cost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'Week5 Ex'!$B$29:$B$52</c:f>
              <c:numCache>
                <c:formatCode>General</c:formatCode>
                <c:ptCount val="24"/>
                <c:pt idx="0">
                  <c:v>50</c:v>
                </c:pt>
                <c:pt idx="1">
                  <c:v>66.666666666666671</c:v>
                </c:pt>
                <c:pt idx="2">
                  <c:v>83.333333333333343</c:v>
                </c:pt>
                <c:pt idx="3">
                  <c:v>100.00000000000001</c:v>
                </c:pt>
                <c:pt idx="4">
                  <c:v>116.66666666666669</c:v>
                </c:pt>
                <c:pt idx="5">
                  <c:v>133.33333333333334</c:v>
                </c:pt>
                <c:pt idx="6">
                  <c:v>150</c:v>
                </c:pt>
                <c:pt idx="7">
                  <c:v>166.66666666666666</c:v>
                </c:pt>
                <c:pt idx="8">
                  <c:v>183.33333333333331</c:v>
                </c:pt>
                <c:pt idx="9">
                  <c:v>199.99999999999997</c:v>
                </c:pt>
                <c:pt idx="10">
                  <c:v>216.66666666666663</c:v>
                </c:pt>
                <c:pt idx="11">
                  <c:v>233.33333333333329</c:v>
                </c:pt>
                <c:pt idx="12">
                  <c:v>249.99999999999994</c:v>
                </c:pt>
                <c:pt idx="13">
                  <c:v>266.66666666666663</c:v>
                </c:pt>
                <c:pt idx="14">
                  <c:v>283.33333333333331</c:v>
                </c:pt>
                <c:pt idx="15">
                  <c:v>300</c:v>
                </c:pt>
                <c:pt idx="16">
                  <c:v>316.66666666666669</c:v>
                </c:pt>
                <c:pt idx="17">
                  <c:v>333.33333333333337</c:v>
                </c:pt>
                <c:pt idx="18">
                  <c:v>350.00000000000006</c:v>
                </c:pt>
                <c:pt idx="19">
                  <c:v>366.66666666666674</c:v>
                </c:pt>
                <c:pt idx="20">
                  <c:v>383.33333333333343</c:v>
                </c:pt>
                <c:pt idx="21">
                  <c:v>400.00000000000011</c:v>
                </c:pt>
                <c:pt idx="22">
                  <c:v>416.6666666666668</c:v>
                </c:pt>
                <c:pt idx="23">
                  <c:v>433.33333333333348</c:v>
                </c:pt>
              </c:numCache>
            </c:numRef>
          </c:cat>
          <c:val>
            <c:numRef>
              <c:f>'Week5 Ex'!$E$29:$E$52</c:f>
              <c:numCache>
                <c:formatCode>General</c:formatCode>
                <c:ptCount val="24"/>
                <c:pt idx="0">
                  <c:v>212.5</c:v>
                </c:pt>
                <c:pt idx="1">
                  <c:v>166.66666666666666</c:v>
                </c:pt>
                <c:pt idx="2">
                  <c:v>140.83333333333331</c:v>
                </c:pt>
                <c:pt idx="3">
                  <c:v>124.99999999999999</c:v>
                </c:pt>
                <c:pt idx="4">
                  <c:v>114.88095238095237</c:v>
                </c:pt>
                <c:pt idx="5">
                  <c:v>108.33333333333334</c:v>
                </c:pt>
                <c:pt idx="6">
                  <c:v>104.16666666666667</c:v>
                </c:pt>
                <c:pt idx="7">
                  <c:v>101.66666666666666</c:v>
                </c:pt>
                <c:pt idx="8">
                  <c:v>100.37878787878788</c:v>
                </c:pt>
                <c:pt idx="9">
                  <c:v>100</c:v>
                </c:pt>
                <c:pt idx="10">
                  <c:v>100.32051282051282</c:v>
                </c:pt>
                <c:pt idx="11">
                  <c:v>101.19047619047619</c:v>
                </c:pt>
                <c:pt idx="12">
                  <c:v>102.5</c:v>
                </c:pt>
                <c:pt idx="13">
                  <c:v>104.16666666666666</c:v>
                </c:pt>
                <c:pt idx="14">
                  <c:v>106.12745098039215</c:v>
                </c:pt>
                <c:pt idx="15">
                  <c:v>108.33333333333334</c:v>
                </c:pt>
                <c:pt idx="16">
                  <c:v>110.74561403508773</c:v>
                </c:pt>
                <c:pt idx="17">
                  <c:v>113.33333333333334</c:v>
                </c:pt>
                <c:pt idx="18">
                  <c:v>116.07142857142858</c:v>
                </c:pt>
                <c:pt idx="19">
                  <c:v>118.93939393939395</c:v>
                </c:pt>
                <c:pt idx="20">
                  <c:v>121.92028985507248</c:v>
                </c:pt>
                <c:pt idx="21">
                  <c:v>125.00000000000003</c:v>
                </c:pt>
                <c:pt idx="22">
                  <c:v>128.16666666666669</c:v>
                </c:pt>
                <c:pt idx="23">
                  <c:v>131.41025641025644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6531632"/>
        <c:axId val="366532192"/>
      </c:lineChart>
      <c:catAx>
        <c:axId val="3665316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 Order Quantity (Q)</a:t>
                </a:r>
              </a:p>
            </c:rich>
          </c:tx>
          <c:layout>
            <c:manualLayout>
              <c:xMode val="edge"/>
              <c:yMode val="edge"/>
              <c:x val="0.47812500000000002"/>
              <c:y val="0.7677930146372152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6532192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36653219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Cost ($)</a:t>
                </a:r>
              </a:p>
            </c:rich>
          </c:tx>
          <c:layout>
            <c:manualLayout>
              <c:xMode val="edge"/>
              <c:yMode val="edge"/>
              <c:x val="0.05"/>
              <c:y val="0.284645374384381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6531632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9.375E-2"/>
          <c:y val="0.89138891346446858"/>
          <c:w val="0.80937499999999996"/>
          <c:h val="8.239739695459413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3</xdr:row>
      <xdr:rowOff>95250</xdr:rowOff>
    </xdr:from>
    <xdr:to>
      <xdr:col>8</xdr:col>
      <xdr:colOff>571500</xdr:colOff>
      <xdr:row>19</xdr:row>
      <xdr:rowOff>19050</xdr:rowOff>
    </xdr:to>
    <xdr:graphicFrame macro="">
      <xdr:nvGraphicFramePr>
        <xdr:cNvPr id="1033" name="hjwGraph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247650</xdr:colOff>
      <xdr:row>1</xdr:row>
      <xdr:rowOff>28575</xdr:rowOff>
    </xdr:from>
    <xdr:to>
      <xdr:col>2</xdr:col>
      <xdr:colOff>438150</xdr:colOff>
      <xdr:row>2</xdr:row>
      <xdr:rowOff>66675</xdr:rowOff>
    </xdr:to>
    <xdr:sp macro="" textlink="">
      <xdr:nvSpPr>
        <xdr:cNvPr id="1026" name="messageTextbox"/>
        <xdr:cNvSpPr txBox="1">
          <a:spLocks noChangeArrowheads="1"/>
        </xdr:cNvSpPr>
      </xdr:nvSpPr>
      <xdr:spPr bwMode="auto">
        <a:xfrm>
          <a:off x="247650" y="190500"/>
          <a:ext cx="2819400" cy="200025"/>
        </a:xfrm>
        <a:prstGeom prst="rect">
          <a:avLst/>
        </a:prstGeom>
        <a:solidFill>
          <a:srgbClr val="FFFFCC"/>
        </a:solidFill>
        <a:ln w="1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900" b="0" i="0" strike="noStrike">
              <a:solidFill>
                <a:srgbClr val="0000FF"/>
              </a:solidFill>
              <a:latin typeface="Arial"/>
              <a:cs typeface="Arial"/>
            </a:rPr>
            <a:t>Enter the data in the shaded area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</xdr:row>
      <xdr:rowOff>28575</xdr:rowOff>
    </xdr:from>
    <xdr:to>
      <xdr:col>2</xdr:col>
      <xdr:colOff>457200</xdr:colOff>
      <xdr:row>3</xdr:row>
      <xdr:rowOff>66675</xdr:rowOff>
    </xdr:to>
    <xdr:sp macro="" textlink="">
      <xdr:nvSpPr>
        <xdr:cNvPr id="3073" name="messageTextbox"/>
        <xdr:cNvSpPr txBox="1">
          <a:spLocks noChangeArrowheads="1"/>
        </xdr:cNvSpPr>
      </xdr:nvSpPr>
      <xdr:spPr bwMode="auto">
        <a:xfrm>
          <a:off x="495300" y="190500"/>
          <a:ext cx="5353050" cy="361950"/>
        </a:xfrm>
        <a:prstGeom prst="rect">
          <a:avLst/>
        </a:prstGeom>
        <a:solidFill>
          <a:srgbClr val="FFFFCC"/>
        </a:solidFill>
        <a:ln w="1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900" b="0" i="0" strike="noStrike">
              <a:solidFill>
                <a:srgbClr val="0000FF"/>
              </a:solidFill>
              <a:latin typeface="Arial"/>
              <a:cs typeface="Arial"/>
            </a:rPr>
            <a:t>Enter the data in the shaded area</a:t>
          </a:r>
        </a:p>
      </xdr:txBody>
    </xdr:sp>
    <xdr:clientData fPrintsWithSheet="0"/>
  </xdr:twoCellAnchor>
  <xdr:twoCellAnchor>
    <xdr:from>
      <xdr:col>4</xdr:col>
      <xdr:colOff>28575</xdr:colOff>
      <xdr:row>14</xdr:row>
      <xdr:rowOff>19050</xdr:rowOff>
    </xdr:from>
    <xdr:to>
      <xdr:col>7</xdr:col>
      <xdr:colOff>323850</xdr:colOff>
      <xdr:row>17</xdr:row>
      <xdr:rowOff>95250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7791450" y="2314575"/>
          <a:ext cx="5505450" cy="561975"/>
        </a:xfrm>
        <a:prstGeom prst="rect">
          <a:avLst/>
        </a:prstGeom>
        <a:solidFill>
          <a:srgbClr val="FFFFCC"/>
        </a:solidFill>
        <a:ln w="1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900" b="0" i="0" strike="noStrike">
              <a:solidFill>
                <a:srgbClr val="0000FF"/>
              </a:solidFill>
              <a:latin typeface="Arial"/>
              <a:cs typeface="Arial"/>
            </a:rPr>
            <a:t>and then you can just use paste function for the rest, and use these data for graph. Each column here represents one curve or line in the graph.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abSelected="1" workbookViewId="0">
      <selection activeCell="C4" sqref="C4"/>
    </sheetView>
  </sheetViews>
  <sheetFormatPr defaultRowHeight="12.75" x14ac:dyDescent="0.2"/>
  <cols>
    <col min="1" max="1" width="26" style="1" customWidth="1"/>
    <col min="2" max="2" width="13.42578125" style="1" customWidth="1"/>
    <col min="3" max="3" width="12.140625" style="1" customWidth="1"/>
    <col min="4" max="16384" width="9.140625" style="1"/>
  </cols>
  <sheetData>
    <row r="1" spans="1:3" x14ac:dyDescent="0.2">
      <c r="A1" s="2" t="s">
        <v>0</v>
      </c>
      <c r="B1" s="3" t="s">
        <v>1</v>
      </c>
      <c r="C1" s="3"/>
    </row>
    <row r="2" spans="1:3" x14ac:dyDescent="0.2">
      <c r="A2" s="4"/>
      <c r="B2" s="4"/>
    </row>
    <row r="5" spans="1:3" ht="13.5" thickBot="1" x14ac:dyDescent="0.25">
      <c r="A5" s="5" t="s">
        <v>2</v>
      </c>
    </row>
    <row r="6" spans="1:3" x14ac:dyDescent="0.2">
      <c r="A6" s="6" t="s">
        <v>3</v>
      </c>
      <c r="B6" s="7">
        <v>1000</v>
      </c>
    </row>
    <row r="7" spans="1:3" x14ac:dyDescent="0.2">
      <c r="A7" s="8" t="s">
        <v>4</v>
      </c>
      <c r="B7" s="9">
        <v>10</v>
      </c>
    </row>
    <row r="8" spans="1:3" x14ac:dyDescent="0.2">
      <c r="A8" s="8" t="s">
        <v>5</v>
      </c>
      <c r="B8" s="9">
        <v>0.5</v>
      </c>
    </row>
    <row r="9" spans="1:3" x14ac:dyDescent="0.2">
      <c r="A9" s="8" t="s">
        <v>6</v>
      </c>
      <c r="B9" s="9"/>
    </row>
    <row r="10" spans="1:3" x14ac:dyDescent="0.2">
      <c r="A10" s="8" t="s">
        <v>7</v>
      </c>
      <c r="B10" s="9"/>
    </row>
    <row r="11" spans="1:3" ht="13.5" thickBot="1" x14ac:dyDescent="0.25">
      <c r="A11" s="10" t="s">
        <v>8</v>
      </c>
      <c r="B11" s="11"/>
    </row>
    <row r="13" spans="1:3" ht="13.5" thickBot="1" x14ac:dyDescent="0.25">
      <c r="A13" s="12" t="s">
        <v>9</v>
      </c>
    </row>
    <row r="14" spans="1:3" x14ac:dyDescent="0.2">
      <c r="A14" s="13" t="s">
        <v>10</v>
      </c>
      <c r="B14" s="14">
        <f>SQRT(2*B6*B7/B8)</f>
        <v>200</v>
      </c>
    </row>
    <row r="15" spans="1:3" x14ac:dyDescent="0.2">
      <c r="A15" s="15" t="s">
        <v>11</v>
      </c>
      <c r="B15" s="16">
        <f>B14</f>
        <v>200</v>
      </c>
    </row>
    <row r="16" spans="1:3" x14ac:dyDescent="0.2">
      <c r="A16" s="15" t="s">
        <v>12</v>
      </c>
      <c r="B16" s="16">
        <f>B14/2</f>
        <v>100</v>
      </c>
    </row>
    <row r="17" spans="1:5" x14ac:dyDescent="0.2">
      <c r="A17" s="15" t="s">
        <v>13</v>
      </c>
      <c r="B17" s="16">
        <f>B6/B14</f>
        <v>5</v>
      </c>
    </row>
    <row r="18" spans="1:5" x14ac:dyDescent="0.2">
      <c r="A18" s="15"/>
      <c r="B18" s="16"/>
    </row>
    <row r="19" spans="1:5" x14ac:dyDescent="0.2">
      <c r="A19" s="15" t="s">
        <v>14</v>
      </c>
      <c r="B19" s="24">
        <f>B16*B8</f>
        <v>50</v>
      </c>
    </row>
    <row r="20" spans="1:5" x14ac:dyDescent="0.2">
      <c r="A20" s="15" t="s">
        <v>15</v>
      </c>
      <c r="B20" s="24">
        <f>B17*B7</f>
        <v>50</v>
      </c>
    </row>
    <row r="21" spans="1:5" x14ac:dyDescent="0.2">
      <c r="A21" s="15"/>
      <c r="B21" s="17"/>
    </row>
    <row r="22" spans="1:5" x14ac:dyDescent="0.2">
      <c r="A22" s="15" t="s">
        <v>16</v>
      </c>
      <c r="B22" s="25">
        <f>B9*B6</f>
        <v>0</v>
      </c>
    </row>
    <row r="23" spans="1:5" ht="15.75" x14ac:dyDescent="0.3">
      <c r="A23" s="15" t="s">
        <v>23</v>
      </c>
      <c r="B23" s="25">
        <f>B19+B20+B22</f>
        <v>100</v>
      </c>
    </row>
    <row r="24" spans="1:5" ht="13.5" thickBot="1" x14ac:dyDescent="0.25">
      <c r="A24" s="18" t="s">
        <v>17</v>
      </c>
      <c r="B24" s="19">
        <f>B10*B11</f>
        <v>0</v>
      </c>
    </row>
    <row r="26" spans="1:5" x14ac:dyDescent="0.2">
      <c r="A26" s="1" t="s">
        <v>18</v>
      </c>
      <c r="B26" s="1" t="s">
        <v>19</v>
      </c>
      <c r="C26" s="20">
        <f>B14/4</f>
        <v>50</v>
      </c>
      <c r="D26" s="1" t="s">
        <v>20</v>
      </c>
      <c r="E26" s="20">
        <f>B14/12</f>
        <v>16.666666666666668</v>
      </c>
    </row>
    <row r="28" spans="1:5" x14ac:dyDescent="0.2">
      <c r="B28" s="1" t="s">
        <v>21</v>
      </c>
      <c r="C28" s="1" t="s">
        <v>15</v>
      </c>
      <c r="D28" s="1" t="s">
        <v>14</v>
      </c>
      <c r="E28" s="1" t="s">
        <v>22</v>
      </c>
    </row>
    <row r="29" spans="1:5" x14ac:dyDescent="0.2">
      <c r="B29" s="1">
        <f>C26</f>
        <v>50</v>
      </c>
      <c r="C29" s="1">
        <f t="shared" ref="C29:C52" si="0">$B$6*$B$7/B29</f>
        <v>200</v>
      </c>
      <c r="D29" s="1">
        <f t="shared" ref="D29:D52" si="1">$B$8*B29/2</f>
        <v>12.5</v>
      </c>
      <c r="E29" s="1">
        <f>C29+D29</f>
        <v>212.5</v>
      </c>
    </row>
    <row r="30" spans="1:5" x14ac:dyDescent="0.2">
      <c r="B30" s="1">
        <f>B29+$E$26</f>
        <v>66.666666666666671</v>
      </c>
      <c r="C30" s="1">
        <f t="shared" si="0"/>
        <v>150</v>
      </c>
      <c r="D30" s="1">
        <f t="shared" si="1"/>
        <v>16.666666666666668</v>
      </c>
      <c r="E30" s="1">
        <f>C30+D30</f>
        <v>166.66666666666666</v>
      </c>
    </row>
    <row r="31" spans="1:5" x14ac:dyDescent="0.2">
      <c r="B31" s="1">
        <f t="shared" ref="B31:B52" si="2">B30+$E$26</f>
        <v>83.333333333333343</v>
      </c>
      <c r="C31" s="1">
        <f t="shared" si="0"/>
        <v>119.99999999999999</v>
      </c>
      <c r="D31" s="1">
        <f t="shared" si="1"/>
        <v>20.833333333333336</v>
      </c>
      <c r="E31" s="1">
        <f>C31+D31</f>
        <v>140.83333333333331</v>
      </c>
    </row>
    <row r="32" spans="1:5" x14ac:dyDescent="0.2">
      <c r="B32" s="1">
        <f t="shared" si="2"/>
        <v>100.00000000000001</v>
      </c>
      <c r="C32" s="1">
        <f t="shared" si="0"/>
        <v>99.999999999999986</v>
      </c>
      <c r="D32" s="1">
        <f t="shared" si="1"/>
        <v>25.000000000000004</v>
      </c>
      <c r="E32" s="1">
        <f>C32+D32</f>
        <v>124.99999999999999</v>
      </c>
    </row>
    <row r="33" spans="2:5" x14ac:dyDescent="0.2">
      <c r="B33" s="1">
        <f t="shared" si="2"/>
        <v>116.66666666666669</v>
      </c>
      <c r="C33" s="1">
        <f t="shared" si="0"/>
        <v>85.714285714285694</v>
      </c>
      <c r="D33" s="1">
        <f t="shared" si="1"/>
        <v>29.166666666666671</v>
      </c>
      <c r="E33" s="1">
        <f>C33+D33</f>
        <v>114.88095238095237</v>
      </c>
    </row>
    <row r="34" spans="2:5" x14ac:dyDescent="0.2">
      <c r="B34" s="1">
        <f t="shared" si="2"/>
        <v>133.33333333333334</v>
      </c>
      <c r="C34" s="1">
        <f t="shared" si="0"/>
        <v>75</v>
      </c>
      <c r="D34" s="1">
        <f t="shared" si="1"/>
        <v>33.333333333333336</v>
      </c>
      <c r="E34" s="1">
        <f>C34+D34</f>
        <v>108.33333333333334</v>
      </c>
    </row>
    <row r="35" spans="2:5" x14ac:dyDescent="0.2">
      <c r="B35" s="1">
        <f t="shared" si="2"/>
        <v>150</v>
      </c>
      <c r="C35" s="1">
        <f t="shared" si="0"/>
        <v>66.666666666666671</v>
      </c>
      <c r="D35" s="1">
        <f t="shared" si="1"/>
        <v>37.5</v>
      </c>
      <c r="E35" s="1">
        <f>C35+D35</f>
        <v>104.16666666666667</v>
      </c>
    </row>
    <row r="36" spans="2:5" x14ac:dyDescent="0.2">
      <c r="B36" s="1">
        <f t="shared" si="2"/>
        <v>166.66666666666666</v>
      </c>
      <c r="C36" s="1">
        <f t="shared" si="0"/>
        <v>60</v>
      </c>
      <c r="D36" s="1">
        <f t="shared" si="1"/>
        <v>41.666666666666664</v>
      </c>
      <c r="E36" s="1">
        <f>C36+D36</f>
        <v>101.66666666666666</v>
      </c>
    </row>
    <row r="37" spans="2:5" x14ac:dyDescent="0.2">
      <c r="B37" s="1">
        <f t="shared" si="2"/>
        <v>183.33333333333331</v>
      </c>
      <c r="C37" s="1">
        <f t="shared" si="0"/>
        <v>54.545454545454554</v>
      </c>
      <c r="D37" s="1">
        <f t="shared" si="1"/>
        <v>45.833333333333329</v>
      </c>
      <c r="E37" s="1">
        <f>C37+D37</f>
        <v>100.37878787878788</v>
      </c>
    </row>
    <row r="38" spans="2:5" x14ac:dyDescent="0.2">
      <c r="B38" s="1">
        <f t="shared" si="2"/>
        <v>199.99999999999997</v>
      </c>
      <c r="C38" s="1">
        <f t="shared" si="0"/>
        <v>50.000000000000007</v>
      </c>
      <c r="D38" s="1">
        <f t="shared" si="1"/>
        <v>49.999999999999993</v>
      </c>
      <c r="E38" s="1">
        <f>C38+D38</f>
        <v>100</v>
      </c>
    </row>
    <row r="39" spans="2:5" x14ac:dyDescent="0.2">
      <c r="B39" s="1">
        <f t="shared" si="2"/>
        <v>216.66666666666663</v>
      </c>
      <c r="C39" s="1">
        <f t="shared" si="0"/>
        <v>46.15384615384616</v>
      </c>
      <c r="D39" s="1">
        <f t="shared" si="1"/>
        <v>54.166666666666657</v>
      </c>
      <c r="E39" s="1">
        <f>C39+D39</f>
        <v>100.32051282051282</v>
      </c>
    </row>
    <row r="40" spans="2:5" x14ac:dyDescent="0.2">
      <c r="B40" s="1">
        <f t="shared" si="2"/>
        <v>233.33333333333329</v>
      </c>
      <c r="C40" s="1">
        <f t="shared" si="0"/>
        <v>42.857142857142868</v>
      </c>
      <c r="D40" s="1">
        <f t="shared" si="1"/>
        <v>58.333333333333321</v>
      </c>
      <c r="E40" s="1">
        <f>C40+D40</f>
        <v>101.19047619047619</v>
      </c>
    </row>
    <row r="41" spans="2:5" x14ac:dyDescent="0.2">
      <c r="B41" s="1">
        <f t="shared" si="2"/>
        <v>249.99999999999994</v>
      </c>
      <c r="C41" s="1">
        <f t="shared" si="0"/>
        <v>40.000000000000007</v>
      </c>
      <c r="D41" s="1">
        <f t="shared" si="1"/>
        <v>62.499999999999986</v>
      </c>
      <c r="E41" s="1">
        <f>C41+D41</f>
        <v>102.5</v>
      </c>
    </row>
    <row r="42" spans="2:5" x14ac:dyDescent="0.2">
      <c r="B42" s="1">
        <f t="shared" si="2"/>
        <v>266.66666666666663</v>
      </c>
      <c r="C42" s="1">
        <f t="shared" si="0"/>
        <v>37.500000000000007</v>
      </c>
      <c r="D42" s="1">
        <f t="shared" si="1"/>
        <v>66.666666666666657</v>
      </c>
      <c r="E42" s="1">
        <f>C42+D42</f>
        <v>104.16666666666666</v>
      </c>
    </row>
    <row r="43" spans="2:5" x14ac:dyDescent="0.2">
      <c r="B43" s="1">
        <f t="shared" si="2"/>
        <v>283.33333333333331</v>
      </c>
      <c r="C43" s="1">
        <f t="shared" si="0"/>
        <v>35.294117647058826</v>
      </c>
      <c r="D43" s="1">
        <f t="shared" si="1"/>
        <v>70.833333333333329</v>
      </c>
      <c r="E43" s="1">
        <f>C43+D43</f>
        <v>106.12745098039215</v>
      </c>
    </row>
    <row r="44" spans="2:5" x14ac:dyDescent="0.2">
      <c r="B44" s="1">
        <f t="shared" si="2"/>
        <v>300</v>
      </c>
      <c r="C44" s="1">
        <f t="shared" si="0"/>
        <v>33.333333333333336</v>
      </c>
      <c r="D44" s="1">
        <f t="shared" si="1"/>
        <v>75</v>
      </c>
      <c r="E44" s="1">
        <f>C44+D44</f>
        <v>108.33333333333334</v>
      </c>
    </row>
    <row r="45" spans="2:5" x14ac:dyDescent="0.2">
      <c r="B45" s="1">
        <f t="shared" si="2"/>
        <v>316.66666666666669</v>
      </c>
      <c r="C45" s="1">
        <f t="shared" si="0"/>
        <v>31.578947368421051</v>
      </c>
      <c r="D45" s="1">
        <f t="shared" si="1"/>
        <v>79.166666666666671</v>
      </c>
      <c r="E45" s="1">
        <f>C45+D45</f>
        <v>110.74561403508773</v>
      </c>
    </row>
    <row r="46" spans="2:5" x14ac:dyDescent="0.2">
      <c r="B46" s="1">
        <f t="shared" si="2"/>
        <v>333.33333333333337</v>
      </c>
      <c r="C46" s="1">
        <f t="shared" si="0"/>
        <v>29.999999999999996</v>
      </c>
      <c r="D46" s="1">
        <f t="shared" si="1"/>
        <v>83.333333333333343</v>
      </c>
      <c r="E46" s="1">
        <f>C46+D46</f>
        <v>113.33333333333334</v>
      </c>
    </row>
    <row r="47" spans="2:5" x14ac:dyDescent="0.2">
      <c r="B47" s="1">
        <f t="shared" si="2"/>
        <v>350.00000000000006</v>
      </c>
      <c r="C47" s="1">
        <f t="shared" si="0"/>
        <v>28.571428571428566</v>
      </c>
      <c r="D47" s="1">
        <f t="shared" si="1"/>
        <v>87.500000000000014</v>
      </c>
      <c r="E47" s="1">
        <f>C47+D47</f>
        <v>116.07142857142858</v>
      </c>
    </row>
    <row r="48" spans="2:5" x14ac:dyDescent="0.2">
      <c r="B48" s="1">
        <f t="shared" si="2"/>
        <v>366.66666666666674</v>
      </c>
      <c r="C48" s="1">
        <f t="shared" si="0"/>
        <v>27.272727272727266</v>
      </c>
      <c r="D48" s="1">
        <f t="shared" si="1"/>
        <v>91.666666666666686</v>
      </c>
      <c r="E48" s="1">
        <f>C48+D48</f>
        <v>118.93939393939395</v>
      </c>
    </row>
    <row r="49" spans="2:5" x14ac:dyDescent="0.2">
      <c r="B49" s="1">
        <f t="shared" si="2"/>
        <v>383.33333333333343</v>
      </c>
      <c r="C49" s="1">
        <f t="shared" si="0"/>
        <v>26.086956521739125</v>
      </c>
      <c r="D49" s="1">
        <f t="shared" si="1"/>
        <v>95.833333333333357</v>
      </c>
      <c r="E49" s="1">
        <f>C49+D49</f>
        <v>121.92028985507248</v>
      </c>
    </row>
    <row r="50" spans="2:5" x14ac:dyDescent="0.2">
      <c r="B50" s="1">
        <f t="shared" si="2"/>
        <v>400.00000000000011</v>
      </c>
      <c r="C50" s="1">
        <f t="shared" si="0"/>
        <v>24.999999999999993</v>
      </c>
      <c r="D50" s="1">
        <f t="shared" si="1"/>
        <v>100.00000000000003</v>
      </c>
      <c r="E50" s="1">
        <f>C50+D50</f>
        <v>125.00000000000003</v>
      </c>
    </row>
    <row r="51" spans="2:5" x14ac:dyDescent="0.2">
      <c r="B51" s="1">
        <f t="shared" si="2"/>
        <v>416.6666666666668</v>
      </c>
      <c r="C51" s="1">
        <f t="shared" si="0"/>
        <v>23.999999999999993</v>
      </c>
      <c r="D51" s="1">
        <f t="shared" si="1"/>
        <v>104.1666666666667</v>
      </c>
      <c r="E51" s="1">
        <f>C51+D51</f>
        <v>128.16666666666669</v>
      </c>
    </row>
    <row r="52" spans="2:5" x14ac:dyDescent="0.2">
      <c r="B52" s="1">
        <f t="shared" si="2"/>
        <v>433.33333333333348</v>
      </c>
      <c r="C52" s="1">
        <f t="shared" si="0"/>
        <v>23.07692307692307</v>
      </c>
      <c r="D52" s="1">
        <f t="shared" si="1"/>
        <v>108.33333333333337</v>
      </c>
      <c r="E52" s="1">
        <f>C52+D52</f>
        <v>131.41025641025644</v>
      </c>
    </row>
  </sheetData>
  <phoneticPr fontId="0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showFormulas="1" zoomScale="75" workbookViewId="0">
      <selection activeCell="B33" sqref="B33"/>
    </sheetView>
  </sheetViews>
  <sheetFormatPr defaultRowHeight="12.75" x14ac:dyDescent="0.2"/>
  <cols>
    <col min="1" max="1" width="25.85546875" customWidth="1"/>
    <col min="2" max="2" width="11.140625" bestFit="1" customWidth="1"/>
    <col min="4" max="4" width="11.85546875" customWidth="1"/>
    <col min="5" max="5" width="15.140625" customWidth="1"/>
    <col min="6" max="6" width="12.5703125" customWidth="1"/>
  </cols>
  <sheetData>
    <row r="1" spans="1:8" x14ac:dyDescent="0.2">
      <c r="A1" s="22"/>
      <c r="B1" s="22"/>
      <c r="C1" s="22"/>
      <c r="D1" s="23"/>
      <c r="E1" s="23"/>
      <c r="F1" s="23"/>
      <c r="G1" s="23"/>
      <c r="H1" s="23"/>
    </row>
    <row r="2" spans="1:8" x14ac:dyDescent="0.2">
      <c r="A2" s="4"/>
      <c r="B2" s="4"/>
      <c r="C2" s="1"/>
      <c r="D2" s="1"/>
    </row>
    <row r="3" spans="1:8" x14ac:dyDescent="0.2">
      <c r="A3" s="1"/>
      <c r="B3" s="1"/>
      <c r="C3" s="1"/>
    </row>
    <row r="4" spans="1:8" x14ac:dyDescent="0.2">
      <c r="A4" s="1"/>
      <c r="B4" s="1"/>
      <c r="C4" s="1"/>
    </row>
    <row r="5" spans="1:8" ht="13.5" thickBot="1" x14ac:dyDescent="0.25">
      <c r="A5" s="5" t="s">
        <v>2</v>
      </c>
      <c r="B5" s="1"/>
      <c r="C5" s="1"/>
    </row>
    <row r="6" spans="1:8" x14ac:dyDescent="0.2">
      <c r="A6" s="6" t="s">
        <v>3</v>
      </c>
      <c r="B6" s="7">
        <v>1000</v>
      </c>
      <c r="C6" s="1"/>
      <c r="D6" s="1" t="s">
        <v>18</v>
      </c>
    </row>
    <row r="7" spans="1:8" x14ac:dyDescent="0.2">
      <c r="A7" s="8" t="s">
        <v>4</v>
      </c>
      <c r="B7" s="9">
        <v>10</v>
      </c>
      <c r="C7" s="1"/>
      <c r="D7" s="1" t="s">
        <v>19</v>
      </c>
      <c r="E7" s="20">
        <f>B14/4</f>
        <v>50</v>
      </c>
      <c r="F7" s="1" t="s">
        <v>20</v>
      </c>
      <c r="G7" s="20">
        <f>B14/12</f>
        <v>16.666666666666668</v>
      </c>
    </row>
    <row r="8" spans="1:8" x14ac:dyDescent="0.2">
      <c r="A8" s="8" t="s">
        <v>5</v>
      </c>
      <c r="B8" s="9">
        <v>0.5</v>
      </c>
      <c r="C8" s="1"/>
      <c r="D8" s="1" t="s">
        <v>21</v>
      </c>
      <c r="E8" s="1" t="s">
        <v>15</v>
      </c>
      <c r="F8" s="1" t="s">
        <v>14</v>
      </c>
      <c r="G8" s="1" t="s">
        <v>22</v>
      </c>
    </row>
    <row r="9" spans="1:8" x14ac:dyDescent="0.2">
      <c r="A9" s="8"/>
      <c r="B9" s="9"/>
      <c r="C9" s="1"/>
      <c r="D9" s="1">
        <f>E7</f>
        <v>50</v>
      </c>
      <c r="E9" s="1">
        <f>$B$6*$B$7/D9</f>
        <v>200</v>
      </c>
      <c r="F9" s="1">
        <f>$B$8*D9/2</f>
        <v>12.5</v>
      </c>
      <c r="G9" s="1">
        <f>+E9+F9</f>
        <v>212.5</v>
      </c>
    </row>
    <row r="10" spans="1:8" x14ac:dyDescent="0.2">
      <c r="A10" s="8" t="s">
        <v>7</v>
      </c>
      <c r="B10" s="9"/>
      <c r="C10" s="1"/>
      <c r="D10" s="1">
        <f>D9+$G$7</f>
        <v>66.666666666666671</v>
      </c>
      <c r="E10" s="1">
        <f>$B$6*$B$7/D10</f>
        <v>150</v>
      </c>
      <c r="F10" s="1">
        <f>$B$8*D10/2</f>
        <v>16.666666666666668</v>
      </c>
      <c r="G10" s="1">
        <f>+E10+F10</f>
        <v>166.66666666666666</v>
      </c>
    </row>
    <row r="11" spans="1:8" ht="13.5" thickBot="1" x14ac:dyDescent="0.25">
      <c r="A11" s="10" t="s">
        <v>8</v>
      </c>
      <c r="B11" s="11"/>
      <c r="C11" s="1"/>
    </row>
    <row r="12" spans="1:8" x14ac:dyDescent="0.2">
      <c r="A12" s="1"/>
      <c r="B12" s="1"/>
      <c r="C12" s="1"/>
    </row>
    <row r="13" spans="1:8" ht="13.5" thickBot="1" x14ac:dyDescent="0.25">
      <c r="A13" s="12" t="s">
        <v>9</v>
      </c>
      <c r="B13" s="1"/>
      <c r="C13" s="1"/>
      <c r="D13" s="21"/>
      <c r="E13" s="1"/>
      <c r="F13" s="1"/>
      <c r="G13" s="1"/>
    </row>
    <row r="14" spans="1:8" x14ac:dyDescent="0.2">
      <c r="A14" s="13" t="s">
        <v>10</v>
      </c>
      <c r="B14" s="14">
        <f>SQRT(2*B6*B7/B8)</f>
        <v>200</v>
      </c>
      <c r="C14" s="1" t="s">
        <v>24</v>
      </c>
      <c r="D14" s="1"/>
      <c r="E14" s="1"/>
      <c r="F14" s="1"/>
      <c r="G14" s="1"/>
    </row>
    <row r="15" spans="1:8" x14ac:dyDescent="0.2">
      <c r="A15" s="15" t="s">
        <v>11</v>
      </c>
      <c r="B15" s="16">
        <f>B14</f>
        <v>200</v>
      </c>
      <c r="C15" s="1" t="str">
        <f>"B14"</f>
        <v>B14</v>
      </c>
      <c r="D15" s="1"/>
      <c r="E15" s="1"/>
      <c r="F15" s="1"/>
      <c r="G15" s="1"/>
    </row>
    <row r="16" spans="1:8" x14ac:dyDescent="0.2">
      <c r="A16" s="15" t="s">
        <v>12</v>
      </c>
      <c r="B16" s="16">
        <f>B14/2</f>
        <v>100</v>
      </c>
      <c r="C16" s="1" t="s">
        <v>25</v>
      </c>
      <c r="D16" s="1"/>
      <c r="E16" s="1"/>
      <c r="F16" s="1"/>
      <c r="G16" s="1"/>
    </row>
    <row r="17" spans="1:7" x14ac:dyDescent="0.2">
      <c r="A17" s="15" t="s">
        <v>26</v>
      </c>
      <c r="B17" s="16">
        <f>B6/B14</f>
        <v>5</v>
      </c>
      <c r="C17" s="1" t="s">
        <v>27</v>
      </c>
      <c r="D17" s="1"/>
      <c r="E17" s="1"/>
      <c r="F17" s="1"/>
      <c r="G17" s="1"/>
    </row>
    <row r="18" spans="1:7" x14ac:dyDescent="0.2">
      <c r="A18" s="15"/>
      <c r="B18" s="16"/>
      <c r="C18" s="1"/>
      <c r="D18" s="1"/>
      <c r="E18" s="1"/>
      <c r="F18" s="1"/>
      <c r="G18" s="1"/>
    </row>
    <row r="19" spans="1:7" x14ac:dyDescent="0.2">
      <c r="A19" s="15" t="s">
        <v>30</v>
      </c>
      <c r="B19" s="17">
        <f>B16*B8</f>
        <v>50</v>
      </c>
      <c r="C19" s="1" t="s">
        <v>28</v>
      </c>
      <c r="D19" s="1"/>
      <c r="E19" s="1"/>
      <c r="F19" s="1"/>
      <c r="G19" s="1"/>
    </row>
    <row r="20" spans="1:7" x14ac:dyDescent="0.2">
      <c r="A20" s="15" t="s">
        <v>31</v>
      </c>
      <c r="B20" s="17">
        <f>B17*B7</f>
        <v>50</v>
      </c>
      <c r="C20" s="1" t="s">
        <v>29</v>
      </c>
      <c r="D20" s="1"/>
      <c r="E20" s="1"/>
      <c r="F20" s="1"/>
      <c r="G20" s="1"/>
    </row>
    <row r="21" spans="1:7" x14ac:dyDescent="0.2">
      <c r="A21" s="15"/>
      <c r="B21" s="17"/>
      <c r="C21" s="1"/>
      <c r="D21" s="1"/>
      <c r="E21" s="1"/>
      <c r="F21" s="1"/>
      <c r="G21" s="1"/>
    </row>
    <row r="22" spans="1:7" x14ac:dyDescent="0.2">
      <c r="A22" s="15"/>
      <c r="B22" s="17"/>
      <c r="C22" s="1"/>
      <c r="D22" s="1"/>
      <c r="E22" s="1"/>
      <c r="F22" s="1"/>
      <c r="G22" s="1"/>
    </row>
    <row r="23" spans="1:7" ht="15.75" x14ac:dyDescent="0.3">
      <c r="A23" s="15" t="s">
        <v>23</v>
      </c>
      <c r="B23" s="17">
        <f>B19+B20</f>
        <v>100</v>
      </c>
      <c r="C23" s="1" t="s">
        <v>32</v>
      </c>
      <c r="D23" s="1"/>
      <c r="E23" s="1"/>
      <c r="F23" s="1"/>
      <c r="G23" s="1"/>
    </row>
    <row r="24" spans="1:7" ht="13.5" thickBot="1" x14ac:dyDescent="0.25">
      <c r="A24" s="18"/>
      <c r="B24" s="19"/>
      <c r="C24" s="1"/>
      <c r="D24" s="1"/>
      <c r="E24" s="1"/>
      <c r="F24" s="1"/>
      <c r="G24" s="1"/>
    </row>
    <row r="25" spans="1:7" x14ac:dyDescent="0.2">
      <c r="A25" s="1"/>
      <c r="B25" s="1"/>
      <c r="C25" s="1"/>
      <c r="D25" s="1"/>
      <c r="E25" s="1"/>
      <c r="F25" s="1"/>
      <c r="G25" s="1"/>
    </row>
    <row r="26" spans="1:7" x14ac:dyDescent="0.2">
      <c r="D26" s="1"/>
      <c r="E26" s="1"/>
      <c r="F26" s="1"/>
      <c r="G26" s="1"/>
    </row>
    <row r="27" spans="1:7" x14ac:dyDescent="0.2">
      <c r="D27" s="1"/>
      <c r="E27" s="1"/>
      <c r="F27" s="1"/>
      <c r="G27" s="1"/>
    </row>
    <row r="28" spans="1:7" x14ac:dyDescent="0.2">
      <c r="D28" s="1"/>
      <c r="E28" s="1"/>
      <c r="F28" s="1"/>
      <c r="G28" s="1"/>
    </row>
    <row r="29" spans="1:7" x14ac:dyDescent="0.2">
      <c r="D29" s="1"/>
      <c r="E29" s="1"/>
      <c r="F29" s="1"/>
      <c r="G29" s="1"/>
    </row>
    <row r="30" spans="1:7" x14ac:dyDescent="0.2">
      <c r="D30" s="1"/>
      <c r="E30" s="1"/>
      <c r="F30" s="1"/>
      <c r="G30" s="1"/>
    </row>
    <row r="31" spans="1:7" x14ac:dyDescent="0.2">
      <c r="D31" s="1"/>
    </row>
    <row r="32" spans="1:7" x14ac:dyDescent="0.2">
      <c r="D32" s="1"/>
    </row>
    <row r="33" spans="4:4" x14ac:dyDescent="0.2">
      <c r="D33" s="1"/>
    </row>
    <row r="34" spans="4:4" x14ac:dyDescent="0.2">
      <c r="D34" s="1"/>
    </row>
    <row r="35" spans="4:4" x14ac:dyDescent="0.2">
      <c r="D35" s="1"/>
    </row>
    <row r="36" spans="4:4" x14ac:dyDescent="0.2">
      <c r="D36" s="1"/>
    </row>
    <row r="37" spans="4:4" x14ac:dyDescent="0.2">
      <c r="D37" s="1"/>
    </row>
    <row r="38" spans="4:4" x14ac:dyDescent="0.2">
      <c r="D38" s="1"/>
    </row>
    <row r="39" spans="4:4" x14ac:dyDescent="0.2">
      <c r="D39" s="1"/>
    </row>
    <row r="40" spans="4:4" x14ac:dyDescent="0.2">
      <c r="D40" s="1"/>
    </row>
    <row r="41" spans="4:4" x14ac:dyDescent="0.2">
      <c r="D41" s="1"/>
    </row>
    <row r="42" spans="4:4" x14ac:dyDescent="0.2">
      <c r="D42" s="1"/>
    </row>
    <row r="43" spans="4:4" x14ac:dyDescent="0.2">
      <c r="D43" s="1"/>
    </row>
    <row r="44" spans="4:4" x14ac:dyDescent="0.2">
      <c r="D44" s="1"/>
    </row>
    <row r="45" spans="4:4" x14ac:dyDescent="0.2">
      <c r="D45" s="1"/>
    </row>
    <row r="46" spans="4:4" x14ac:dyDescent="0.2">
      <c r="D46" s="1"/>
    </row>
    <row r="47" spans="4:4" x14ac:dyDescent="0.2">
      <c r="D47" s="1"/>
    </row>
    <row r="48" spans="4:4" x14ac:dyDescent="0.2">
      <c r="D48" s="1"/>
    </row>
    <row r="49" spans="1:4" x14ac:dyDescent="0.2">
      <c r="D49" s="1"/>
    </row>
    <row r="50" spans="1:4" x14ac:dyDescent="0.2">
      <c r="D50" s="1"/>
    </row>
    <row r="51" spans="1:4" x14ac:dyDescent="0.2">
      <c r="D51" s="1"/>
    </row>
    <row r="52" spans="1:4" x14ac:dyDescent="0.2">
      <c r="D52" s="1"/>
    </row>
    <row r="53" spans="1:4" x14ac:dyDescent="0.2">
      <c r="A53" s="1"/>
      <c r="B53" s="1"/>
      <c r="C53" s="1"/>
      <c r="D53" s="1"/>
    </row>
    <row r="54" spans="1:4" x14ac:dyDescent="0.2">
      <c r="A54" s="1"/>
      <c r="B54" s="1"/>
      <c r="C54" s="1"/>
      <c r="D54" s="1"/>
    </row>
  </sheetData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Week5 Ex</vt:lpstr>
      <vt:lpstr>Instruction</vt:lpstr>
    </vt:vector>
  </TitlesOfParts>
  <Company>University of Wales Lampeter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sd005</dc:creator>
  <cp:lastModifiedBy>L0237_User</cp:lastModifiedBy>
  <dcterms:created xsi:type="dcterms:W3CDTF">2006-05-15T14:46:54Z</dcterms:created>
  <dcterms:modified xsi:type="dcterms:W3CDTF">2017-10-29T16:30:04Z</dcterms:modified>
</cp:coreProperties>
</file>