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https://uowtsd-my.sharepoint.com/personal/e_alun_uwtsd_ac_uk/Documents/Documents/Biodiversity/"/>
    </mc:Choice>
  </mc:AlternateContent>
  <xr:revisionPtr revIDLastSave="11" documentId="8_{AC116181-9A8E-4587-8F6C-A35BCC89C8F6}" xr6:coauthVersionLast="47" xr6:coauthVersionMax="47" xr10:uidLastSave="{857FEFE7-5786-4FEE-BAFE-8441FCC952F2}"/>
  <bookViews>
    <workbookView xWindow="-98" yWindow="-98" windowWidth="20715" windowHeight="13276" activeTab="4" xr2:uid="{78EFA0A7-314F-4B91-84AE-4CE82779BE24}"/>
  </bookViews>
  <sheets>
    <sheet name="Density" sheetId="1" r:id="rId1"/>
    <sheet name="Trunk Biomass" sheetId="2" r:id="rId2"/>
    <sheet name="Crown Biomass" sheetId="3" r:id="rId3"/>
    <sheet name="Rootball Biomass" sheetId="4" r:id="rId4"/>
    <sheet name="Carbon Calculation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5" l="1"/>
  <c r="D5" i="5"/>
  <c r="C5" i="5"/>
  <c r="B5" i="5"/>
  <c r="A5" i="5"/>
  <c r="G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5" i="4"/>
  <c r="F31" i="4"/>
  <c r="F32" i="4"/>
  <c r="F33" i="4"/>
  <c r="F34" i="4"/>
  <c r="F35" i="4"/>
  <c r="F36" i="4"/>
  <c r="F37" i="4"/>
  <c r="F38" i="4"/>
  <c r="F39" i="4"/>
  <c r="F40" i="4"/>
  <c r="F41" i="4"/>
  <c r="F42" i="4"/>
  <c r="F16" i="4"/>
  <c r="F17" i="4"/>
  <c r="F18" i="4"/>
  <c r="F19" i="4"/>
  <c r="F20" i="4"/>
  <c r="F21" i="4"/>
  <c r="F22" i="4"/>
  <c r="F23" i="4"/>
  <c r="F24" i="4"/>
  <c r="F25" i="4"/>
  <c r="F26" i="4"/>
  <c r="F27" i="4"/>
  <c r="F28" i="4"/>
  <c r="F29" i="4"/>
  <c r="F30" i="4"/>
  <c r="F6" i="4"/>
  <c r="F7" i="4"/>
  <c r="F8" i="4"/>
  <c r="F9" i="4"/>
  <c r="F10" i="4"/>
  <c r="F11" i="4"/>
  <c r="F12" i="4"/>
  <c r="F13" i="4"/>
  <c r="F14" i="4"/>
  <c r="F15" i="4"/>
  <c r="F5" i="4"/>
  <c r="B6" i="4"/>
  <c r="B7" i="4"/>
  <c r="B8" i="4"/>
  <c r="B9" i="4"/>
  <c r="B10" i="4"/>
  <c r="B11" i="4"/>
  <c r="B12" i="4"/>
  <c r="B13" i="4"/>
  <c r="B14" i="4"/>
  <c r="B15" i="4"/>
  <c r="B16" i="4"/>
  <c r="B17" i="4"/>
  <c r="B18" i="4"/>
  <c r="B19" i="4"/>
  <c r="B20" i="4"/>
  <c r="B21" i="4"/>
  <c r="B22" i="4"/>
  <c r="B23" i="4"/>
  <c r="B24" i="4"/>
  <c r="B25" i="4"/>
  <c r="B26" i="4"/>
  <c r="B27" i="4"/>
  <c r="B28" i="4"/>
  <c r="B29" i="4"/>
  <c r="B30" i="4"/>
  <c r="B31" i="4"/>
  <c r="B32" i="4"/>
  <c r="B33" i="4"/>
  <c r="B34" i="4"/>
  <c r="B35" i="4"/>
  <c r="B36" i="4"/>
  <c r="B37" i="4"/>
  <c r="B38" i="4"/>
  <c r="B39" i="4"/>
  <c r="B40" i="4"/>
  <c r="B41" i="4"/>
  <c r="B42" i="4"/>
  <c r="B5" i="4"/>
  <c r="C10" i="3"/>
  <c r="C11" i="3"/>
  <c r="C12" i="3"/>
  <c r="C13" i="3"/>
  <c r="I13" i="3" s="1"/>
  <c r="C14" i="3"/>
  <c r="I14" i="3" s="1"/>
  <c r="C15" i="3"/>
  <c r="H15" i="3" s="1"/>
  <c r="C16" i="3"/>
  <c r="C17" i="3"/>
  <c r="H17" i="3" s="1"/>
  <c r="C18" i="3"/>
  <c r="C19" i="3"/>
  <c r="C20" i="3"/>
  <c r="C21" i="3"/>
  <c r="H21" i="3" s="1"/>
  <c r="C22" i="3"/>
  <c r="I22" i="3" s="1"/>
  <c r="C23" i="3"/>
  <c r="H23" i="3" s="1"/>
  <c r="C24" i="3"/>
  <c r="C25" i="3"/>
  <c r="I25" i="3" s="1"/>
  <c r="C26" i="3"/>
  <c r="C27" i="3"/>
  <c r="C28" i="3"/>
  <c r="C29" i="3"/>
  <c r="H29" i="3" s="1"/>
  <c r="C30" i="3"/>
  <c r="I30" i="3" s="1"/>
  <c r="C31" i="3"/>
  <c r="H31" i="3" s="1"/>
  <c r="C32" i="3"/>
  <c r="C33" i="3"/>
  <c r="H33" i="3" s="1"/>
  <c r="C34" i="3"/>
  <c r="C35" i="3"/>
  <c r="C36" i="3"/>
  <c r="C37" i="3"/>
  <c r="H37" i="3" s="1"/>
  <c r="C38" i="3"/>
  <c r="I38" i="3" s="1"/>
  <c r="C39" i="3"/>
  <c r="H39" i="3" s="1"/>
  <c r="C40" i="3"/>
  <c r="C41" i="3"/>
  <c r="H41" i="3" s="1"/>
  <c r="C42" i="3"/>
  <c r="I10" i="3"/>
  <c r="I11" i="3"/>
  <c r="I12" i="3"/>
  <c r="I15" i="3"/>
  <c r="I16" i="3"/>
  <c r="I17" i="3"/>
  <c r="I18" i="3"/>
  <c r="I19" i="3"/>
  <c r="I20" i="3"/>
  <c r="I21" i="3"/>
  <c r="I23" i="3"/>
  <c r="I24" i="3"/>
  <c r="I26" i="3"/>
  <c r="I27" i="3"/>
  <c r="I28" i="3"/>
  <c r="I29" i="3"/>
  <c r="I31" i="3"/>
  <c r="I32" i="3"/>
  <c r="I33" i="3"/>
  <c r="I34" i="3"/>
  <c r="I35" i="3"/>
  <c r="I36" i="3"/>
  <c r="I37" i="3"/>
  <c r="I39" i="3"/>
  <c r="I40" i="3"/>
  <c r="I41" i="3"/>
  <c r="I42" i="3"/>
  <c r="H10" i="3"/>
  <c r="H11" i="3"/>
  <c r="H12" i="3"/>
  <c r="H14" i="3"/>
  <c r="H16" i="3"/>
  <c r="H18" i="3"/>
  <c r="H19" i="3"/>
  <c r="H20" i="3"/>
  <c r="H22" i="3"/>
  <c r="H24" i="3"/>
  <c r="H26" i="3"/>
  <c r="H27" i="3"/>
  <c r="H28" i="3"/>
  <c r="H30" i="3"/>
  <c r="H32" i="3"/>
  <c r="H34" i="3"/>
  <c r="H35" i="3"/>
  <c r="H36" i="3"/>
  <c r="H38" i="3"/>
  <c r="H40" i="3"/>
  <c r="H42" i="3"/>
  <c r="B42"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H6" i="2"/>
  <c r="H7" i="2"/>
  <c r="H8" i="2"/>
  <c r="H9" i="2"/>
  <c r="H10" i="2"/>
  <c r="H11" i="2"/>
  <c r="H12" i="2"/>
  <c r="H13" i="2"/>
  <c r="H14" i="2"/>
  <c r="H15" i="2"/>
  <c r="H16" i="2"/>
  <c r="H17" i="2"/>
  <c r="H18" i="2"/>
  <c r="H19" i="2"/>
  <c r="H20" i="2"/>
  <c r="H21" i="2"/>
  <c r="H22" i="2"/>
  <c r="H23" i="2"/>
  <c r="H24" i="2"/>
  <c r="H25" i="2"/>
  <c r="H26" i="2"/>
  <c r="H27" i="2"/>
  <c r="H28" i="2"/>
  <c r="H29" i="2"/>
  <c r="H30" i="2"/>
  <c r="H31" i="2"/>
  <c r="H32" i="2"/>
  <c r="H33" i="2"/>
  <c r="H34" i="2"/>
  <c r="H35" i="2"/>
  <c r="H36" i="2"/>
  <c r="H37" i="2"/>
  <c r="H38" i="2"/>
  <c r="H39" i="2"/>
  <c r="H40" i="2"/>
  <c r="H41" i="2"/>
  <c r="H42" i="2"/>
  <c r="H5" i="2"/>
  <c r="D6" i="2"/>
  <c r="I6" i="2" s="1"/>
  <c r="J6" i="2" s="1"/>
  <c r="D7" i="2"/>
  <c r="I7" i="2" s="1"/>
  <c r="J7" i="2" s="1"/>
  <c r="D8" i="2"/>
  <c r="I8" i="2" s="1"/>
  <c r="J8" i="2" s="1"/>
  <c r="D9" i="2"/>
  <c r="I9" i="2" s="1"/>
  <c r="J9" i="2" s="1"/>
  <c r="D10" i="2"/>
  <c r="I10" i="2" s="1"/>
  <c r="J10" i="2" s="1"/>
  <c r="D11" i="2"/>
  <c r="D12" i="2"/>
  <c r="D13" i="2"/>
  <c r="I13" i="2" s="1"/>
  <c r="J13" i="2" s="1"/>
  <c r="D14" i="2"/>
  <c r="I14" i="2" s="1"/>
  <c r="J14" i="2" s="1"/>
  <c r="D15" i="2"/>
  <c r="I15" i="2" s="1"/>
  <c r="J15" i="2" s="1"/>
  <c r="D16" i="2"/>
  <c r="I16" i="2" s="1"/>
  <c r="J16" i="2" s="1"/>
  <c r="D17" i="2"/>
  <c r="I17" i="2" s="1"/>
  <c r="J17" i="2" s="1"/>
  <c r="D18" i="2"/>
  <c r="I18" i="2" s="1"/>
  <c r="J18" i="2" s="1"/>
  <c r="D19" i="2"/>
  <c r="D20" i="2"/>
  <c r="D21" i="2"/>
  <c r="I21" i="2" s="1"/>
  <c r="J21" i="2" s="1"/>
  <c r="D22" i="2"/>
  <c r="I22" i="2" s="1"/>
  <c r="J22" i="2" s="1"/>
  <c r="D23" i="2"/>
  <c r="I23" i="2" s="1"/>
  <c r="J23" i="2" s="1"/>
  <c r="D24" i="2"/>
  <c r="I24" i="2" s="1"/>
  <c r="J24" i="2" s="1"/>
  <c r="D25" i="2"/>
  <c r="I25" i="2" s="1"/>
  <c r="J25" i="2" s="1"/>
  <c r="D26" i="2"/>
  <c r="I26" i="2" s="1"/>
  <c r="J26" i="2" s="1"/>
  <c r="D27" i="2"/>
  <c r="D28" i="2"/>
  <c r="D29" i="2"/>
  <c r="I29" i="2" s="1"/>
  <c r="J29" i="2" s="1"/>
  <c r="D30" i="2"/>
  <c r="I30" i="2" s="1"/>
  <c r="J30" i="2" s="1"/>
  <c r="D31" i="2"/>
  <c r="I31" i="2" s="1"/>
  <c r="J31" i="2" s="1"/>
  <c r="D32" i="2"/>
  <c r="I32" i="2" s="1"/>
  <c r="J32" i="2" s="1"/>
  <c r="D33" i="2"/>
  <c r="I33" i="2" s="1"/>
  <c r="J33" i="2" s="1"/>
  <c r="D34" i="2"/>
  <c r="I34" i="2" s="1"/>
  <c r="J34" i="2" s="1"/>
  <c r="D35" i="2"/>
  <c r="D36" i="2"/>
  <c r="D37" i="2"/>
  <c r="I37" i="2" s="1"/>
  <c r="J37" i="2" s="1"/>
  <c r="D38" i="2"/>
  <c r="I38" i="2" s="1"/>
  <c r="J38" i="2" s="1"/>
  <c r="D39" i="2"/>
  <c r="I39" i="2" s="1"/>
  <c r="J39" i="2" s="1"/>
  <c r="D40" i="2"/>
  <c r="I40" i="2" s="1"/>
  <c r="J40" i="2" s="1"/>
  <c r="D41" i="2"/>
  <c r="I41" i="2" s="1"/>
  <c r="J41" i="2" s="1"/>
  <c r="D42" i="2"/>
  <c r="I42" i="2" s="1"/>
  <c r="J42" i="2" s="1"/>
  <c r="D5" i="2"/>
  <c r="B5" i="3" s="1"/>
  <c r="C5" i="3" s="1"/>
  <c r="I5" i="3" s="1"/>
  <c r="G16" i="1"/>
  <c r="G5" i="1"/>
  <c r="G6" i="1"/>
  <c r="G7" i="1"/>
  <c r="G8" i="1"/>
  <c r="G9" i="1"/>
  <c r="G10" i="1"/>
  <c r="G11" i="1"/>
  <c r="G12" i="1"/>
  <c r="G13" i="1"/>
  <c r="G14" i="1"/>
  <c r="G15" i="1"/>
  <c r="F5" i="1"/>
  <c r="F6" i="1"/>
  <c r="F7" i="1"/>
  <c r="F8" i="1"/>
  <c r="F9" i="1"/>
  <c r="F10" i="1"/>
  <c r="F11" i="1"/>
  <c r="F12" i="1"/>
  <c r="F13" i="1"/>
  <c r="F14" i="1"/>
  <c r="F15" i="1"/>
  <c r="F4" i="1"/>
  <c r="G4" i="1" s="1"/>
  <c r="H25" i="3" l="1"/>
  <c r="H13" i="3"/>
  <c r="H5" i="3"/>
  <c r="B9" i="3"/>
  <c r="C9" i="3" s="1"/>
  <c r="B8" i="3"/>
  <c r="C8" i="3" s="1"/>
  <c r="B7" i="3"/>
  <c r="C7" i="3" s="1"/>
  <c r="B6" i="3"/>
  <c r="C6" i="3" s="1"/>
  <c r="I28" i="2"/>
  <c r="J28" i="2" s="1"/>
  <c r="I20" i="2"/>
  <c r="J20" i="2" s="1"/>
  <c r="I12" i="2"/>
  <c r="J12" i="2" s="1"/>
  <c r="I5" i="2"/>
  <c r="J5" i="2" s="1"/>
  <c r="J43" i="2" s="1"/>
  <c r="I11" i="2"/>
  <c r="J11" i="2" s="1"/>
  <c r="I36" i="2"/>
  <c r="J36" i="2" s="1"/>
  <c r="I19" i="2"/>
  <c r="J19" i="2" s="1"/>
  <c r="I27" i="2"/>
  <c r="J27" i="2" s="1"/>
  <c r="I35" i="2"/>
  <c r="J35" i="2" s="1"/>
  <c r="H9" i="3" l="1"/>
  <c r="I9" i="3"/>
  <c r="I7" i="3"/>
  <c r="H7" i="3"/>
  <c r="I8" i="3" l="1"/>
  <c r="H8" i="3"/>
  <c r="H6" i="3"/>
  <c r="I6" i="3"/>
</calcChain>
</file>

<file path=xl/sharedStrings.xml><?xml version="1.0" encoding="utf-8"?>
<sst xmlns="http://schemas.openxmlformats.org/spreadsheetml/2006/main" count="97" uniqueCount="79">
  <si>
    <t>Tree Density Calculations</t>
  </si>
  <si>
    <t>Sampling point</t>
  </si>
  <si>
    <t>Average distance</t>
  </si>
  <si>
    <r>
      <t xml:space="preserve">Enter your raw data into the columns below! The calculation is: </t>
    </r>
    <r>
      <rPr>
        <b/>
        <sz val="14"/>
        <color theme="1"/>
        <rFont val="Aptos Narrow"/>
        <family val="2"/>
        <scheme val="minor"/>
      </rPr>
      <t>Density of trees = 1 / (mean distance squared)</t>
    </r>
  </si>
  <si>
    <t>Total</t>
  </si>
  <si>
    <t>Carbon Calculations</t>
  </si>
  <si>
    <t>https://www.field-studies-council.org/resources/16-18-geography/water-and-carbon/carbon-cycle/method/</t>
  </si>
  <si>
    <t>Tree</t>
  </si>
  <si>
    <t>Radius</t>
  </si>
  <si>
    <t>Height of observer</t>
  </si>
  <si>
    <t>Angle</t>
  </si>
  <si>
    <t>Tree height (m)</t>
  </si>
  <si>
    <t>Dist. from tree (m)</t>
  </si>
  <si>
    <t>Circumference (m)</t>
  </si>
  <si>
    <t>Trunk vol. (m3)</t>
  </si>
  <si>
    <t>Species NSG</t>
  </si>
  <si>
    <t>Trunk biomass</t>
  </si>
  <si>
    <r>
      <t xml:space="preserve">Note: </t>
    </r>
    <r>
      <rPr>
        <i/>
        <sz val="11"/>
        <color theme="1"/>
        <rFont val="Aptos Narrow"/>
        <family val="2"/>
        <scheme val="minor"/>
      </rPr>
      <t>the species NSG is its nominal specific gravity - scroll down to get the number you need from the table below</t>
    </r>
  </si>
  <si>
    <t>Tree Species - Nominal Specific Gravity</t>
  </si>
  <si>
    <t>Copy and paste the number you need into the above table</t>
  </si>
  <si>
    <t>Species</t>
  </si>
  <si>
    <t>NSG</t>
  </si>
  <si>
    <t>European larch</t>
  </si>
  <si>
    <t>Scot's Pine</t>
  </si>
  <si>
    <t>Oak</t>
  </si>
  <si>
    <t>Beech</t>
  </si>
  <si>
    <t>Sycamore</t>
  </si>
  <si>
    <t>Birch</t>
  </si>
  <si>
    <t>Alder</t>
  </si>
  <si>
    <t>Misc Broadleaf</t>
  </si>
  <si>
    <t>Misc Conifer</t>
  </si>
  <si>
    <r>
      <t xml:space="preserve">Note: </t>
    </r>
    <r>
      <rPr>
        <i/>
        <sz val="11"/>
        <color theme="1"/>
        <rFont val="Aptos Narrow"/>
        <family val="2"/>
        <scheme val="minor"/>
      </rPr>
      <t xml:space="preserve">the figures for </t>
    </r>
    <r>
      <rPr>
        <b/>
        <i/>
        <sz val="11"/>
        <color theme="1"/>
        <rFont val="Aptos Narrow"/>
        <family val="2"/>
        <scheme val="minor"/>
      </rPr>
      <t>A,B, C and D</t>
    </r>
    <r>
      <rPr>
        <i/>
        <sz val="11"/>
        <color theme="1"/>
        <rFont val="Aptos Narrow"/>
        <family val="2"/>
        <scheme val="minor"/>
      </rPr>
      <t xml:space="preserve"> can be obtained from the table below</t>
    </r>
  </si>
  <si>
    <t>A</t>
  </si>
  <si>
    <t>B</t>
  </si>
  <si>
    <t>C</t>
  </si>
  <si>
    <t>D</t>
  </si>
  <si>
    <t>DBH (cm)</t>
  </si>
  <si>
    <t>Crown Biomass (if DBH 7 - 50cm)</t>
  </si>
  <si>
    <t>Crown Biomass (if DBH &gt;50cm)</t>
  </si>
  <si>
    <t>Copy and paste these numbers into the ABCD boxes above depending on species</t>
  </si>
  <si>
    <t>a</t>
  </si>
  <si>
    <t>b</t>
  </si>
  <si>
    <t>c</t>
  </si>
  <si>
    <t>d</t>
  </si>
  <si>
    <t>Estimating Crown Biomass - Constants</t>
  </si>
  <si>
    <t>Larch</t>
  </si>
  <si>
    <t>Scots Pine</t>
  </si>
  <si>
    <t>Use this sheet to calculate the biomass of the tree crowns. For the final two columns, ONLY USE THE ANSWER FROM THE COLUMN WITH THE CORRECT DBH SIZE. Trees with a DBH below 7cm cannot have a canopy calculation, and can be ignored.</t>
  </si>
  <si>
    <t xml:space="preserve">Total </t>
  </si>
  <si>
    <t xml:space="preserve">This can be calculated by: (A) select the answer box; (B) click the "fx" logo next to the task bar; C) select 'SUM' and click OK; (D) with the pop-up table open, click on the first cell you want included in the total. Then click into the box labelled 'Number 2' in the pop-up table, and select the next cell in the spreadsheet. Repeat this until you have selected all the biomass readings you need, according to their DBH size. </t>
  </si>
  <si>
    <t>Use this sheet to calculate the biomass in each tree. Plug in your raw data to the boxes below. Remember to do all three sections: this is for the trunk</t>
  </si>
  <si>
    <t xml:space="preserve">Use this sheet to calculate the biomass of the tree roots. For the final two columns, ONLY USE THE ANSWER FROM THE COLUMN WITH THE CORRECT DBH SIZE. </t>
  </si>
  <si>
    <r>
      <t xml:space="preserve">Note: </t>
    </r>
    <r>
      <rPr>
        <i/>
        <sz val="11"/>
        <color theme="1"/>
        <rFont val="Aptos Narrow"/>
        <family val="2"/>
        <scheme val="minor"/>
      </rPr>
      <t xml:space="preserve">the figures for </t>
    </r>
    <r>
      <rPr>
        <b/>
        <i/>
        <sz val="11"/>
        <color theme="1"/>
        <rFont val="Aptos Narrow"/>
        <family val="2"/>
        <scheme val="minor"/>
      </rPr>
      <t>E, F and G</t>
    </r>
    <r>
      <rPr>
        <i/>
        <sz val="11"/>
        <color theme="1"/>
        <rFont val="Aptos Narrow"/>
        <family val="2"/>
        <scheme val="minor"/>
      </rPr>
      <t xml:space="preserve"> can be obtained from the table below</t>
    </r>
  </si>
  <si>
    <t>E</t>
  </si>
  <si>
    <t>F</t>
  </si>
  <si>
    <t>G</t>
  </si>
  <si>
    <t>Estimating Root Biomass - Constants</t>
  </si>
  <si>
    <t>e</t>
  </si>
  <si>
    <t>f</t>
  </si>
  <si>
    <t>g</t>
  </si>
  <si>
    <t>Copy and paste these numbers into the EFG boxes above depending on species</t>
  </si>
  <si>
    <t>Root Biomass (if DBH &gt;30cm)</t>
  </si>
  <si>
    <r>
      <t>Root Biomass (if DBH ≤ 3</t>
    </r>
    <r>
      <rPr>
        <b/>
        <sz val="11"/>
        <color theme="1"/>
        <rFont val="Aptos Narrow"/>
        <family val="2"/>
      </rPr>
      <t>0</t>
    </r>
    <r>
      <rPr>
        <b/>
        <sz val="11"/>
        <color theme="1"/>
        <rFont val="Aptos Narrow"/>
        <family val="2"/>
        <scheme val="minor"/>
      </rPr>
      <t>cm)</t>
    </r>
  </si>
  <si>
    <t>Biomass Calculations: Trunk</t>
  </si>
  <si>
    <t>Biomass Calculations: Crown</t>
  </si>
  <si>
    <t>Biomass Calculations: Rootball</t>
  </si>
  <si>
    <r>
      <t xml:space="preserve">Note: </t>
    </r>
    <r>
      <rPr>
        <i/>
        <sz val="11"/>
        <color theme="1"/>
        <rFont val="Aptos Narrow"/>
        <family val="2"/>
        <scheme val="minor"/>
      </rPr>
      <t>You can use Google My Maps to measure the total size of the woodland strand along the river. Using your average carbon per tree estimate, and your density estimate, this will let you work out total sequestered carbon for this area.</t>
    </r>
  </si>
  <si>
    <t>Total Biomass (oven dry tonnes)</t>
  </si>
  <si>
    <t>Total Carbon Content (tonnes)</t>
  </si>
  <si>
    <t>Avg C per tree (tonnes)</t>
  </si>
  <si>
    <t>Density (trees per m)</t>
  </si>
  <si>
    <t>D1 (m)</t>
  </si>
  <si>
    <t>D2 (m)</t>
  </si>
  <si>
    <t>D3 (m)</t>
  </si>
  <si>
    <t>D4 (m)</t>
  </si>
  <si>
    <t>C sequestered per m</t>
  </si>
  <si>
    <t>Overall strand size (m)</t>
  </si>
  <si>
    <t>Overall C sequestered in woodland (tonnes)</t>
  </si>
  <si>
    <t>Use this sheet to calculate the final quantity of sequestered carbon in the trees. IT WILL ONLY WORK IF YOU HAVE COMPLETED THE PREVIOUS TABS.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</si>
</sst>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8" formatCode="0.000"/>
  </numFmts>
  <fonts count="14" x14ac:knownFonts="1">
    <font>
      <sz val="11"/>
      <color theme="1"/>
      <name val="Aptos Narrow"/>
      <family val="2"/>
      <scheme val="minor"/>
    </font>
    <font>
      <b/>
      <sz val="11"/>
      <color theme="0"/>
      <name val="Aptos Narrow"/>
      <family val="2"/>
      <scheme val="minor"/>
    </font>
    <font>
      <b/>
      <sz val="11"/>
      <color theme="1"/>
      <name val="Aptos Narrow"/>
      <family val="2"/>
      <scheme val="minor"/>
    </font>
    <font>
      <b/>
      <sz val="12"/>
      <color theme="1"/>
      <name val="Aptos Narrow"/>
      <family val="2"/>
      <scheme val="minor"/>
    </font>
    <font>
      <b/>
      <sz val="14"/>
      <color theme="1"/>
      <name val="Aptos Narrow"/>
      <family val="2"/>
      <scheme val="minor"/>
    </font>
    <font>
      <sz val="14"/>
      <color theme="1"/>
      <name val="Aptos Narrow"/>
      <family val="2"/>
      <scheme val="minor"/>
    </font>
    <font>
      <b/>
      <sz val="28"/>
      <color theme="0"/>
      <name val="Aptos Narrow"/>
      <family val="2"/>
      <scheme val="minor"/>
    </font>
    <font>
      <u/>
      <sz val="11"/>
      <color theme="10"/>
      <name val="Aptos Narrow"/>
      <family val="2"/>
      <scheme val="minor"/>
    </font>
    <font>
      <b/>
      <i/>
      <sz val="11"/>
      <color theme="1"/>
      <name val="Aptos Narrow"/>
      <family val="2"/>
      <scheme val="minor"/>
    </font>
    <font>
      <i/>
      <sz val="11"/>
      <color theme="1"/>
      <name val="Aptos Narrow"/>
      <family val="2"/>
      <scheme val="minor"/>
    </font>
    <font>
      <b/>
      <sz val="12"/>
      <color theme="0"/>
      <name val="Aptos Narrow"/>
      <family val="2"/>
      <scheme val="minor"/>
    </font>
    <font>
      <b/>
      <sz val="16"/>
      <color theme="0"/>
      <name val="Aptos Narrow"/>
      <family val="2"/>
      <scheme val="minor"/>
    </font>
    <font>
      <sz val="9"/>
      <color theme="1"/>
      <name val="Aptos Narrow"/>
      <family val="2"/>
      <scheme val="minor"/>
    </font>
    <font>
      <b/>
      <sz val="11"/>
      <color theme="1"/>
      <name val="Aptos Narrow"/>
      <family val="2"/>
    </font>
  </fonts>
  <fills count="16">
    <fill>
      <patternFill patternType="none"/>
    </fill>
    <fill>
      <patternFill patternType="gray125"/>
    </fill>
    <fill>
      <patternFill patternType="solid">
        <fgColor theme="6" tint="0.39997558519241921"/>
        <bgColor indexed="64"/>
      </patternFill>
    </fill>
    <fill>
      <patternFill patternType="solid">
        <fgColor theme="9" tint="-0.249977111117893"/>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7" tint="-0.49998474074526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3"/>
        <bgColor indexed="64"/>
      </patternFill>
    </fill>
    <fill>
      <patternFill patternType="solid">
        <fgColor theme="5" tint="0.79998168889431442"/>
        <bgColor indexed="64"/>
      </patternFill>
    </fill>
    <fill>
      <patternFill patternType="solid">
        <fgColor theme="5" tint="-0.249977111117893"/>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ck">
        <color indexed="64"/>
      </left>
      <right style="thick">
        <color indexed="64"/>
      </right>
      <top style="thick">
        <color indexed="64"/>
      </top>
      <bottom style="thick">
        <color indexed="64"/>
      </bottom>
      <diagonal/>
    </border>
    <border>
      <left style="medium">
        <color indexed="64"/>
      </left>
      <right/>
      <top style="medium">
        <color indexed="64"/>
      </top>
      <bottom style="medium">
        <color indexed="64"/>
      </bottom>
      <diagonal/>
    </border>
  </borders>
  <cellStyleXfs count="2">
    <xf numFmtId="0" fontId="0" fillId="0" borderId="0"/>
    <xf numFmtId="0" fontId="7" fillId="0" borderId="0" applyNumberFormat="0" applyFill="0" applyBorder="0" applyAlignment="0" applyProtection="0"/>
  </cellStyleXfs>
  <cellXfs count="37">
    <xf numFmtId="0" fontId="0" fillId="0" borderId="0" xfId="0"/>
    <xf numFmtId="0" fontId="0" fillId="0" borderId="1" xfId="0" applyBorder="1"/>
    <xf numFmtId="0" fontId="5" fillId="2" borderId="1" xfId="0" applyFont="1" applyFill="1" applyBorder="1" applyAlignment="1">
      <alignment horizontal="center" vertical="center" wrapText="1"/>
    </xf>
    <xf numFmtId="0" fontId="2" fillId="0" borderId="0" xfId="0" applyFont="1" applyAlignment="1">
      <alignment wrapText="1"/>
    </xf>
    <xf numFmtId="0" fontId="0" fillId="4" borderId="1" xfId="0" applyFill="1" applyBorder="1"/>
    <xf numFmtId="0" fontId="2" fillId="5" borderId="1" xfId="0" applyFont="1" applyFill="1" applyBorder="1" applyAlignment="1">
      <alignment wrapText="1"/>
    </xf>
    <xf numFmtId="0" fontId="6" fillId="6" borderId="1" xfId="0" applyFont="1" applyFill="1" applyBorder="1" applyAlignment="1">
      <alignment horizontal="center"/>
    </xf>
    <xf numFmtId="0" fontId="0" fillId="7" borderId="1" xfId="0" applyFill="1" applyBorder="1"/>
    <xf numFmtId="0" fontId="1" fillId="3" borderId="2" xfId="0" applyFont="1" applyFill="1" applyBorder="1"/>
    <xf numFmtId="0" fontId="0" fillId="4" borderId="2" xfId="0" applyFill="1" applyBorder="1"/>
    <xf numFmtId="0" fontId="7" fillId="0" borderId="0" xfId="1" applyAlignment="1">
      <alignment horizontal="center"/>
    </xf>
    <xf numFmtId="0" fontId="4" fillId="2" borderId="1" xfId="0" applyFont="1" applyFill="1" applyBorder="1" applyAlignment="1">
      <alignment horizontal="center" wrapText="1"/>
    </xf>
    <xf numFmtId="0" fontId="1" fillId="3" borderId="0" xfId="0" applyFont="1" applyFill="1"/>
    <xf numFmtId="0" fontId="0" fillId="9" borderId="3" xfId="0" applyFill="1" applyBorder="1"/>
    <xf numFmtId="0" fontId="10" fillId="10"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2" fillId="5" borderId="1" xfId="0" applyFont="1" applyFill="1" applyBorder="1"/>
    <xf numFmtId="0" fontId="8" fillId="8"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2" fontId="0" fillId="0" borderId="1" xfId="0" applyNumberFormat="1" applyBorder="1"/>
    <xf numFmtId="1" fontId="0" fillId="0" borderId="1" xfId="0" applyNumberFormat="1" applyBorder="1"/>
    <xf numFmtId="0" fontId="11" fillId="3" borderId="1" xfId="0" applyFont="1" applyFill="1" applyBorder="1" applyAlignment="1">
      <alignment horizontal="center" vertical="center"/>
    </xf>
    <xf numFmtId="0" fontId="0" fillId="11" borderId="1" xfId="0" applyFill="1" applyBorder="1" applyAlignment="1">
      <alignment horizontal="center" vertical="center" wrapText="1"/>
    </xf>
    <xf numFmtId="0" fontId="1" fillId="12" borderId="1" xfId="0" applyFont="1" applyFill="1" applyBorder="1"/>
    <xf numFmtId="0" fontId="0" fillId="13" borderId="1" xfId="0" applyFill="1" applyBorder="1"/>
    <xf numFmtId="0" fontId="0" fillId="14" borderId="1" xfId="0" applyFill="1" applyBorder="1"/>
    <xf numFmtId="0" fontId="0" fillId="15" borderId="1" xfId="0" applyFill="1" applyBorder="1"/>
    <xf numFmtId="0" fontId="0" fillId="8" borderId="1" xfId="0" applyFill="1" applyBorder="1"/>
    <xf numFmtId="0" fontId="12" fillId="0" borderId="0" xfId="0" applyFont="1" applyAlignment="1">
      <alignment horizontal="left" vertical="center" wrapText="1"/>
    </xf>
    <xf numFmtId="0" fontId="11" fillId="3" borderId="1" xfId="0" applyFont="1" applyFill="1" applyBorder="1" applyAlignment="1">
      <alignment horizontal="center" vertical="center" wrapText="1"/>
    </xf>
    <xf numFmtId="168" fontId="0" fillId="0" borderId="1" xfId="0" applyNumberFormat="1" applyBorder="1"/>
    <xf numFmtId="0" fontId="3" fillId="2" borderId="1" xfId="0" applyFont="1" applyFill="1" applyBorder="1" applyAlignment="1">
      <alignment horizontal="center" vertical="center" wrapText="1"/>
    </xf>
    <xf numFmtId="0" fontId="12" fillId="0" borderId="0" xfId="0" applyFont="1" applyAlignment="1">
      <alignment vertical="center" wrapText="1"/>
    </xf>
    <xf numFmtId="0" fontId="2" fillId="5" borderId="5" xfId="0" applyFont="1" applyFill="1" applyBorder="1" applyAlignment="1">
      <alignment wrapText="1"/>
    </xf>
    <xf numFmtId="0" fontId="0" fillId="0" borderId="4" xfId="0" applyBorder="1"/>
    <xf numFmtId="0" fontId="0" fillId="0" borderId="7" xfId="0" applyBorder="1"/>
    <xf numFmtId="0" fontId="0" fillId="7" borderId="6" xfId="0" applyFill="1" applyBorder="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8</xdr:col>
      <xdr:colOff>1</xdr:colOff>
      <xdr:row>0</xdr:row>
      <xdr:rowOff>1</xdr:rowOff>
    </xdr:from>
    <xdr:to>
      <xdr:col>13</xdr:col>
      <xdr:colOff>472655</xdr:colOff>
      <xdr:row>15</xdr:row>
      <xdr:rowOff>113569</xdr:rowOff>
    </xdr:to>
    <xdr:pic>
      <xdr:nvPicPr>
        <xdr:cNvPr id="2" name="Picture 1">
          <a:extLst>
            <a:ext uri="{FF2B5EF4-FFF2-40B4-BE49-F238E27FC236}">
              <a16:creationId xmlns:a16="http://schemas.microsoft.com/office/drawing/2014/main" id="{A499E6F1-A7AB-9B1F-0985-482C5FA90479}"/>
            </a:ext>
          </a:extLst>
        </xdr:cNvPr>
        <xdr:cNvPicPr>
          <a:picLocks noChangeAspect="1"/>
        </xdr:cNvPicPr>
      </xdr:nvPicPr>
      <xdr:blipFill>
        <a:blip xmlns:r="http://schemas.openxmlformats.org/officeDocument/2006/relationships" r:embed="rId1"/>
        <a:stretch>
          <a:fillRect/>
        </a:stretch>
      </xdr:blipFill>
      <xdr:spPr>
        <a:xfrm>
          <a:off x="5181601" y="1"/>
          <a:ext cx="3711154" cy="372903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46903</xdr:colOff>
      <xdr:row>0</xdr:row>
      <xdr:rowOff>75768</xdr:rowOff>
    </xdr:from>
    <xdr:to>
      <xdr:col>14</xdr:col>
      <xdr:colOff>81393</xdr:colOff>
      <xdr:row>3</xdr:row>
      <xdr:rowOff>320762</xdr:rowOff>
    </xdr:to>
    <xdr:pic>
      <xdr:nvPicPr>
        <xdr:cNvPr id="2" name="Picture 1">
          <a:extLst>
            <a:ext uri="{FF2B5EF4-FFF2-40B4-BE49-F238E27FC236}">
              <a16:creationId xmlns:a16="http://schemas.microsoft.com/office/drawing/2014/main" id="{03ACA511-70B7-8C5A-5FD7-1FB6814D801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68523" y="75768"/>
          <a:ext cx="2632217" cy="13959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Green">
      <a:dk1>
        <a:sysClr val="windowText" lastClr="000000"/>
      </a:dk1>
      <a:lt1>
        <a:sysClr val="window" lastClr="FFFFFF"/>
      </a:lt1>
      <a:dk2>
        <a:srgbClr val="455F51"/>
      </a:dk2>
      <a:lt2>
        <a:srgbClr val="E3DED1"/>
      </a:lt2>
      <a:accent1>
        <a:srgbClr val="549E39"/>
      </a:accent1>
      <a:accent2>
        <a:srgbClr val="8AB833"/>
      </a:accent2>
      <a:accent3>
        <a:srgbClr val="C0CF3A"/>
      </a:accent3>
      <a:accent4>
        <a:srgbClr val="029676"/>
      </a:accent4>
      <a:accent5>
        <a:srgbClr val="4AB5C4"/>
      </a:accent5>
      <a:accent6>
        <a:srgbClr val="0989B1"/>
      </a:accent6>
      <a:hlink>
        <a:srgbClr val="6B9F25"/>
      </a:hlink>
      <a:folHlink>
        <a:srgbClr val="BA6906"/>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www.field-studies-council.org/resources/16-18-geography/water-and-carbon/carbon-cycle/method/" TargetMode="External"/><Relationship Id="rId1" Type="http://schemas.openxmlformats.org/officeDocument/2006/relationships/hyperlink" Target="https://www.field-studies-council.org/resources/16-18-geography/water-and-carbon/carbon-cycle/method/"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98969-2DC7-4FF5-B29D-02C4C9C426D7}">
  <dimension ref="A1:N19"/>
  <sheetViews>
    <sheetView zoomScale="130" zoomScaleNormal="130" workbookViewId="0">
      <selection activeCell="E4" sqref="E4"/>
    </sheetView>
  </sheetViews>
  <sheetFormatPr defaultRowHeight="14.25" x14ac:dyDescent="0.45"/>
  <cols>
    <col min="7" max="7" width="11.06640625" customWidth="1"/>
  </cols>
  <sheetData>
    <row r="1" spans="1:7" ht="37.15" x14ac:dyDescent="1.1499999999999999">
      <c r="A1" s="6" t="s">
        <v>0</v>
      </c>
      <c r="B1" s="6"/>
      <c r="C1" s="6"/>
      <c r="D1" s="6"/>
      <c r="E1" s="6"/>
      <c r="F1" s="6"/>
      <c r="G1" s="6"/>
    </row>
    <row r="2" spans="1:7" ht="42.75" customHeight="1" x14ac:dyDescent="0.45">
      <c r="A2" s="2" t="s">
        <v>3</v>
      </c>
      <c r="B2" s="2"/>
      <c r="C2" s="2"/>
      <c r="D2" s="2"/>
      <c r="E2" s="2"/>
      <c r="F2" s="2"/>
      <c r="G2" s="2"/>
    </row>
    <row r="3" spans="1:7" s="3" customFormat="1" ht="33.75" customHeight="1" x14ac:dyDescent="0.45">
      <c r="A3" s="5" t="s">
        <v>1</v>
      </c>
      <c r="B3" s="5" t="s">
        <v>71</v>
      </c>
      <c r="C3" s="5" t="s">
        <v>72</v>
      </c>
      <c r="D3" s="5" t="s">
        <v>73</v>
      </c>
      <c r="E3" s="5" t="s">
        <v>74</v>
      </c>
      <c r="F3" s="5" t="s">
        <v>2</v>
      </c>
      <c r="G3" s="5" t="s">
        <v>70</v>
      </c>
    </row>
    <row r="4" spans="1:7" x14ac:dyDescent="0.45">
      <c r="A4" s="7">
        <v>1</v>
      </c>
      <c r="B4" s="1"/>
      <c r="C4" s="1"/>
      <c r="D4" s="1"/>
      <c r="E4" s="1"/>
      <c r="F4" s="1" t="e">
        <f>AVERAGE(B4:E4)</f>
        <v>#DIV/0!</v>
      </c>
      <c r="G4" s="1" t="e">
        <f xml:space="preserve"> 1/(F4^2)</f>
        <v>#DIV/0!</v>
      </c>
    </row>
    <row r="5" spans="1:7" x14ac:dyDescent="0.45">
      <c r="A5" s="7">
        <v>2</v>
      </c>
      <c r="B5" s="1"/>
      <c r="C5" s="1"/>
      <c r="D5" s="1"/>
      <c r="E5" s="1"/>
      <c r="F5" s="1" t="e">
        <f t="shared" ref="F5:F15" si="0">AVERAGE(B5:E5)</f>
        <v>#DIV/0!</v>
      </c>
      <c r="G5" s="1" t="e">
        <f t="shared" ref="G5:G15" si="1" xml:space="preserve"> 1/(F5^2)</f>
        <v>#DIV/0!</v>
      </c>
    </row>
    <row r="6" spans="1:7" x14ac:dyDescent="0.45">
      <c r="A6" s="7">
        <v>3</v>
      </c>
      <c r="B6" s="1"/>
      <c r="C6" s="1"/>
      <c r="D6" s="1"/>
      <c r="E6" s="1"/>
      <c r="F6" s="1" t="e">
        <f t="shared" si="0"/>
        <v>#DIV/0!</v>
      </c>
      <c r="G6" s="1" t="e">
        <f t="shared" si="1"/>
        <v>#DIV/0!</v>
      </c>
    </row>
    <row r="7" spans="1:7" x14ac:dyDescent="0.45">
      <c r="A7" s="7">
        <v>4</v>
      </c>
      <c r="B7" s="1"/>
      <c r="C7" s="1"/>
      <c r="D7" s="1"/>
      <c r="E7" s="1"/>
      <c r="F7" s="1" t="e">
        <f t="shared" si="0"/>
        <v>#DIV/0!</v>
      </c>
      <c r="G7" s="1" t="e">
        <f t="shared" si="1"/>
        <v>#DIV/0!</v>
      </c>
    </row>
    <row r="8" spans="1:7" x14ac:dyDescent="0.45">
      <c r="A8" s="7">
        <v>5</v>
      </c>
      <c r="B8" s="1"/>
      <c r="C8" s="1"/>
      <c r="D8" s="1"/>
      <c r="E8" s="1"/>
      <c r="F8" s="1" t="e">
        <f t="shared" si="0"/>
        <v>#DIV/0!</v>
      </c>
      <c r="G8" s="1" t="e">
        <f t="shared" si="1"/>
        <v>#DIV/0!</v>
      </c>
    </row>
    <row r="9" spans="1:7" x14ac:dyDescent="0.45">
      <c r="A9" s="7">
        <v>6</v>
      </c>
      <c r="B9" s="1"/>
      <c r="C9" s="1"/>
      <c r="D9" s="1"/>
      <c r="E9" s="1"/>
      <c r="F9" s="1" t="e">
        <f t="shared" si="0"/>
        <v>#DIV/0!</v>
      </c>
      <c r="G9" s="1" t="e">
        <f t="shared" si="1"/>
        <v>#DIV/0!</v>
      </c>
    </row>
    <row r="10" spans="1:7" x14ac:dyDescent="0.45">
      <c r="A10" s="7">
        <v>7</v>
      </c>
      <c r="B10" s="1"/>
      <c r="C10" s="1"/>
      <c r="D10" s="1"/>
      <c r="E10" s="1"/>
      <c r="F10" s="1" t="e">
        <f t="shared" si="0"/>
        <v>#DIV/0!</v>
      </c>
      <c r="G10" s="1" t="e">
        <f t="shared" si="1"/>
        <v>#DIV/0!</v>
      </c>
    </row>
    <row r="11" spans="1:7" x14ac:dyDescent="0.45">
      <c r="A11" s="7">
        <v>8</v>
      </c>
      <c r="B11" s="1"/>
      <c r="C11" s="1"/>
      <c r="D11" s="1"/>
      <c r="E11" s="1"/>
      <c r="F11" s="1" t="e">
        <f t="shared" si="0"/>
        <v>#DIV/0!</v>
      </c>
      <c r="G11" s="1" t="e">
        <f t="shared" si="1"/>
        <v>#DIV/0!</v>
      </c>
    </row>
    <row r="12" spans="1:7" x14ac:dyDescent="0.45">
      <c r="A12" s="7">
        <v>9</v>
      </c>
      <c r="B12" s="1"/>
      <c r="C12" s="1"/>
      <c r="D12" s="1"/>
      <c r="E12" s="1"/>
      <c r="F12" s="1" t="e">
        <f t="shared" si="0"/>
        <v>#DIV/0!</v>
      </c>
      <c r="G12" s="1" t="e">
        <f t="shared" si="1"/>
        <v>#DIV/0!</v>
      </c>
    </row>
    <row r="13" spans="1:7" x14ac:dyDescent="0.45">
      <c r="A13" s="7">
        <v>10</v>
      </c>
      <c r="B13" s="1"/>
      <c r="C13" s="1"/>
      <c r="D13" s="1"/>
      <c r="E13" s="1"/>
      <c r="F13" s="1" t="e">
        <f t="shared" si="0"/>
        <v>#DIV/0!</v>
      </c>
      <c r="G13" s="1" t="e">
        <f t="shared" si="1"/>
        <v>#DIV/0!</v>
      </c>
    </row>
    <row r="14" spans="1:7" x14ac:dyDescent="0.45">
      <c r="A14" s="7">
        <v>11</v>
      </c>
      <c r="B14" s="1"/>
      <c r="C14" s="1"/>
      <c r="D14" s="1"/>
      <c r="E14" s="1"/>
      <c r="F14" s="1" t="e">
        <f t="shared" si="0"/>
        <v>#DIV/0!</v>
      </c>
      <c r="G14" s="1" t="e">
        <f t="shared" si="1"/>
        <v>#DIV/0!</v>
      </c>
    </row>
    <row r="15" spans="1:7" x14ac:dyDescent="0.45">
      <c r="A15" s="7">
        <v>12</v>
      </c>
      <c r="B15" s="1"/>
      <c r="C15" s="1"/>
      <c r="D15" s="1"/>
      <c r="E15" s="1"/>
      <c r="F15" s="1" t="e">
        <f t="shared" si="0"/>
        <v>#DIV/0!</v>
      </c>
      <c r="G15" s="1" t="e">
        <f t="shared" si="1"/>
        <v>#DIV/0!</v>
      </c>
    </row>
    <row r="16" spans="1:7" x14ac:dyDescent="0.45">
      <c r="F16" s="8" t="s">
        <v>4</v>
      </c>
      <c r="G16" s="9" t="e">
        <f>SUM(G4:G15)</f>
        <v>#DIV/0!</v>
      </c>
    </row>
    <row r="19" spans="1:14" x14ac:dyDescent="0.45">
      <c r="A19" s="10" t="s">
        <v>6</v>
      </c>
      <c r="B19" s="10"/>
      <c r="C19" s="10"/>
      <c r="D19" s="10"/>
      <c r="E19" s="10"/>
      <c r="F19" s="10"/>
      <c r="G19" s="10"/>
      <c r="H19" s="10"/>
      <c r="I19" s="10"/>
      <c r="J19" s="10"/>
      <c r="K19" s="10"/>
      <c r="L19" s="10"/>
      <c r="M19" s="10"/>
      <c r="N19" s="10"/>
    </row>
  </sheetData>
  <mergeCells count="3">
    <mergeCell ref="A1:G1"/>
    <mergeCell ref="A2:G2"/>
    <mergeCell ref="A19:N19"/>
  </mergeCells>
  <hyperlinks>
    <hyperlink ref="A19:N19" r:id="rId1" display="Go to https://www.field-studies-council.org/resources/16-18-geography/water-and-carbon/carbon-cycle/method/ for more details" xr:uid="{85C36C13-DAEC-48B4-8DA1-FD601DA73D63}"/>
    <hyperlink ref="A19" r:id="rId2" xr:uid="{286F7619-C42B-4395-A898-1727BF5A1243}"/>
  </hyperlinks>
  <pageMargins left="0.7" right="0.7" top="0.75" bottom="0.75" header="0.3" footer="0.3"/>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86FC6-7AB8-47CC-A22A-3E72F0AA4A48}">
  <dimension ref="A1:J60"/>
  <sheetViews>
    <sheetView zoomScale="132" workbookViewId="0">
      <selection activeCell="L9" sqref="L9"/>
    </sheetView>
  </sheetViews>
  <sheetFormatPr defaultRowHeight="14.25" x14ac:dyDescent="0.45"/>
  <cols>
    <col min="1" max="1" width="12.265625" customWidth="1"/>
  </cols>
  <sheetData>
    <row r="1" spans="1:10" ht="37.15" x14ac:dyDescent="1.1499999999999999">
      <c r="A1" s="6" t="s">
        <v>63</v>
      </c>
      <c r="B1" s="6"/>
      <c r="C1" s="6"/>
      <c r="D1" s="6"/>
      <c r="E1" s="6"/>
      <c r="F1" s="6"/>
      <c r="G1" s="6"/>
      <c r="H1" s="6"/>
      <c r="I1" s="6"/>
      <c r="J1" s="6"/>
    </row>
    <row r="2" spans="1:10" ht="33.85" customHeight="1" x14ac:dyDescent="0.55000000000000004">
      <c r="A2" s="11" t="s">
        <v>50</v>
      </c>
      <c r="B2" s="11"/>
      <c r="C2" s="11"/>
      <c r="D2" s="11"/>
      <c r="E2" s="11"/>
      <c r="F2" s="11"/>
      <c r="G2" s="11"/>
      <c r="H2" s="11"/>
      <c r="I2" s="11"/>
      <c r="J2" s="11"/>
    </row>
    <row r="3" spans="1:10" ht="19.5" customHeight="1" x14ac:dyDescent="0.45">
      <c r="A3" s="17" t="s">
        <v>17</v>
      </c>
      <c r="B3" s="17"/>
      <c r="C3" s="17"/>
      <c r="D3" s="17"/>
      <c r="E3" s="17"/>
      <c r="F3" s="17"/>
      <c r="G3" s="17"/>
      <c r="H3" s="17"/>
      <c r="I3" s="17"/>
      <c r="J3" s="17"/>
    </row>
    <row r="4" spans="1:10" s="3" customFormat="1" ht="28.5" x14ac:dyDescent="0.45">
      <c r="A4" s="5" t="s">
        <v>7</v>
      </c>
      <c r="B4" s="5" t="s">
        <v>15</v>
      </c>
      <c r="C4" s="5" t="s">
        <v>13</v>
      </c>
      <c r="D4" s="5" t="s">
        <v>8</v>
      </c>
      <c r="E4" s="5" t="s">
        <v>12</v>
      </c>
      <c r="F4" s="5" t="s">
        <v>9</v>
      </c>
      <c r="G4" s="5" t="s">
        <v>10</v>
      </c>
      <c r="H4" s="5" t="s">
        <v>11</v>
      </c>
      <c r="I4" s="5" t="s">
        <v>14</v>
      </c>
      <c r="J4" s="5" t="s">
        <v>16</v>
      </c>
    </row>
    <row r="5" spans="1:10" x14ac:dyDescent="0.45">
      <c r="A5" s="7">
        <v>1</v>
      </c>
      <c r="B5" s="1"/>
      <c r="C5" s="1"/>
      <c r="D5" s="19">
        <f xml:space="preserve"> C5/(2*3.142)</f>
        <v>0</v>
      </c>
      <c r="E5" s="1"/>
      <c r="F5" s="1"/>
      <c r="G5" s="1"/>
      <c r="H5" s="19">
        <f>(E5*TAN(G5))+F5</f>
        <v>0</v>
      </c>
      <c r="I5" s="19">
        <f>(3.142*(D5^2)) * (H5/3)</f>
        <v>0</v>
      </c>
      <c r="J5" s="19">
        <f>I5*B5</f>
        <v>0</v>
      </c>
    </row>
    <row r="6" spans="1:10" x14ac:dyDescent="0.45">
      <c r="A6" s="7">
        <v>2</v>
      </c>
      <c r="B6" s="1"/>
      <c r="C6" s="1"/>
      <c r="D6" s="19">
        <f t="shared" ref="D6:D42" si="0" xml:space="preserve"> C6/(2*3.142)</f>
        <v>0</v>
      </c>
      <c r="E6" s="1"/>
      <c r="F6" s="1"/>
      <c r="G6" s="1"/>
      <c r="H6" s="19">
        <f t="shared" ref="H6:H42" si="1">(E6*TAN(G6))+F6</f>
        <v>0</v>
      </c>
      <c r="I6" s="19">
        <f t="shared" ref="I6:I42" si="2">(3.142*(D6^2)) * (H6/3)</f>
        <v>0</v>
      </c>
      <c r="J6" s="19">
        <f t="shared" ref="J6:J42" si="3">I6*B6</f>
        <v>0</v>
      </c>
    </row>
    <row r="7" spans="1:10" x14ac:dyDescent="0.45">
      <c r="A7" s="7">
        <v>3</v>
      </c>
      <c r="B7" s="1"/>
      <c r="C7" s="1"/>
      <c r="D7" s="19">
        <f t="shared" si="0"/>
        <v>0</v>
      </c>
      <c r="E7" s="1"/>
      <c r="F7" s="1"/>
      <c r="G7" s="1"/>
      <c r="H7" s="19">
        <f t="shared" si="1"/>
        <v>0</v>
      </c>
      <c r="I7" s="19">
        <f t="shared" si="2"/>
        <v>0</v>
      </c>
      <c r="J7" s="19">
        <f t="shared" si="3"/>
        <v>0</v>
      </c>
    </row>
    <row r="8" spans="1:10" x14ac:dyDescent="0.45">
      <c r="A8" s="7">
        <v>4</v>
      </c>
      <c r="B8" s="1"/>
      <c r="C8" s="1"/>
      <c r="D8" s="19">
        <f t="shared" si="0"/>
        <v>0</v>
      </c>
      <c r="E8" s="1"/>
      <c r="F8" s="1"/>
      <c r="G8" s="1"/>
      <c r="H8" s="19">
        <f t="shared" si="1"/>
        <v>0</v>
      </c>
      <c r="I8" s="19">
        <f t="shared" si="2"/>
        <v>0</v>
      </c>
      <c r="J8" s="19">
        <f t="shared" si="3"/>
        <v>0</v>
      </c>
    </row>
    <row r="9" spans="1:10" x14ac:dyDescent="0.45">
      <c r="A9" s="7">
        <v>5</v>
      </c>
      <c r="B9" s="1"/>
      <c r="C9" s="1"/>
      <c r="D9" s="19">
        <f t="shared" si="0"/>
        <v>0</v>
      </c>
      <c r="E9" s="1"/>
      <c r="F9" s="1"/>
      <c r="G9" s="1"/>
      <c r="H9" s="19">
        <f t="shared" si="1"/>
        <v>0</v>
      </c>
      <c r="I9" s="19">
        <f t="shared" si="2"/>
        <v>0</v>
      </c>
      <c r="J9" s="19">
        <f t="shared" si="3"/>
        <v>0</v>
      </c>
    </row>
    <row r="10" spans="1:10" x14ac:dyDescent="0.45">
      <c r="A10" s="7">
        <v>6</v>
      </c>
      <c r="B10" s="1"/>
      <c r="C10" s="1"/>
      <c r="D10" s="19">
        <f t="shared" si="0"/>
        <v>0</v>
      </c>
      <c r="E10" s="1"/>
      <c r="F10" s="1"/>
      <c r="G10" s="1"/>
      <c r="H10" s="19">
        <f t="shared" si="1"/>
        <v>0</v>
      </c>
      <c r="I10" s="19">
        <f t="shared" si="2"/>
        <v>0</v>
      </c>
      <c r="J10" s="19">
        <f t="shared" si="3"/>
        <v>0</v>
      </c>
    </row>
    <row r="11" spans="1:10" x14ac:dyDescent="0.45">
      <c r="A11" s="7">
        <v>7</v>
      </c>
      <c r="B11" s="1"/>
      <c r="C11" s="1"/>
      <c r="D11" s="19">
        <f t="shared" si="0"/>
        <v>0</v>
      </c>
      <c r="E11" s="1"/>
      <c r="F11" s="1"/>
      <c r="G11" s="1"/>
      <c r="H11" s="19">
        <f t="shared" si="1"/>
        <v>0</v>
      </c>
      <c r="I11" s="19">
        <f t="shared" si="2"/>
        <v>0</v>
      </c>
      <c r="J11" s="19">
        <f t="shared" si="3"/>
        <v>0</v>
      </c>
    </row>
    <row r="12" spans="1:10" x14ac:dyDescent="0.45">
      <c r="A12" s="7">
        <v>8</v>
      </c>
      <c r="B12" s="1"/>
      <c r="C12" s="1"/>
      <c r="D12" s="19">
        <f t="shared" si="0"/>
        <v>0</v>
      </c>
      <c r="E12" s="1"/>
      <c r="F12" s="1"/>
      <c r="G12" s="1"/>
      <c r="H12" s="19">
        <f t="shared" si="1"/>
        <v>0</v>
      </c>
      <c r="I12" s="19">
        <f t="shared" si="2"/>
        <v>0</v>
      </c>
      <c r="J12" s="19">
        <f t="shared" si="3"/>
        <v>0</v>
      </c>
    </row>
    <row r="13" spans="1:10" x14ac:dyDescent="0.45">
      <c r="A13" s="7">
        <v>9</v>
      </c>
      <c r="B13" s="1"/>
      <c r="C13" s="1"/>
      <c r="D13" s="19">
        <f t="shared" si="0"/>
        <v>0</v>
      </c>
      <c r="E13" s="1"/>
      <c r="F13" s="1"/>
      <c r="G13" s="1"/>
      <c r="H13" s="19">
        <f t="shared" si="1"/>
        <v>0</v>
      </c>
      <c r="I13" s="19">
        <f t="shared" si="2"/>
        <v>0</v>
      </c>
      <c r="J13" s="19">
        <f t="shared" si="3"/>
        <v>0</v>
      </c>
    </row>
    <row r="14" spans="1:10" x14ac:dyDescent="0.45">
      <c r="A14" s="7">
        <v>10</v>
      </c>
      <c r="B14" s="1"/>
      <c r="C14" s="1"/>
      <c r="D14" s="19">
        <f t="shared" si="0"/>
        <v>0</v>
      </c>
      <c r="E14" s="1"/>
      <c r="F14" s="1"/>
      <c r="G14" s="1"/>
      <c r="H14" s="19">
        <f t="shared" si="1"/>
        <v>0</v>
      </c>
      <c r="I14" s="19">
        <f t="shared" si="2"/>
        <v>0</v>
      </c>
      <c r="J14" s="19">
        <f t="shared" si="3"/>
        <v>0</v>
      </c>
    </row>
    <row r="15" spans="1:10" x14ac:dyDescent="0.45">
      <c r="A15" s="7">
        <v>11</v>
      </c>
      <c r="B15" s="1"/>
      <c r="C15" s="1"/>
      <c r="D15" s="19">
        <f t="shared" si="0"/>
        <v>0</v>
      </c>
      <c r="E15" s="1"/>
      <c r="F15" s="1"/>
      <c r="G15" s="1"/>
      <c r="H15" s="19">
        <f t="shared" si="1"/>
        <v>0</v>
      </c>
      <c r="I15" s="19">
        <f t="shared" si="2"/>
        <v>0</v>
      </c>
      <c r="J15" s="19">
        <f t="shared" si="3"/>
        <v>0</v>
      </c>
    </row>
    <row r="16" spans="1:10" x14ac:dyDescent="0.45">
      <c r="A16" s="7">
        <v>12</v>
      </c>
      <c r="B16" s="1"/>
      <c r="C16" s="1"/>
      <c r="D16" s="19">
        <f t="shared" si="0"/>
        <v>0</v>
      </c>
      <c r="E16" s="1"/>
      <c r="F16" s="1"/>
      <c r="G16" s="1"/>
      <c r="H16" s="19">
        <f t="shared" si="1"/>
        <v>0</v>
      </c>
      <c r="I16" s="19">
        <f t="shared" si="2"/>
        <v>0</v>
      </c>
      <c r="J16" s="19">
        <f t="shared" si="3"/>
        <v>0</v>
      </c>
    </row>
    <row r="17" spans="1:10" x14ac:dyDescent="0.45">
      <c r="A17" s="7">
        <v>13</v>
      </c>
      <c r="B17" s="1"/>
      <c r="C17" s="1"/>
      <c r="D17" s="19">
        <f t="shared" si="0"/>
        <v>0</v>
      </c>
      <c r="E17" s="1"/>
      <c r="F17" s="1"/>
      <c r="G17" s="1"/>
      <c r="H17" s="19">
        <f t="shared" si="1"/>
        <v>0</v>
      </c>
      <c r="I17" s="19">
        <f t="shared" si="2"/>
        <v>0</v>
      </c>
      <c r="J17" s="19">
        <f t="shared" si="3"/>
        <v>0</v>
      </c>
    </row>
    <row r="18" spans="1:10" x14ac:dyDescent="0.45">
      <c r="A18" s="7">
        <v>14</v>
      </c>
      <c r="B18" s="1"/>
      <c r="C18" s="1"/>
      <c r="D18" s="19">
        <f t="shared" si="0"/>
        <v>0</v>
      </c>
      <c r="E18" s="1"/>
      <c r="F18" s="1"/>
      <c r="G18" s="1"/>
      <c r="H18" s="19">
        <f t="shared" si="1"/>
        <v>0</v>
      </c>
      <c r="I18" s="19">
        <f t="shared" si="2"/>
        <v>0</v>
      </c>
      <c r="J18" s="19">
        <f t="shared" si="3"/>
        <v>0</v>
      </c>
    </row>
    <row r="19" spans="1:10" x14ac:dyDescent="0.45">
      <c r="A19" s="7">
        <v>15</v>
      </c>
      <c r="B19" s="1"/>
      <c r="C19" s="1"/>
      <c r="D19" s="19">
        <f t="shared" si="0"/>
        <v>0</v>
      </c>
      <c r="E19" s="1"/>
      <c r="F19" s="1"/>
      <c r="G19" s="1"/>
      <c r="H19" s="19">
        <f t="shared" si="1"/>
        <v>0</v>
      </c>
      <c r="I19" s="19">
        <f t="shared" si="2"/>
        <v>0</v>
      </c>
      <c r="J19" s="19">
        <f t="shared" si="3"/>
        <v>0</v>
      </c>
    </row>
    <row r="20" spans="1:10" x14ac:dyDescent="0.45">
      <c r="A20" s="7">
        <v>16</v>
      </c>
      <c r="B20" s="1"/>
      <c r="C20" s="1"/>
      <c r="D20" s="19">
        <f t="shared" si="0"/>
        <v>0</v>
      </c>
      <c r="E20" s="1"/>
      <c r="F20" s="1"/>
      <c r="G20" s="1"/>
      <c r="H20" s="19">
        <f t="shared" si="1"/>
        <v>0</v>
      </c>
      <c r="I20" s="19">
        <f t="shared" si="2"/>
        <v>0</v>
      </c>
      <c r="J20" s="19">
        <f t="shared" si="3"/>
        <v>0</v>
      </c>
    </row>
    <row r="21" spans="1:10" x14ac:dyDescent="0.45">
      <c r="A21" s="7">
        <v>17</v>
      </c>
      <c r="B21" s="1"/>
      <c r="C21" s="1"/>
      <c r="D21" s="19">
        <f t="shared" si="0"/>
        <v>0</v>
      </c>
      <c r="E21" s="1"/>
      <c r="F21" s="1"/>
      <c r="G21" s="1"/>
      <c r="H21" s="19">
        <f t="shared" si="1"/>
        <v>0</v>
      </c>
      <c r="I21" s="19">
        <f t="shared" si="2"/>
        <v>0</v>
      </c>
      <c r="J21" s="19">
        <f t="shared" si="3"/>
        <v>0</v>
      </c>
    </row>
    <row r="22" spans="1:10" x14ac:dyDescent="0.45">
      <c r="A22" s="7">
        <v>18</v>
      </c>
      <c r="B22" s="1"/>
      <c r="C22" s="1"/>
      <c r="D22" s="19">
        <f t="shared" si="0"/>
        <v>0</v>
      </c>
      <c r="E22" s="1"/>
      <c r="F22" s="1"/>
      <c r="G22" s="1"/>
      <c r="H22" s="19">
        <f t="shared" si="1"/>
        <v>0</v>
      </c>
      <c r="I22" s="19">
        <f t="shared" si="2"/>
        <v>0</v>
      </c>
      <c r="J22" s="19">
        <f t="shared" si="3"/>
        <v>0</v>
      </c>
    </row>
    <row r="23" spans="1:10" x14ac:dyDescent="0.45">
      <c r="A23" s="7">
        <v>19</v>
      </c>
      <c r="B23" s="1"/>
      <c r="C23" s="1"/>
      <c r="D23" s="19">
        <f t="shared" si="0"/>
        <v>0</v>
      </c>
      <c r="E23" s="1"/>
      <c r="F23" s="1"/>
      <c r="G23" s="1"/>
      <c r="H23" s="19">
        <f t="shared" si="1"/>
        <v>0</v>
      </c>
      <c r="I23" s="19">
        <f t="shared" si="2"/>
        <v>0</v>
      </c>
      <c r="J23" s="19">
        <f t="shared" si="3"/>
        <v>0</v>
      </c>
    </row>
    <row r="24" spans="1:10" x14ac:dyDescent="0.45">
      <c r="A24" s="7">
        <v>20</v>
      </c>
      <c r="B24" s="1"/>
      <c r="C24" s="1"/>
      <c r="D24" s="19">
        <f t="shared" si="0"/>
        <v>0</v>
      </c>
      <c r="E24" s="1"/>
      <c r="F24" s="1"/>
      <c r="G24" s="1"/>
      <c r="H24" s="19">
        <f t="shared" si="1"/>
        <v>0</v>
      </c>
      <c r="I24" s="19">
        <f t="shared" si="2"/>
        <v>0</v>
      </c>
      <c r="J24" s="19">
        <f t="shared" si="3"/>
        <v>0</v>
      </c>
    </row>
    <row r="25" spans="1:10" x14ac:dyDescent="0.45">
      <c r="A25" s="7">
        <v>21</v>
      </c>
      <c r="B25" s="1"/>
      <c r="C25" s="1"/>
      <c r="D25" s="19">
        <f t="shared" si="0"/>
        <v>0</v>
      </c>
      <c r="E25" s="1"/>
      <c r="F25" s="1"/>
      <c r="G25" s="1"/>
      <c r="H25" s="19">
        <f t="shared" si="1"/>
        <v>0</v>
      </c>
      <c r="I25" s="19">
        <f t="shared" si="2"/>
        <v>0</v>
      </c>
      <c r="J25" s="19">
        <f t="shared" si="3"/>
        <v>0</v>
      </c>
    </row>
    <row r="26" spans="1:10" x14ac:dyDescent="0.45">
      <c r="A26" s="7">
        <v>22</v>
      </c>
      <c r="B26" s="1"/>
      <c r="C26" s="1"/>
      <c r="D26" s="19">
        <f t="shared" si="0"/>
        <v>0</v>
      </c>
      <c r="E26" s="1"/>
      <c r="F26" s="1"/>
      <c r="G26" s="1"/>
      <c r="H26" s="19">
        <f t="shared" si="1"/>
        <v>0</v>
      </c>
      <c r="I26" s="19">
        <f t="shared" si="2"/>
        <v>0</v>
      </c>
      <c r="J26" s="19">
        <f t="shared" si="3"/>
        <v>0</v>
      </c>
    </row>
    <row r="27" spans="1:10" x14ac:dyDescent="0.45">
      <c r="A27" s="7">
        <v>23</v>
      </c>
      <c r="B27" s="1"/>
      <c r="C27" s="1"/>
      <c r="D27" s="19">
        <f t="shared" si="0"/>
        <v>0</v>
      </c>
      <c r="E27" s="1"/>
      <c r="F27" s="1"/>
      <c r="G27" s="1"/>
      <c r="H27" s="19">
        <f t="shared" si="1"/>
        <v>0</v>
      </c>
      <c r="I27" s="19">
        <f t="shared" si="2"/>
        <v>0</v>
      </c>
      <c r="J27" s="19">
        <f t="shared" si="3"/>
        <v>0</v>
      </c>
    </row>
    <row r="28" spans="1:10" x14ac:dyDescent="0.45">
      <c r="A28" s="7">
        <v>24</v>
      </c>
      <c r="B28" s="1"/>
      <c r="C28" s="1"/>
      <c r="D28" s="19">
        <f t="shared" si="0"/>
        <v>0</v>
      </c>
      <c r="E28" s="1"/>
      <c r="F28" s="1"/>
      <c r="G28" s="1"/>
      <c r="H28" s="19">
        <f t="shared" si="1"/>
        <v>0</v>
      </c>
      <c r="I28" s="19">
        <f t="shared" si="2"/>
        <v>0</v>
      </c>
      <c r="J28" s="19">
        <f t="shared" si="3"/>
        <v>0</v>
      </c>
    </row>
    <row r="29" spans="1:10" x14ac:dyDescent="0.45">
      <c r="A29" s="7">
        <v>25</v>
      </c>
      <c r="B29" s="1"/>
      <c r="C29" s="1"/>
      <c r="D29" s="19">
        <f t="shared" si="0"/>
        <v>0</v>
      </c>
      <c r="E29" s="1"/>
      <c r="F29" s="1"/>
      <c r="G29" s="1"/>
      <c r="H29" s="19">
        <f t="shared" si="1"/>
        <v>0</v>
      </c>
      <c r="I29" s="19">
        <f t="shared" si="2"/>
        <v>0</v>
      </c>
      <c r="J29" s="19">
        <f t="shared" si="3"/>
        <v>0</v>
      </c>
    </row>
    <row r="30" spans="1:10" x14ac:dyDescent="0.45">
      <c r="A30" s="7">
        <v>26</v>
      </c>
      <c r="B30" s="1"/>
      <c r="C30" s="1"/>
      <c r="D30" s="19">
        <f t="shared" si="0"/>
        <v>0</v>
      </c>
      <c r="E30" s="1"/>
      <c r="F30" s="1"/>
      <c r="G30" s="1"/>
      <c r="H30" s="19">
        <f t="shared" si="1"/>
        <v>0</v>
      </c>
      <c r="I30" s="19">
        <f t="shared" si="2"/>
        <v>0</v>
      </c>
      <c r="J30" s="19">
        <f t="shared" si="3"/>
        <v>0</v>
      </c>
    </row>
    <row r="31" spans="1:10" x14ac:dyDescent="0.45">
      <c r="A31" s="7">
        <v>27</v>
      </c>
      <c r="B31" s="1"/>
      <c r="C31" s="1"/>
      <c r="D31" s="19">
        <f t="shared" si="0"/>
        <v>0</v>
      </c>
      <c r="E31" s="1"/>
      <c r="F31" s="1"/>
      <c r="G31" s="1"/>
      <c r="H31" s="19">
        <f t="shared" si="1"/>
        <v>0</v>
      </c>
      <c r="I31" s="19">
        <f t="shared" si="2"/>
        <v>0</v>
      </c>
      <c r="J31" s="19">
        <f t="shared" si="3"/>
        <v>0</v>
      </c>
    </row>
    <row r="32" spans="1:10" x14ac:dyDescent="0.45">
      <c r="A32" s="7">
        <v>28</v>
      </c>
      <c r="B32" s="1"/>
      <c r="C32" s="1"/>
      <c r="D32" s="19">
        <f t="shared" si="0"/>
        <v>0</v>
      </c>
      <c r="E32" s="1"/>
      <c r="F32" s="1"/>
      <c r="G32" s="1"/>
      <c r="H32" s="19">
        <f t="shared" si="1"/>
        <v>0</v>
      </c>
      <c r="I32" s="19">
        <f t="shared" si="2"/>
        <v>0</v>
      </c>
      <c r="J32" s="19">
        <f t="shared" si="3"/>
        <v>0</v>
      </c>
    </row>
    <row r="33" spans="1:10" x14ac:dyDescent="0.45">
      <c r="A33" s="7">
        <v>29</v>
      </c>
      <c r="B33" s="1"/>
      <c r="C33" s="1"/>
      <c r="D33" s="19">
        <f t="shared" si="0"/>
        <v>0</v>
      </c>
      <c r="E33" s="1"/>
      <c r="F33" s="1"/>
      <c r="G33" s="1"/>
      <c r="H33" s="19">
        <f t="shared" si="1"/>
        <v>0</v>
      </c>
      <c r="I33" s="19">
        <f t="shared" si="2"/>
        <v>0</v>
      </c>
      <c r="J33" s="19">
        <f t="shared" si="3"/>
        <v>0</v>
      </c>
    </row>
    <row r="34" spans="1:10" x14ac:dyDescent="0.45">
      <c r="A34" s="7">
        <v>30</v>
      </c>
      <c r="B34" s="1"/>
      <c r="C34" s="1"/>
      <c r="D34" s="19">
        <f t="shared" si="0"/>
        <v>0</v>
      </c>
      <c r="E34" s="1"/>
      <c r="F34" s="1"/>
      <c r="G34" s="1"/>
      <c r="H34" s="19">
        <f t="shared" si="1"/>
        <v>0</v>
      </c>
      <c r="I34" s="19">
        <f t="shared" si="2"/>
        <v>0</v>
      </c>
      <c r="J34" s="19">
        <f t="shared" si="3"/>
        <v>0</v>
      </c>
    </row>
    <row r="35" spans="1:10" x14ac:dyDescent="0.45">
      <c r="A35" s="7">
        <v>31</v>
      </c>
      <c r="B35" s="1"/>
      <c r="C35" s="1"/>
      <c r="D35" s="19">
        <f t="shared" si="0"/>
        <v>0</v>
      </c>
      <c r="E35" s="1"/>
      <c r="F35" s="1"/>
      <c r="G35" s="1"/>
      <c r="H35" s="19">
        <f t="shared" si="1"/>
        <v>0</v>
      </c>
      <c r="I35" s="19">
        <f t="shared" si="2"/>
        <v>0</v>
      </c>
      <c r="J35" s="19">
        <f t="shared" si="3"/>
        <v>0</v>
      </c>
    </row>
    <row r="36" spans="1:10" x14ac:dyDescent="0.45">
      <c r="A36" s="7">
        <v>32</v>
      </c>
      <c r="B36" s="1"/>
      <c r="C36" s="1"/>
      <c r="D36" s="19">
        <f t="shared" si="0"/>
        <v>0</v>
      </c>
      <c r="E36" s="1"/>
      <c r="F36" s="1"/>
      <c r="G36" s="1"/>
      <c r="H36" s="19">
        <f t="shared" si="1"/>
        <v>0</v>
      </c>
      <c r="I36" s="19">
        <f t="shared" si="2"/>
        <v>0</v>
      </c>
      <c r="J36" s="19">
        <f t="shared" si="3"/>
        <v>0</v>
      </c>
    </row>
    <row r="37" spans="1:10" x14ac:dyDescent="0.45">
      <c r="A37" s="7">
        <v>33</v>
      </c>
      <c r="B37" s="1"/>
      <c r="C37" s="1"/>
      <c r="D37" s="19">
        <f t="shared" si="0"/>
        <v>0</v>
      </c>
      <c r="E37" s="1"/>
      <c r="F37" s="1"/>
      <c r="G37" s="1"/>
      <c r="H37" s="19">
        <f t="shared" si="1"/>
        <v>0</v>
      </c>
      <c r="I37" s="19">
        <f t="shared" si="2"/>
        <v>0</v>
      </c>
      <c r="J37" s="19">
        <f t="shared" si="3"/>
        <v>0</v>
      </c>
    </row>
    <row r="38" spans="1:10" x14ac:dyDescent="0.45">
      <c r="A38" s="7">
        <v>34</v>
      </c>
      <c r="B38" s="1"/>
      <c r="C38" s="1"/>
      <c r="D38" s="19">
        <f t="shared" si="0"/>
        <v>0</v>
      </c>
      <c r="E38" s="1"/>
      <c r="F38" s="1"/>
      <c r="G38" s="1"/>
      <c r="H38" s="19">
        <f t="shared" si="1"/>
        <v>0</v>
      </c>
      <c r="I38" s="19">
        <f t="shared" si="2"/>
        <v>0</v>
      </c>
      <c r="J38" s="19">
        <f t="shared" si="3"/>
        <v>0</v>
      </c>
    </row>
    <row r="39" spans="1:10" x14ac:dyDescent="0.45">
      <c r="A39" s="7">
        <v>35</v>
      </c>
      <c r="B39" s="1"/>
      <c r="C39" s="1"/>
      <c r="D39" s="19">
        <f t="shared" si="0"/>
        <v>0</v>
      </c>
      <c r="E39" s="1"/>
      <c r="F39" s="1"/>
      <c r="G39" s="1"/>
      <c r="H39" s="19">
        <f t="shared" si="1"/>
        <v>0</v>
      </c>
      <c r="I39" s="19">
        <f t="shared" si="2"/>
        <v>0</v>
      </c>
      <c r="J39" s="19">
        <f t="shared" si="3"/>
        <v>0</v>
      </c>
    </row>
    <row r="40" spans="1:10" x14ac:dyDescent="0.45">
      <c r="A40" s="7">
        <v>36</v>
      </c>
      <c r="B40" s="1"/>
      <c r="C40" s="1"/>
      <c r="D40" s="19">
        <f t="shared" si="0"/>
        <v>0</v>
      </c>
      <c r="E40" s="1"/>
      <c r="F40" s="1"/>
      <c r="G40" s="1"/>
      <c r="H40" s="19">
        <f t="shared" si="1"/>
        <v>0</v>
      </c>
      <c r="I40" s="19">
        <f t="shared" si="2"/>
        <v>0</v>
      </c>
      <c r="J40" s="19">
        <f t="shared" si="3"/>
        <v>0</v>
      </c>
    </row>
    <row r="41" spans="1:10" x14ac:dyDescent="0.45">
      <c r="A41" s="7">
        <v>37</v>
      </c>
      <c r="B41" s="1"/>
      <c r="C41" s="1"/>
      <c r="D41" s="19">
        <f t="shared" si="0"/>
        <v>0</v>
      </c>
      <c r="E41" s="1"/>
      <c r="F41" s="1"/>
      <c r="G41" s="1"/>
      <c r="H41" s="19">
        <f t="shared" si="1"/>
        <v>0</v>
      </c>
      <c r="I41" s="19">
        <f t="shared" si="2"/>
        <v>0</v>
      </c>
      <c r="J41" s="19">
        <f t="shared" si="3"/>
        <v>0</v>
      </c>
    </row>
    <row r="42" spans="1:10" x14ac:dyDescent="0.45">
      <c r="A42" s="7">
        <v>38</v>
      </c>
      <c r="B42" s="1"/>
      <c r="C42" s="1"/>
      <c r="D42" s="19">
        <f t="shared" si="0"/>
        <v>0</v>
      </c>
      <c r="E42" s="1"/>
      <c r="F42" s="1"/>
      <c r="G42" s="1"/>
      <c r="H42" s="19">
        <f t="shared" si="1"/>
        <v>0</v>
      </c>
      <c r="I42" s="19">
        <f t="shared" si="2"/>
        <v>0</v>
      </c>
      <c r="J42" s="19">
        <f t="shared" si="3"/>
        <v>0</v>
      </c>
    </row>
    <row r="43" spans="1:10" x14ac:dyDescent="0.45">
      <c r="I43" s="12" t="s">
        <v>4</v>
      </c>
      <c r="J43" s="13">
        <f>SUM(J5:J42)</f>
        <v>0</v>
      </c>
    </row>
    <row r="48" spans="1:10" ht="30.4" customHeight="1" x14ac:dyDescent="0.45">
      <c r="A48" s="14" t="s">
        <v>18</v>
      </c>
      <c r="B48" s="14"/>
    </row>
    <row r="49" spans="1:2" ht="43.9" customHeight="1" x14ac:dyDescent="0.45">
      <c r="A49" s="15" t="s">
        <v>19</v>
      </c>
      <c r="B49" s="15"/>
    </row>
    <row r="50" spans="1:2" x14ac:dyDescent="0.45">
      <c r="A50" s="16" t="s">
        <v>20</v>
      </c>
      <c r="B50" s="16" t="s">
        <v>21</v>
      </c>
    </row>
    <row r="51" spans="1:2" x14ac:dyDescent="0.45">
      <c r="A51" s="7" t="s">
        <v>22</v>
      </c>
      <c r="B51" s="7">
        <v>0.45</v>
      </c>
    </row>
    <row r="52" spans="1:2" x14ac:dyDescent="0.45">
      <c r="A52" s="7" t="s">
        <v>23</v>
      </c>
      <c r="B52" s="7">
        <v>0.42</v>
      </c>
    </row>
    <row r="53" spans="1:2" x14ac:dyDescent="0.45">
      <c r="A53" s="7" t="s">
        <v>30</v>
      </c>
      <c r="B53" s="7">
        <v>0.39</v>
      </c>
    </row>
    <row r="54" spans="1:2" x14ac:dyDescent="0.45">
      <c r="A54" s="1"/>
      <c r="B54" s="1"/>
    </row>
    <row r="55" spans="1:2" x14ac:dyDescent="0.45">
      <c r="A55" s="4" t="s">
        <v>24</v>
      </c>
      <c r="B55" s="4">
        <v>0.56000000000000005</v>
      </c>
    </row>
    <row r="56" spans="1:2" x14ac:dyDescent="0.45">
      <c r="A56" s="4" t="s">
        <v>25</v>
      </c>
      <c r="B56" s="4">
        <v>0.55000000000000004</v>
      </c>
    </row>
    <row r="57" spans="1:2" x14ac:dyDescent="0.45">
      <c r="A57" s="4" t="s">
        <v>26</v>
      </c>
      <c r="B57" s="4">
        <v>0.49</v>
      </c>
    </row>
    <row r="58" spans="1:2" x14ac:dyDescent="0.45">
      <c r="A58" s="4" t="s">
        <v>27</v>
      </c>
      <c r="B58" s="4">
        <v>0.53</v>
      </c>
    </row>
    <row r="59" spans="1:2" x14ac:dyDescent="0.45">
      <c r="A59" s="4" t="s">
        <v>28</v>
      </c>
      <c r="B59" s="4">
        <v>0.42</v>
      </c>
    </row>
    <row r="60" spans="1:2" x14ac:dyDescent="0.45">
      <c r="A60" s="4" t="s">
        <v>29</v>
      </c>
      <c r="B60" s="4">
        <v>0.53</v>
      </c>
    </row>
  </sheetData>
  <mergeCells count="5">
    <mergeCell ref="A1:J1"/>
    <mergeCell ref="A2:J2"/>
    <mergeCell ref="A3:J3"/>
    <mergeCell ref="A48:B48"/>
    <mergeCell ref="A49:B4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951280-0DFB-49F2-8736-BBB83144763E}">
  <dimension ref="A1:I57"/>
  <sheetViews>
    <sheetView zoomScale="132" workbookViewId="0">
      <selection activeCell="A2" sqref="A2:I2"/>
    </sheetView>
  </sheetViews>
  <sheetFormatPr defaultRowHeight="14.25" x14ac:dyDescent="0.45"/>
  <cols>
    <col min="1" max="1" width="12.265625" customWidth="1"/>
    <col min="4" max="4" width="9.53125" bestFit="1" customWidth="1"/>
    <col min="8" max="8" width="14.06640625" customWidth="1"/>
    <col min="9" max="9" width="14.265625" customWidth="1"/>
  </cols>
  <sheetData>
    <row r="1" spans="1:9" ht="37.15" x14ac:dyDescent="1.1499999999999999">
      <c r="A1" s="6" t="s">
        <v>64</v>
      </c>
      <c r="B1" s="6"/>
      <c r="C1" s="6"/>
      <c r="D1" s="6"/>
      <c r="E1" s="6"/>
      <c r="F1" s="6"/>
      <c r="G1" s="6"/>
      <c r="H1" s="6"/>
      <c r="I1" s="6"/>
    </row>
    <row r="2" spans="1:9" ht="57.75" customHeight="1" x14ac:dyDescent="0.45">
      <c r="A2" s="18" t="s">
        <v>47</v>
      </c>
      <c r="B2" s="18"/>
      <c r="C2" s="18"/>
      <c r="D2" s="18"/>
      <c r="E2" s="18"/>
      <c r="F2" s="18"/>
      <c r="G2" s="18"/>
      <c r="H2" s="18"/>
      <c r="I2" s="18"/>
    </row>
    <row r="3" spans="1:9" ht="16.5" customHeight="1" x14ac:dyDescent="0.45">
      <c r="A3" s="17" t="s">
        <v>31</v>
      </c>
      <c r="B3" s="17"/>
      <c r="C3" s="17"/>
      <c r="D3" s="17"/>
      <c r="E3" s="17"/>
      <c r="F3" s="17"/>
      <c r="G3" s="17"/>
      <c r="H3" s="17"/>
      <c r="I3" s="17"/>
    </row>
    <row r="4" spans="1:9" s="3" customFormat="1" ht="27.4" customHeight="1" x14ac:dyDescent="0.45">
      <c r="A4" s="5" t="s">
        <v>7</v>
      </c>
      <c r="B4" s="5" t="s">
        <v>8</v>
      </c>
      <c r="C4" s="5" t="s">
        <v>36</v>
      </c>
      <c r="D4" s="5" t="s">
        <v>32</v>
      </c>
      <c r="E4" s="5" t="s">
        <v>33</v>
      </c>
      <c r="F4" s="5" t="s">
        <v>34</v>
      </c>
      <c r="G4" s="5" t="s">
        <v>35</v>
      </c>
      <c r="H4" s="5" t="s">
        <v>37</v>
      </c>
      <c r="I4" s="5" t="s">
        <v>38</v>
      </c>
    </row>
    <row r="5" spans="1:9" x14ac:dyDescent="0.45">
      <c r="A5" s="7">
        <v>1</v>
      </c>
      <c r="B5" s="19">
        <f>'Trunk Biomass'!D5</f>
        <v>0</v>
      </c>
      <c r="C5" s="20">
        <f>(B5*100)*2</f>
        <v>0</v>
      </c>
      <c r="D5" s="1"/>
      <c r="E5" s="1"/>
      <c r="F5" s="1"/>
      <c r="G5" s="1"/>
      <c r="H5" s="19" t="e">
        <f>D5*(C5^E5)</f>
        <v>#NUM!</v>
      </c>
      <c r="I5" s="19">
        <f>F5+(G5*C5)</f>
        <v>0</v>
      </c>
    </row>
    <row r="6" spans="1:9" x14ac:dyDescent="0.45">
      <c r="A6" s="7">
        <v>2</v>
      </c>
      <c r="B6" s="19">
        <f>'Trunk Biomass'!D6</f>
        <v>0</v>
      </c>
      <c r="C6" s="20">
        <f t="shared" ref="C6:C42" si="0">(B6*100)*2</f>
        <v>0</v>
      </c>
      <c r="D6" s="1"/>
      <c r="E6" s="1"/>
      <c r="F6" s="1"/>
      <c r="G6" s="1"/>
      <c r="H6" s="19" t="e">
        <f t="shared" ref="H6:H42" si="1">D6*(C6^E6)</f>
        <v>#NUM!</v>
      </c>
      <c r="I6" s="19">
        <f t="shared" ref="I6:I42" si="2">F6+(G6*C6)</f>
        <v>0</v>
      </c>
    </row>
    <row r="7" spans="1:9" x14ac:dyDescent="0.45">
      <c r="A7" s="7">
        <v>3</v>
      </c>
      <c r="B7" s="19">
        <f>'Trunk Biomass'!D7</f>
        <v>0</v>
      </c>
      <c r="C7" s="20">
        <f t="shared" si="0"/>
        <v>0</v>
      </c>
      <c r="D7" s="1"/>
      <c r="E7" s="1"/>
      <c r="F7" s="1"/>
      <c r="G7" s="1"/>
      <c r="H7" s="19" t="e">
        <f t="shared" si="1"/>
        <v>#NUM!</v>
      </c>
      <c r="I7" s="19">
        <f t="shared" si="2"/>
        <v>0</v>
      </c>
    </row>
    <row r="8" spans="1:9" x14ac:dyDescent="0.45">
      <c r="A8" s="7">
        <v>4</v>
      </c>
      <c r="B8" s="19">
        <f>'Trunk Biomass'!D8</f>
        <v>0</v>
      </c>
      <c r="C8" s="20">
        <f t="shared" si="0"/>
        <v>0</v>
      </c>
      <c r="D8" s="1"/>
      <c r="E8" s="1"/>
      <c r="F8" s="1"/>
      <c r="G8" s="1"/>
      <c r="H8" s="19" t="e">
        <f t="shared" si="1"/>
        <v>#NUM!</v>
      </c>
      <c r="I8" s="19">
        <f t="shared" si="2"/>
        <v>0</v>
      </c>
    </row>
    <row r="9" spans="1:9" x14ac:dyDescent="0.45">
      <c r="A9" s="7">
        <v>5</v>
      </c>
      <c r="B9" s="19">
        <f>'Trunk Biomass'!D9</f>
        <v>0</v>
      </c>
      <c r="C9" s="20">
        <f t="shared" si="0"/>
        <v>0</v>
      </c>
      <c r="D9" s="1"/>
      <c r="E9" s="1"/>
      <c r="F9" s="1"/>
      <c r="G9" s="1"/>
      <c r="H9" s="19" t="e">
        <f t="shared" si="1"/>
        <v>#NUM!</v>
      </c>
      <c r="I9" s="19">
        <f t="shared" si="2"/>
        <v>0</v>
      </c>
    </row>
    <row r="10" spans="1:9" x14ac:dyDescent="0.45">
      <c r="A10" s="7">
        <v>6</v>
      </c>
      <c r="B10" s="19">
        <f>'Trunk Biomass'!D10</f>
        <v>0</v>
      </c>
      <c r="C10" s="20">
        <f t="shared" si="0"/>
        <v>0</v>
      </c>
      <c r="D10" s="1"/>
      <c r="E10" s="1"/>
      <c r="F10" s="1"/>
      <c r="G10" s="1"/>
      <c r="H10" s="19" t="e">
        <f t="shared" si="1"/>
        <v>#NUM!</v>
      </c>
      <c r="I10" s="19">
        <f t="shared" si="2"/>
        <v>0</v>
      </c>
    </row>
    <row r="11" spans="1:9" x14ac:dyDescent="0.45">
      <c r="A11" s="7">
        <v>7</v>
      </c>
      <c r="B11" s="19">
        <f>'Trunk Biomass'!D11</f>
        <v>0</v>
      </c>
      <c r="C11" s="20">
        <f t="shared" si="0"/>
        <v>0</v>
      </c>
      <c r="D11" s="1"/>
      <c r="E11" s="1"/>
      <c r="F11" s="1"/>
      <c r="G11" s="1"/>
      <c r="H11" s="19" t="e">
        <f t="shared" si="1"/>
        <v>#NUM!</v>
      </c>
      <c r="I11" s="19">
        <f t="shared" si="2"/>
        <v>0</v>
      </c>
    </row>
    <row r="12" spans="1:9" x14ac:dyDescent="0.45">
      <c r="A12" s="7">
        <v>8</v>
      </c>
      <c r="B12" s="19">
        <f>'Trunk Biomass'!D12</f>
        <v>0</v>
      </c>
      <c r="C12" s="20">
        <f t="shared" si="0"/>
        <v>0</v>
      </c>
      <c r="D12" s="1"/>
      <c r="E12" s="1"/>
      <c r="F12" s="1"/>
      <c r="G12" s="1"/>
      <c r="H12" s="19" t="e">
        <f t="shared" si="1"/>
        <v>#NUM!</v>
      </c>
      <c r="I12" s="19">
        <f t="shared" si="2"/>
        <v>0</v>
      </c>
    </row>
    <row r="13" spans="1:9" x14ac:dyDescent="0.45">
      <c r="A13" s="7">
        <v>9</v>
      </c>
      <c r="B13" s="19">
        <f>'Trunk Biomass'!D13</f>
        <v>0</v>
      </c>
      <c r="C13" s="20">
        <f t="shared" si="0"/>
        <v>0</v>
      </c>
      <c r="D13" s="1"/>
      <c r="E13" s="1"/>
      <c r="F13" s="1"/>
      <c r="G13" s="1"/>
      <c r="H13" s="19" t="e">
        <f t="shared" si="1"/>
        <v>#NUM!</v>
      </c>
      <c r="I13" s="19">
        <f t="shared" si="2"/>
        <v>0</v>
      </c>
    </row>
    <row r="14" spans="1:9" x14ac:dyDescent="0.45">
      <c r="A14" s="7">
        <v>10</v>
      </c>
      <c r="B14" s="19">
        <f>'Trunk Biomass'!D14</f>
        <v>0</v>
      </c>
      <c r="C14" s="20">
        <f t="shared" si="0"/>
        <v>0</v>
      </c>
      <c r="D14" s="1"/>
      <c r="E14" s="1"/>
      <c r="F14" s="1"/>
      <c r="G14" s="1"/>
      <c r="H14" s="19" t="e">
        <f t="shared" si="1"/>
        <v>#NUM!</v>
      </c>
      <c r="I14" s="19">
        <f t="shared" si="2"/>
        <v>0</v>
      </c>
    </row>
    <row r="15" spans="1:9" x14ac:dyDescent="0.45">
      <c r="A15" s="7">
        <v>11</v>
      </c>
      <c r="B15" s="19">
        <f>'Trunk Biomass'!D15</f>
        <v>0</v>
      </c>
      <c r="C15" s="20">
        <f t="shared" si="0"/>
        <v>0</v>
      </c>
      <c r="D15" s="1"/>
      <c r="E15" s="1"/>
      <c r="F15" s="1"/>
      <c r="G15" s="1"/>
      <c r="H15" s="19" t="e">
        <f t="shared" si="1"/>
        <v>#NUM!</v>
      </c>
      <c r="I15" s="19">
        <f t="shared" si="2"/>
        <v>0</v>
      </c>
    </row>
    <row r="16" spans="1:9" x14ac:dyDescent="0.45">
      <c r="A16" s="7">
        <v>12</v>
      </c>
      <c r="B16" s="19">
        <f>'Trunk Biomass'!D16</f>
        <v>0</v>
      </c>
      <c r="C16" s="20">
        <f t="shared" si="0"/>
        <v>0</v>
      </c>
      <c r="D16" s="1"/>
      <c r="E16" s="1"/>
      <c r="F16" s="1"/>
      <c r="G16" s="1"/>
      <c r="H16" s="19" t="e">
        <f t="shared" si="1"/>
        <v>#NUM!</v>
      </c>
      <c r="I16" s="19">
        <f t="shared" si="2"/>
        <v>0</v>
      </c>
    </row>
    <row r="17" spans="1:9" x14ac:dyDescent="0.45">
      <c r="A17" s="7">
        <v>13</v>
      </c>
      <c r="B17" s="19">
        <f>'Trunk Biomass'!D17</f>
        <v>0</v>
      </c>
      <c r="C17" s="20">
        <f t="shared" si="0"/>
        <v>0</v>
      </c>
      <c r="D17" s="1"/>
      <c r="E17" s="1"/>
      <c r="F17" s="1"/>
      <c r="G17" s="1"/>
      <c r="H17" s="19" t="e">
        <f t="shared" si="1"/>
        <v>#NUM!</v>
      </c>
      <c r="I17" s="19">
        <f t="shared" si="2"/>
        <v>0</v>
      </c>
    </row>
    <row r="18" spans="1:9" x14ac:dyDescent="0.45">
      <c r="A18" s="7">
        <v>14</v>
      </c>
      <c r="B18" s="19">
        <f>'Trunk Biomass'!D18</f>
        <v>0</v>
      </c>
      <c r="C18" s="20">
        <f t="shared" si="0"/>
        <v>0</v>
      </c>
      <c r="D18" s="1"/>
      <c r="E18" s="1"/>
      <c r="F18" s="1"/>
      <c r="G18" s="1"/>
      <c r="H18" s="19" t="e">
        <f t="shared" si="1"/>
        <v>#NUM!</v>
      </c>
      <c r="I18" s="19">
        <f t="shared" si="2"/>
        <v>0</v>
      </c>
    </row>
    <row r="19" spans="1:9" x14ac:dyDescent="0.45">
      <c r="A19" s="7">
        <v>15</v>
      </c>
      <c r="B19" s="19">
        <f>'Trunk Biomass'!D19</f>
        <v>0</v>
      </c>
      <c r="C19" s="20">
        <f t="shared" si="0"/>
        <v>0</v>
      </c>
      <c r="D19" s="1"/>
      <c r="E19" s="1"/>
      <c r="F19" s="1"/>
      <c r="G19" s="1"/>
      <c r="H19" s="19" t="e">
        <f t="shared" si="1"/>
        <v>#NUM!</v>
      </c>
      <c r="I19" s="19">
        <f t="shared" si="2"/>
        <v>0</v>
      </c>
    </row>
    <row r="20" spans="1:9" x14ac:dyDescent="0.45">
      <c r="A20" s="7">
        <v>16</v>
      </c>
      <c r="B20" s="19">
        <f>'Trunk Biomass'!D20</f>
        <v>0</v>
      </c>
      <c r="C20" s="20">
        <f t="shared" si="0"/>
        <v>0</v>
      </c>
      <c r="D20" s="1"/>
      <c r="E20" s="1"/>
      <c r="F20" s="1"/>
      <c r="G20" s="1"/>
      <c r="H20" s="19" t="e">
        <f t="shared" si="1"/>
        <v>#NUM!</v>
      </c>
      <c r="I20" s="19">
        <f t="shared" si="2"/>
        <v>0</v>
      </c>
    </row>
    <row r="21" spans="1:9" x14ac:dyDescent="0.45">
      <c r="A21" s="7">
        <v>17</v>
      </c>
      <c r="B21" s="19">
        <f>'Trunk Biomass'!D21</f>
        <v>0</v>
      </c>
      <c r="C21" s="20">
        <f t="shared" si="0"/>
        <v>0</v>
      </c>
      <c r="D21" s="1"/>
      <c r="E21" s="1"/>
      <c r="F21" s="1"/>
      <c r="G21" s="1"/>
      <c r="H21" s="19" t="e">
        <f t="shared" si="1"/>
        <v>#NUM!</v>
      </c>
      <c r="I21" s="19">
        <f t="shared" si="2"/>
        <v>0</v>
      </c>
    </row>
    <row r="22" spans="1:9" x14ac:dyDescent="0.45">
      <c r="A22" s="7">
        <v>18</v>
      </c>
      <c r="B22" s="19">
        <f>'Trunk Biomass'!D22</f>
        <v>0</v>
      </c>
      <c r="C22" s="20">
        <f t="shared" si="0"/>
        <v>0</v>
      </c>
      <c r="D22" s="1"/>
      <c r="E22" s="1"/>
      <c r="F22" s="1"/>
      <c r="G22" s="1"/>
      <c r="H22" s="19" t="e">
        <f t="shared" si="1"/>
        <v>#NUM!</v>
      </c>
      <c r="I22" s="19">
        <f t="shared" si="2"/>
        <v>0</v>
      </c>
    </row>
    <row r="23" spans="1:9" x14ac:dyDescent="0.45">
      <c r="A23" s="7">
        <v>19</v>
      </c>
      <c r="B23" s="19">
        <f>'Trunk Biomass'!D23</f>
        <v>0</v>
      </c>
      <c r="C23" s="20">
        <f t="shared" si="0"/>
        <v>0</v>
      </c>
      <c r="D23" s="1"/>
      <c r="E23" s="1"/>
      <c r="F23" s="1"/>
      <c r="G23" s="1"/>
      <c r="H23" s="19" t="e">
        <f t="shared" si="1"/>
        <v>#NUM!</v>
      </c>
      <c r="I23" s="19">
        <f t="shared" si="2"/>
        <v>0</v>
      </c>
    </row>
    <row r="24" spans="1:9" x14ac:dyDescent="0.45">
      <c r="A24" s="7">
        <v>20</v>
      </c>
      <c r="B24" s="19">
        <f>'Trunk Biomass'!D24</f>
        <v>0</v>
      </c>
      <c r="C24" s="20">
        <f t="shared" si="0"/>
        <v>0</v>
      </c>
      <c r="D24" s="1"/>
      <c r="E24" s="1"/>
      <c r="F24" s="1"/>
      <c r="G24" s="1"/>
      <c r="H24" s="19" t="e">
        <f t="shared" si="1"/>
        <v>#NUM!</v>
      </c>
      <c r="I24" s="19">
        <f t="shared" si="2"/>
        <v>0</v>
      </c>
    </row>
    <row r="25" spans="1:9" x14ac:dyDescent="0.45">
      <c r="A25" s="7">
        <v>21</v>
      </c>
      <c r="B25" s="19">
        <f>'Trunk Biomass'!D25</f>
        <v>0</v>
      </c>
      <c r="C25" s="20">
        <f t="shared" si="0"/>
        <v>0</v>
      </c>
      <c r="D25" s="1"/>
      <c r="E25" s="1"/>
      <c r="F25" s="1"/>
      <c r="G25" s="1"/>
      <c r="H25" s="19" t="e">
        <f t="shared" si="1"/>
        <v>#NUM!</v>
      </c>
      <c r="I25" s="19">
        <f t="shared" si="2"/>
        <v>0</v>
      </c>
    </row>
    <row r="26" spans="1:9" x14ac:dyDescent="0.45">
      <c r="A26" s="7">
        <v>22</v>
      </c>
      <c r="B26" s="19">
        <f>'Trunk Biomass'!D26</f>
        <v>0</v>
      </c>
      <c r="C26" s="20">
        <f t="shared" si="0"/>
        <v>0</v>
      </c>
      <c r="D26" s="1"/>
      <c r="E26" s="1"/>
      <c r="F26" s="1"/>
      <c r="G26" s="1"/>
      <c r="H26" s="19" t="e">
        <f t="shared" si="1"/>
        <v>#NUM!</v>
      </c>
      <c r="I26" s="19">
        <f t="shared" si="2"/>
        <v>0</v>
      </c>
    </row>
    <row r="27" spans="1:9" x14ac:dyDescent="0.45">
      <c r="A27" s="7">
        <v>23</v>
      </c>
      <c r="B27" s="19">
        <f>'Trunk Biomass'!D27</f>
        <v>0</v>
      </c>
      <c r="C27" s="20">
        <f t="shared" si="0"/>
        <v>0</v>
      </c>
      <c r="D27" s="1"/>
      <c r="E27" s="1"/>
      <c r="F27" s="1"/>
      <c r="G27" s="1"/>
      <c r="H27" s="19" t="e">
        <f t="shared" si="1"/>
        <v>#NUM!</v>
      </c>
      <c r="I27" s="19">
        <f t="shared" si="2"/>
        <v>0</v>
      </c>
    </row>
    <row r="28" spans="1:9" x14ac:dyDescent="0.45">
      <c r="A28" s="7">
        <v>24</v>
      </c>
      <c r="B28" s="19">
        <f>'Trunk Biomass'!D28</f>
        <v>0</v>
      </c>
      <c r="C28" s="20">
        <f t="shared" si="0"/>
        <v>0</v>
      </c>
      <c r="D28" s="1"/>
      <c r="E28" s="1"/>
      <c r="F28" s="1"/>
      <c r="G28" s="1"/>
      <c r="H28" s="19" t="e">
        <f t="shared" si="1"/>
        <v>#NUM!</v>
      </c>
      <c r="I28" s="19">
        <f t="shared" si="2"/>
        <v>0</v>
      </c>
    </row>
    <row r="29" spans="1:9" x14ac:dyDescent="0.45">
      <c r="A29" s="7">
        <v>25</v>
      </c>
      <c r="B29" s="19">
        <f>'Trunk Biomass'!D29</f>
        <v>0</v>
      </c>
      <c r="C29" s="20">
        <f t="shared" si="0"/>
        <v>0</v>
      </c>
      <c r="D29" s="1"/>
      <c r="E29" s="1"/>
      <c r="F29" s="1"/>
      <c r="G29" s="1"/>
      <c r="H29" s="19" t="e">
        <f t="shared" si="1"/>
        <v>#NUM!</v>
      </c>
      <c r="I29" s="19">
        <f t="shared" si="2"/>
        <v>0</v>
      </c>
    </row>
    <row r="30" spans="1:9" x14ac:dyDescent="0.45">
      <c r="A30" s="7">
        <v>26</v>
      </c>
      <c r="B30" s="19">
        <f>'Trunk Biomass'!D30</f>
        <v>0</v>
      </c>
      <c r="C30" s="20">
        <f t="shared" si="0"/>
        <v>0</v>
      </c>
      <c r="D30" s="1"/>
      <c r="E30" s="1"/>
      <c r="F30" s="1"/>
      <c r="G30" s="1"/>
      <c r="H30" s="19" t="e">
        <f t="shared" si="1"/>
        <v>#NUM!</v>
      </c>
      <c r="I30" s="19">
        <f t="shared" si="2"/>
        <v>0</v>
      </c>
    </row>
    <row r="31" spans="1:9" x14ac:dyDescent="0.45">
      <c r="A31" s="7">
        <v>27</v>
      </c>
      <c r="B31" s="19">
        <f>'Trunk Biomass'!D31</f>
        <v>0</v>
      </c>
      <c r="C31" s="20">
        <f t="shared" si="0"/>
        <v>0</v>
      </c>
      <c r="D31" s="1"/>
      <c r="E31" s="1"/>
      <c r="F31" s="1"/>
      <c r="G31" s="1"/>
      <c r="H31" s="19" t="e">
        <f t="shared" si="1"/>
        <v>#NUM!</v>
      </c>
      <c r="I31" s="19">
        <f t="shared" si="2"/>
        <v>0</v>
      </c>
    </row>
    <row r="32" spans="1:9" x14ac:dyDescent="0.45">
      <c r="A32" s="7">
        <v>28</v>
      </c>
      <c r="B32" s="19">
        <f>'Trunk Biomass'!D32</f>
        <v>0</v>
      </c>
      <c r="C32" s="20">
        <f t="shared" si="0"/>
        <v>0</v>
      </c>
      <c r="D32" s="1"/>
      <c r="E32" s="1"/>
      <c r="F32" s="1"/>
      <c r="G32" s="1"/>
      <c r="H32" s="19" t="e">
        <f t="shared" si="1"/>
        <v>#NUM!</v>
      </c>
      <c r="I32" s="19">
        <f t="shared" si="2"/>
        <v>0</v>
      </c>
    </row>
    <row r="33" spans="1:9" x14ac:dyDescent="0.45">
      <c r="A33" s="7">
        <v>29</v>
      </c>
      <c r="B33" s="19">
        <f>'Trunk Biomass'!D33</f>
        <v>0</v>
      </c>
      <c r="C33" s="20">
        <f t="shared" si="0"/>
        <v>0</v>
      </c>
      <c r="D33" s="1"/>
      <c r="E33" s="1"/>
      <c r="F33" s="1"/>
      <c r="G33" s="1"/>
      <c r="H33" s="19" t="e">
        <f t="shared" si="1"/>
        <v>#NUM!</v>
      </c>
      <c r="I33" s="19">
        <f t="shared" si="2"/>
        <v>0</v>
      </c>
    </row>
    <row r="34" spans="1:9" x14ac:dyDescent="0.45">
      <c r="A34" s="7">
        <v>30</v>
      </c>
      <c r="B34" s="19">
        <f>'Trunk Biomass'!D34</f>
        <v>0</v>
      </c>
      <c r="C34" s="20">
        <f t="shared" si="0"/>
        <v>0</v>
      </c>
      <c r="D34" s="1"/>
      <c r="E34" s="1"/>
      <c r="F34" s="1"/>
      <c r="G34" s="1"/>
      <c r="H34" s="19" t="e">
        <f t="shared" si="1"/>
        <v>#NUM!</v>
      </c>
      <c r="I34" s="19">
        <f t="shared" si="2"/>
        <v>0</v>
      </c>
    </row>
    <row r="35" spans="1:9" x14ac:dyDescent="0.45">
      <c r="A35" s="7">
        <v>31</v>
      </c>
      <c r="B35" s="19">
        <f>'Trunk Biomass'!D35</f>
        <v>0</v>
      </c>
      <c r="C35" s="20">
        <f t="shared" si="0"/>
        <v>0</v>
      </c>
      <c r="D35" s="1"/>
      <c r="E35" s="1"/>
      <c r="F35" s="1"/>
      <c r="G35" s="1"/>
      <c r="H35" s="19" t="e">
        <f t="shared" si="1"/>
        <v>#NUM!</v>
      </c>
      <c r="I35" s="19">
        <f t="shared" si="2"/>
        <v>0</v>
      </c>
    </row>
    <row r="36" spans="1:9" x14ac:dyDescent="0.45">
      <c r="A36" s="7">
        <v>32</v>
      </c>
      <c r="B36" s="19">
        <f>'Trunk Biomass'!D36</f>
        <v>0</v>
      </c>
      <c r="C36" s="20">
        <f t="shared" si="0"/>
        <v>0</v>
      </c>
      <c r="D36" s="1"/>
      <c r="E36" s="1"/>
      <c r="F36" s="1"/>
      <c r="G36" s="1"/>
      <c r="H36" s="19" t="e">
        <f t="shared" si="1"/>
        <v>#NUM!</v>
      </c>
      <c r="I36" s="19">
        <f t="shared" si="2"/>
        <v>0</v>
      </c>
    </row>
    <row r="37" spans="1:9" x14ac:dyDescent="0.45">
      <c r="A37" s="7">
        <v>33</v>
      </c>
      <c r="B37" s="19">
        <f>'Trunk Biomass'!D37</f>
        <v>0</v>
      </c>
      <c r="C37" s="20">
        <f t="shared" si="0"/>
        <v>0</v>
      </c>
      <c r="D37" s="1"/>
      <c r="E37" s="1"/>
      <c r="F37" s="1"/>
      <c r="G37" s="1"/>
      <c r="H37" s="19" t="e">
        <f t="shared" si="1"/>
        <v>#NUM!</v>
      </c>
      <c r="I37" s="19">
        <f t="shared" si="2"/>
        <v>0</v>
      </c>
    </row>
    <row r="38" spans="1:9" x14ac:dyDescent="0.45">
      <c r="A38" s="7">
        <v>34</v>
      </c>
      <c r="B38" s="19">
        <f>'Trunk Biomass'!D38</f>
        <v>0</v>
      </c>
      <c r="C38" s="20">
        <f t="shared" si="0"/>
        <v>0</v>
      </c>
      <c r="D38" s="1"/>
      <c r="E38" s="1"/>
      <c r="F38" s="1"/>
      <c r="G38" s="1"/>
      <c r="H38" s="19" t="e">
        <f t="shared" si="1"/>
        <v>#NUM!</v>
      </c>
      <c r="I38" s="19">
        <f t="shared" si="2"/>
        <v>0</v>
      </c>
    </row>
    <row r="39" spans="1:9" x14ac:dyDescent="0.45">
      <c r="A39" s="7">
        <v>35</v>
      </c>
      <c r="B39" s="19">
        <f>'Trunk Biomass'!D39</f>
        <v>0</v>
      </c>
      <c r="C39" s="20">
        <f t="shared" si="0"/>
        <v>0</v>
      </c>
      <c r="D39" s="1"/>
      <c r="E39" s="1"/>
      <c r="F39" s="1"/>
      <c r="G39" s="1"/>
      <c r="H39" s="19" t="e">
        <f t="shared" si="1"/>
        <v>#NUM!</v>
      </c>
      <c r="I39" s="19">
        <f t="shared" si="2"/>
        <v>0</v>
      </c>
    </row>
    <row r="40" spans="1:9" x14ac:dyDescent="0.45">
      <c r="A40" s="7">
        <v>36</v>
      </c>
      <c r="B40" s="19">
        <f>'Trunk Biomass'!D40</f>
        <v>0</v>
      </c>
      <c r="C40" s="20">
        <f t="shared" si="0"/>
        <v>0</v>
      </c>
      <c r="D40" s="1"/>
      <c r="E40" s="1"/>
      <c r="F40" s="1"/>
      <c r="G40" s="1"/>
      <c r="H40" s="19" t="e">
        <f t="shared" si="1"/>
        <v>#NUM!</v>
      </c>
      <c r="I40" s="19">
        <f t="shared" si="2"/>
        <v>0</v>
      </c>
    </row>
    <row r="41" spans="1:9" x14ac:dyDescent="0.45">
      <c r="A41" s="7">
        <v>37</v>
      </c>
      <c r="B41" s="19">
        <f>'Trunk Biomass'!D41</f>
        <v>0</v>
      </c>
      <c r="C41" s="20">
        <f t="shared" si="0"/>
        <v>0</v>
      </c>
      <c r="D41" s="1"/>
      <c r="E41" s="1"/>
      <c r="F41" s="1"/>
      <c r="G41" s="1"/>
      <c r="H41" s="19" t="e">
        <f t="shared" si="1"/>
        <v>#NUM!</v>
      </c>
      <c r="I41" s="19">
        <f t="shared" si="2"/>
        <v>0</v>
      </c>
    </row>
    <row r="42" spans="1:9" x14ac:dyDescent="0.45">
      <c r="A42" s="7">
        <v>38</v>
      </c>
      <c r="B42" s="19">
        <f>'Trunk Biomass'!D42</f>
        <v>0</v>
      </c>
      <c r="C42" s="20">
        <f t="shared" si="0"/>
        <v>0</v>
      </c>
      <c r="D42" s="1"/>
      <c r="E42" s="1"/>
      <c r="F42" s="1"/>
      <c r="G42" s="1"/>
      <c r="H42" s="19" t="e">
        <f t="shared" si="1"/>
        <v>#NUM!</v>
      </c>
      <c r="I42" s="19">
        <f t="shared" si="2"/>
        <v>0</v>
      </c>
    </row>
    <row r="43" spans="1:9" x14ac:dyDescent="0.45">
      <c r="G43" s="12" t="s">
        <v>48</v>
      </c>
      <c r="H43" s="12"/>
      <c r="I43" s="13"/>
    </row>
    <row r="44" spans="1:9" x14ac:dyDescent="0.45">
      <c r="G44" s="28" t="s">
        <v>49</v>
      </c>
      <c r="H44" s="28"/>
      <c r="I44" s="28"/>
    </row>
    <row r="45" spans="1:9" x14ac:dyDescent="0.45">
      <c r="G45" s="28"/>
      <c r="H45" s="28"/>
      <c r="I45" s="28"/>
    </row>
    <row r="46" spans="1:9" x14ac:dyDescent="0.45">
      <c r="G46" s="28"/>
      <c r="H46" s="28"/>
      <c r="I46" s="28"/>
    </row>
    <row r="47" spans="1:9" x14ac:dyDescent="0.45">
      <c r="G47" s="28"/>
      <c r="H47" s="28"/>
      <c r="I47" s="28"/>
    </row>
    <row r="48" spans="1:9" ht="37.9" customHeight="1" x14ac:dyDescent="0.45">
      <c r="A48" s="21" t="s">
        <v>44</v>
      </c>
      <c r="B48" s="21"/>
      <c r="C48" s="21"/>
      <c r="D48" s="21"/>
      <c r="E48" s="21"/>
      <c r="G48" s="28"/>
      <c r="H48" s="28"/>
      <c r="I48" s="28"/>
    </row>
    <row r="49" spans="1:5" ht="36" customHeight="1" x14ac:dyDescent="0.45">
      <c r="A49" s="22" t="s">
        <v>39</v>
      </c>
      <c r="B49" s="22"/>
      <c r="C49" s="22"/>
      <c r="D49" s="22"/>
      <c r="E49" s="22"/>
    </row>
    <row r="50" spans="1:5" ht="14.25" customHeight="1" x14ac:dyDescent="0.45">
      <c r="A50" s="23" t="s">
        <v>20</v>
      </c>
      <c r="B50" s="23" t="s">
        <v>40</v>
      </c>
      <c r="C50" s="23" t="s">
        <v>41</v>
      </c>
      <c r="D50" s="23" t="s">
        <v>42</v>
      </c>
      <c r="E50" s="23" t="s">
        <v>43</v>
      </c>
    </row>
    <row r="51" spans="1:5" x14ac:dyDescent="0.45">
      <c r="A51" s="24" t="s">
        <v>45</v>
      </c>
      <c r="B51" s="24">
        <v>4.3999999999999999E-5</v>
      </c>
      <c r="C51" s="24">
        <v>2.0291000000000001</v>
      </c>
      <c r="D51" s="24">
        <v>-0.129047</v>
      </c>
      <c r="E51" s="24">
        <v>5.0390000000000001E-3</v>
      </c>
    </row>
    <row r="52" spans="1:5" x14ac:dyDescent="0.45">
      <c r="A52" s="25" t="s">
        <v>46</v>
      </c>
      <c r="B52" s="25">
        <v>1.5999999999999999E-5</v>
      </c>
      <c r="C52" s="25">
        <v>2.4767000000000001</v>
      </c>
      <c r="D52" s="25">
        <v>-0.394206</v>
      </c>
      <c r="E52" s="25">
        <v>1.3094E-2</v>
      </c>
    </row>
    <row r="53" spans="1:5" x14ac:dyDescent="0.45">
      <c r="A53" s="24" t="s">
        <v>30</v>
      </c>
      <c r="B53" s="24">
        <v>1.5E-5</v>
      </c>
      <c r="C53" s="24">
        <v>2.4767000000000001</v>
      </c>
      <c r="D53" s="24">
        <v>-0.35319800000000001</v>
      </c>
      <c r="E53" s="24">
        <v>1.1731999999999999E-2</v>
      </c>
    </row>
    <row r="54" spans="1:5" x14ac:dyDescent="0.45">
      <c r="A54" s="1"/>
      <c r="B54" s="1"/>
      <c r="C54" s="1"/>
      <c r="D54" s="1"/>
      <c r="E54" s="1"/>
    </row>
    <row r="55" spans="1:5" x14ac:dyDescent="0.45">
      <c r="A55" s="26" t="s">
        <v>26</v>
      </c>
      <c r="B55" s="26">
        <v>1.9000000000000001E-5</v>
      </c>
      <c r="C55" s="26">
        <v>2.4767000000000001</v>
      </c>
      <c r="D55" s="26">
        <v>-0.45951900000000001</v>
      </c>
      <c r="E55" s="26">
        <v>1.5263000000000001E-2</v>
      </c>
    </row>
    <row r="56" spans="1:5" x14ac:dyDescent="0.45">
      <c r="A56" s="27" t="s">
        <v>25</v>
      </c>
      <c r="B56" s="27">
        <v>1.9000000000000001E-5</v>
      </c>
      <c r="C56" s="27">
        <v>2.4767000000000001</v>
      </c>
      <c r="D56" s="27">
        <v>-0.45951900000000001</v>
      </c>
      <c r="E56" s="27">
        <v>1.5263000000000001E-2</v>
      </c>
    </row>
    <row r="57" spans="1:5" x14ac:dyDescent="0.45">
      <c r="A57" s="26" t="s">
        <v>29</v>
      </c>
      <c r="B57" s="26">
        <v>1.7E-5</v>
      </c>
      <c r="C57" s="26">
        <v>2.4767000000000001</v>
      </c>
      <c r="D57" s="26">
        <v>-0.411551</v>
      </c>
      <c r="E57" s="26">
        <v>1.367E-2</v>
      </c>
    </row>
  </sheetData>
  <mergeCells count="6">
    <mergeCell ref="A49:E49"/>
    <mergeCell ref="G44:I48"/>
    <mergeCell ref="A1:I1"/>
    <mergeCell ref="A2:I2"/>
    <mergeCell ref="A3:I3"/>
    <mergeCell ref="A48:E4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A6A04-EF3D-416C-8A24-63A0760FB49C}">
  <dimension ref="A1:H56"/>
  <sheetViews>
    <sheetView zoomScale="132" workbookViewId="0">
      <selection activeCell="A2" sqref="A2:G2"/>
    </sheetView>
  </sheetViews>
  <sheetFormatPr defaultRowHeight="14.25" x14ac:dyDescent="0.45"/>
  <cols>
    <col min="1" max="1" width="12.265625" customWidth="1"/>
    <col min="3" max="3" width="9.53125" bestFit="1" customWidth="1"/>
    <col min="6" max="6" width="14.06640625" customWidth="1"/>
    <col min="7" max="7" width="14.265625" customWidth="1"/>
  </cols>
  <sheetData>
    <row r="1" spans="1:7" ht="37.15" x14ac:dyDescent="1.1499999999999999">
      <c r="A1" s="6" t="s">
        <v>65</v>
      </c>
      <c r="B1" s="6"/>
      <c r="C1" s="6"/>
      <c r="D1" s="6"/>
      <c r="E1" s="6"/>
      <c r="F1" s="6"/>
      <c r="G1" s="6"/>
    </row>
    <row r="2" spans="1:7" ht="42.4" customHeight="1" x14ac:dyDescent="0.45">
      <c r="A2" s="31" t="s">
        <v>51</v>
      </c>
      <c r="B2" s="31"/>
      <c r="C2" s="31"/>
      <c r="D2" s="31"/>
      <c r="E2" s="31"/>
      <c r="F2" s="31"/>
      <c r="G2" s="31"/>
    </row>
    <row r="3" spans="1:7" ht="16.5" customHeight="1" x14ac:dyDescent="0.45">
      <c r="A3" s="17" t="s">
        <v>52</v>
      </c>
      <c r="B3" s="17"/>
      <c r="C3" s="17"/>
      <c r="D3" s="17"/>
      <c r="E3" s="17"/>
      <c r="F3" s="17"/>
      <c r="G3" s="17"/>
    </row>
    <row r="4" spans="1:7" s="3" customFormat="1" ht="27.4" customHeight="1" x14ac:dyDescent="0.45">
      <c r="A4" s="5" t="s">
        <v>7</v>
      </c>
      <c r="B4" s="5" t="s">
        <v>36</v>
      </c>
      <c r="C4" s="5" t="s">
        <v>53</v>
      </c>
      <c r="D4" s="5" t="s">
        <v>54</v>
      </c>
      <c r="E4" s="5" t="s">
        <v>55</v>
      </c>
      <c r="F4" s="5" t="s">
        <v>62</v>
      </c>
      <c r="G4" s="5" t="s">
        <v>61</v>
      </c>
    </row>
    <row r="5" spans="1:7" x14ac:dyDescent="0.45">
      <c r="A5" s="7">
        <v>1</v>
      </c>
      <c r="B5" s="20">
        <f>'Crown Biomass'!C5</f>
        <v>0</v>
      </c>
      <c r="C5" s="1"/>
      <c r="D5" s="1"/>
      <c r="E5" s="1"/>
      <c r="F5" s="30">
        <f>C5*(B5^2.5)</f>
        <v>0</v>
      </c>
      <c r="G5" s="30">
        <f>D5+(E5*B5)</f>
        <v>0</v>
      </c>
    </row>
    <row r="6" spans="1:7" x14ac:dyDescent="0.45">
      <c r="A6" s="7">
        <v>2</v>
      </c>
      <c r="B6" s="20">
        <f>'Crown Biomass'!C6</f>
        <v>0</v>
      </c>
      <c r="C6" s="1"/>
      <c r="D6" s="1"/>
      <c r="E6" s="1"/>
      <c r="F6" s="30">
        <f t="shared" ref="F6:F42" si="0">C6*(B6^2.5)</f>
        <v>0</v>
      </c>
      <c r="G6" s="30">
        <f t="shared" ref="G6:G42" si="1">D6+(E6*B6)</f>
        <v>0</v>
      </c>
    </row>
    <row r="7" spans="1:7" x14ac:dyDescent="0.45">
      <c r="A7" s="7">
        <v>3</v>
      </c>
      <c r="B7" s="20">
        <f>'Crown Biomass'!C7</f>
        <v>0</v>
      </c>
      <c r="C7" s="1"/>
      <c r="D7" s="1"/>
      <c r="E7" s="1"/>
      <c r="F7" s="30">
        <f t="shared" si="0"/>
        <v>0</v>
      </c>
      <c r="G7" s="30">
        <f t="shared" si="1"/>
        <v>0</v>
      </c>
    </row>
    <row r="8" spans="1:7" x14ac:dyDescent="0.45">
      <c r="A8" s="7">
        <v>4</v>
      </c>
      <c r="B8" s="20">
        <f>'Crown Biomass'!C8</f>
        <v>0</v>
      </c>
      <c r="C8" s="1"/>
      <c r="D8" s="1"/>
      <c r="E8" s="1"/>
      <c r="F8" s="30">
        <f t="shared" si="0"/>
        <v>0</v>
      </c>
      <c r="G8" s="30">
        <f t="shared" si="1"/>
        <v>0</v>
      </c>
    </row>
    <row r="9" spans="1:7" x14ac:dyDescent="0.45">
      <c r="A9" s="7">
        <v>5</v>
      </c>
      <c r="B9" s="20">
        <f>'Crown Biomass'!C9</f>
        <v>0</v>
      </c>
      <c r="C9" s="1"/>
      <c r="D9" s="1"/>
      <c r="E9" s="1"/>
      <c r="F9" s="30">
        <f t="shared" si="0"/>
        <v>0</v>
      </c>
      <c r="G9" s="30">
        <f t="shared" si="1"/>
        <v>0</v>
      </c>
    </row>
    <row r="10" spans="1:7" x14ac:dyDescent="0.45">
      <c r="A10" s="7">
        <v>6</v>
      </c>
      <c r="B10" s="20">
        <f>'Crown Biomass'!C10</f>
        <v>0</v>
      </c>
      <c r="C10" s="1"/>
      <c r="D10" s="1"/>
      <c r="E10" s="1"/>
      <c r="F10" s="30">
        <f t="shared" si="0"/>
        <v>0</v>
      </c>
      <c r="G10" s="30">
        <f t="shared" si="1"/>
        <v>0</v>
      </c>
    </row>
    <row r="11" spans="1:7" x14ac:dyDescent="0.45">
      <c r="A11" s="7">
        <v>7</v>
      </c>
      <c r="B11" s="20">
        <f>'Crown Biomass'!C11</f>
        <v>0</v>
      </c>
      <c r="C11" s="1"/>
      <c r="D11" s="1"/>
      <c r="E11" s="1"/>
      <c r="F11" s="30">
        <f t="shared" si="0"/>
        <v>0</v>
      </c>
      <c r="G11" s="30">
        <f t="shared" si="1"/>
        <v>0</v>
      </c>
    </row>
    <row r="12" spans="1:7" x14ac:dyDescent="0.45">
      <c r="A12" s="7">
        <v>8</v>
      </c>
      <c r="B12" s="20">
        <f>'Crown Biomass'!C12</f>
        <v>0</v>
      </c>
      <c r="C12" s="1"/>
      <c r="D12" s="1"/>
      <c r="E12" s="1"/>
      <c r="F12" s="30">
        <f t="shared" si="0"/>
        <v>0</v>
      </c>
      <c r="G12" s="30">
        <f t="shared" si="1"/>
        <v>0</v>
      </c>
    </row>
    <row r="13" spans="1:7" x14ac:dyDescent="0.45">
      <c r="A13" s="7">
        <v>9</v>
      </c>
      <c r="B13" s="20">
        <f>'Crown Biomass'!C13</f>
        <v>0</v>
      </c>
      <c r="C13" s="1"/>
      <c r="D13" s="1"/>
      <c r="E13" s="1"/>
      <c r="F13" s="30">
        <f t="shared" si="0"/>
        <v>0</v>
      </c>
      <c r="G13" s="30">
        <f t="shared" si="1"/>
        <v>0</v>
      </c>
    </row>
    <row r="14" spans="1:7" x14ac:dyDescent="0.45">
      <c r="A14" s="7">
        <v>10</v>
      </c>
      <c r="B14" s="20">
        <f>'Crown Biomass'!C14</f>
        <v>0</v>
      </c>
      <c r="C14" s="1"/>
      <c r="D14" s="1"/>
      <c r="E14" s="1"/>
      <c r="F14" s="30">
        <f t="shared" si="0"/>
        <v>0</v>
      </c>
      <c r="G14" s="30">
        <f t="shared" si="1"/>
        <v>0</v>
      </c>
    </row>
    <row r="15" spans="1:7" x14ac:dyDescent="0.45">
      <c r="A15" s="7">
        <v>11</v>
      </c>
      <c r="B15" s="20">
        <f>'Crown Biomass'!C15</f>
        <v>0</v>
      </c>
      <c r="C15" s="1"/>
      <c r="D15" s="1"/>
      <c r="E15" s="1"/>
      <c r="F15" s="30">
        <f t="shared" si="0"/>
        <v>0</v>
      </c>
      <c r="G15" s="30">
        <f t="shared" si="1"/>
        <v>0</v>
      </c>
    </row>
    <row r="16" spans="1:7" x14ac:dyDescent="0.45">
      <c r="A16" s="7">
        <v>12</v>
      </c>
      <c r="B16" s="20">
        <f>'Crown Biomass'!C16</f>
        <v>0</v>
      </c>
      <c r="C16" s="1"/>
      <c r="D16" s="1"/>
      <c r="E16" s="1"/>
      <c r="F16" s="30">
        <f t="shared" si="0"/>
        <v>0</v>
      </c>
      <c r="G16" s="30">
        <f t="shared" si="1"/>
        <v>0</v>
      </c>
    </row>
    <row r="17" spans="1:7" x14ac:dyDescent="0.45">
      <c r="A17" s="7">
        <v>13</v>
      </c>
      <c r="B17" s="20">
        <f>'Crown Biomass'!C17</f>
        <v>0</v>
      </c>
      <c r="C17" s="1"/>
      <c r="D17" s="1"/>
      <c r="E17" s="1"/>
      <c r="F17" s="30">
        <f t="shared" si="0"/>
        <v>0</v>
      </c>
      <c r="G17" s="30">
        <f t="shared" si="1"/>
        <v>0</v>
      </c>
    </row>
    <row r="18" spans="1:7" x14ac:dyDescent="0.45">
      <c r="A18" s="7">
        <v>14</v>
      </c>
      <c r="B18" s="20">
        <f>'Crown Biomass'!C18</f>
        <v>0</v>
      </c>
      <c r="C18" s="1"/>
      <c r="D18" s="1"/>
      <c r="E18" s="1"/>
      <c r="F18" s="30">
        <f t="shared" si="0"/>
        <v>0</v>
      </c>
      <c r="G18" s="30">
        <f t="shared" si="1"/>
        <v>0</v>
      </c>
    </row>
    <row r="19" spans="1:7" x14ac:dyDescent="0.45">
      <c r="A19" s="7">
        <v>15</v>
      </c>
      <c r="B19" s="20">
        <f>'Crown Biomass'!C19</f>
        <v>0</v>
      </c>
      <c r="C19" s="1"/>
      <c r="D19" s="1"/>
      <c r="E19" s="1"/>
      <c r="F19" s="30">
        <f t="shared" si="0"/>
        <v>0</v>
      </c>
      <c r="G19" s="30">
        <f t="shared" si="1"/>
        <v>0</v>
      </c>
    </row>
    <row r="20" spans="1:7" x14ac:dyDescent="0.45">
      <c r="A20" s="7">
        <v>16</v>
      </c>
      <c r="B20" s="20">
        <f>'Crown Biomass'!C20</f>
        <v>0</v>
      </c>
      <c r="C20" s="1"/>
      <c r="D20" s="1"/>
      <c r="E20" s="1"/>
      <c r="F20" s="30">
        <f t="shared" si="0"/>
        <v>0</v>
      </c>
      <c r="G20" s="30">
        <f t="shared" si="1"/>
        <v>0</v>
      </c>
    </row>
    <row r="21" spans="1:7" x14ac:dyDescent="0.45">
      <c r="A21" s="7">
        <v>17</v>
      </c>
      <c r="B21" s="20">
        <f>'Crown Biomass'!C21</f>
        <v>0</v>
      </c>
      <c r="C21" s="1"/>
      <c r="D21" s="1"/>
      <c r="E21" s="1"/>
      <c r="F21" s="30">
        <f t="shared" si="0"/>
        <v>0</v>
      </c>
      <c r="G21" s="30">
        <f t="shared" si="1"/>
        <v>0</v>
      </c>
    </row>
    <row r="22" spans="1:7" x14ac:dyDescent="0.45">
      <c r="A22" s="7">
        <v>18</v>
      </c>
      <c r="B22" s="20">
        <f>'Crown Biomass'!C22</f>
        <v>0</v>
      </c>
      <c r="C22" s="1"/>
      <c r="D22" s="1"/>
      <c r="E22" s="1"/>
      <c r="F22" s="30">
        <f t="shared" si="0"/>
        <v>0</v>
      </c>
      <c r="G22" s="30">
        <f t="shared" si="1"/>
        <v>0</v>
      </c>
    </row>
    <row r="23" spans="1:7" x14ac:dyDescent="0.45">
      <c r="A23" s="7">
        <v>19</v>
      </c>
      <c r="B23" s="20">
        <f>'Crown Biomass'!C23</f>
        <v>0</v>
      </c>
      <c r="C23" s="1"/>
      <c r="D23" s="1"/>
      <c r="E23" s="1"/>
      <c r="F23" s="30">
        <f t="shared" si="0"/>
        <v>0</v>
      </c>
      <c r="G23" s="30">
        <f t="shared" si="1"/>
        <v>0</v>
      </c>
    </row>
    <row r="24" spans="1:7" x14ac:dyDescent="0.45">
      <c r="A24" s="7">
        <v>20</v>
      </c>
      <c r="B24" s="20">
        <f>'Crown Biomass'!C24</f>
        <v>0</v>
      </c>
      <c r="C24" s="1"/>
      <c r="D24" s="1"/>
      <c r="E24" s="1"/>
      <c r="F24" s="30">
        <f t="shared" si="0"/>
        <v>0</v>
      </c>
      <c r="G24" s="30">
        <f t="shared" si="1"/>
        <v>0</v>
      </c>
    </row>
    <row r="25" spans="1:7" x14ac:dyDescent="0.45">
      <c r="A25" s="7">
        <v>21</v>
      </c>
      <c r="B25" s="20">
        <f>'Crown Biomass'!C25</f>
        <v>0</v>
      </c>
      <c r="C25" s="1"/>
      <c r="D25" s="1"/>
      <c r="E25" s="1"/>
      <c r="F25" s="30">
        <f t="shared" si="0"/>
        <v>0</v>
      </c>
      <c r="G25" s="30">
        <f t="shared" si="1"/>
        <v>0</v>
      </c>
    </row>
    <row r="26" spans="1:7" x14ac:dyDescent="0.45">
      <c r="A26" s="7">
        <v>22</v>
      </c>
      <c r="B26" s="20">
        <f>'Crown Biomass'!C26</f>
        <v>0</v>
      </c>
      <c r="C26" s="1"/>
      <c r="D26" s="1"/>
      <c r="E26" s="1"/>
      <c r="F26" s="30">
        <f t="shared" si="0"/>
        <v>0</v>
      </c>
      <c r="G26" s="30">
        <f t="shared" si="1"/>
        <v>0</v>
      </c>
    </row>
    <row r="27" spans="1:7" x14ac:dyDescent="0.45">
      <c r="A27" s="7">
        <v>23</v>
      </c>
      <c r="B27" s="20">
        <f>'Crown Biomass'!C27</f>
        <v>0</v>
      </c>
      <c r="C27" s="1"/>
      <c r="D27" s="1"/>
      <c r="E27" s="1"/>
      <c r="F27" s="30">
        <f t="shared" si="0"/>
        <v>0</v>
      </c>
      <c r="G27" s="30">
        <f t="shared" si="1"/>
        <v>0</v>
      </c>
    </row>
    <row r="28" spans="1:7" x14ac:dyDescent="0.45">
      <c r="A28" s="7">
        <v>24</v>
      </c>
      <c r="B28" s="20">
        <f>'Crown Biomass'!C28</f>
        <v>0</v>
      </c>
      <c r="C28" s="1"/>
      <c r="D28" s="1"/>
      <c r="E28" s="1"/>
      <c r="F28" s="30">
        <f t="shared" si="0"/>
        <v>0</v>
      </c>
      <c r="G28" s="30">
        <f t="shared" si="1"/>
        <v>0</v>
      </c>
    </row>
    <row r="29" spans="1:7" x14ac:dyDescent="0.45">
      <c r="A29" s="7">
        <v>25</v>
      </c>
      <c r="B29" s="20">
        <f>'Crown Biomass'!C29</f>
        <v>0</v>
      </c>
      <c r="C29" s="1"/>
      <c r="D29" s="1"/>
      <c r="E29" s="1"/>
      <c r="F29" s="30">
        <f t="shared" si="0"/>
        <v>0</v>
      </c>
      <c r="G29" s="30">
        <f t="shared" si="1"/>
        <v>0</v>
      </c>
    </row>
    <row r="30" spans="1:7" x14ac:dyDescent="0.45">
      <c r="A30" s="7">
        <v>26</v>
      </c>
      <c r="B30" s="20">
        <f>'Crown Biomass'!C30</f>
        <v>0</v>
      </c>
      <c r="C30" s="1"/>
      <c r="D30" s="1"/>
      <c r="E30" s="1"/>
      <c r="F30" s="30">
        <f t="shared" si="0"/>
        <v>0</v>
      </c>
      <c r="G30" s="30">
        <f t="shared" si="1"/>
        <v>0</v>
      </c>
    </row>
    <row r="31" spans="1:7" x14ac:dyDescent="0.45">
      <c r="A31" s="7">
        <v>27</v>
      </c>
      <c r="B31" s="20">
        <f>'Crown Biomass'!C31</f>
        <v>0</v>
      </c>
      <c r="C31" s="1"/>
      <c r="D31" s="1"/>
      <c r="E31" s="1"/>
      <c r="F31" s="30">
        <f>C31*(B31^2.5)</f>
        <v>0</v>
      </c>
      <c r="G31" s="30">
        <f t="shared" si="1"/>
        <v>0</v>
      </c>
    </row>
    <row r="32" spans="1:7" x14ac:dyDescent="0.45">
      <c r="A32" s="7">
        <v>28</v>
      </c>
      <c r="B32" s="20">
        <f>'Crown Biomass'!C32</f>
        <v>0</v>
      </c>
      <c r="C32" s="1"/>
      <c r="D32" s="1"/>
      <c r="E32" s="1"/>
      <c r="F32" s="30">
        <f t="shared" si="0"/>
        <v>0</v>
      </c>
      <c r="G32" s="30">
        <f t="shared" si="1"/>
        <v>0</v>
      </c>
    </row>
    <row r="33" spans="1:8" x14ac:dyDescent="0.45">
      <c r="A33" s="7">
        <v>29</v>
      </c>
      <c r="B33" s="20">
        <f>'Crown Biomass'!C33</f>
        <v>0</v>
      </c>
      <c r="C33" s="1"/>
      <c r="D33" s="1"/>
      <c r="E33" s="1"/>
      <c r="F33" s="30">
        <f t="shared" si="0"/>
        <v>0</v>
      </c>
      <c r="G33" s="30">
        <f t="shared" si="1"/>
        <v>0</v>
      </c>
    </row>
    <row r="34" spans="1:8" x14ac:dyDescent="0.45">
      <c r="A34" s="7">
        <v>30</v>
      </c>
      <c r="B34" s="20">
        <f>'Crown Biomass'!C34</f>
        <v>0</v>
      </c>
      <c r="C34" s="1"/>
      <c r="D34" s="1"/>
      <c r="E34" s="1"/>
      <c r="F34" s="30">
        <f t="shared" si="0"/>
        <v>0</v>
      </c>
      <c r="G34" s="30">
        <f t="shared" si="1"/>
        <v>0</v>
      </c>
    </row>
    <row r="35" spans="1:8" x14ac:dyDescent="0.45">
      <c r="A35" s="7">
        <v>31</v>
      </c>
      <c r="B35" s="20">
        <f>'Crown Biomass'!C35</f>
        <v>0</v>
      </c>
      <c r="C35" s="1"/>
      <c r="D35" s="1"/>
      <c r="E35" s="1"/>
      <c r="F35" s="30">
        <f t="shared" si="0"/>
        <v>0</v>
      </c>
      <c r="G35" s="30">
        <f t="shared" si="1"/>
        <v>0</v>
      </c>
    </row>
    <row r="36" spans="1:8" x14ac:dyDescent="0.45">
      <c r="A36" s="7">
        <v>32</v>
      </c>
      <c r="B36" s="20">
        <f>'Crown Biomass'!C36</f>
        <v>0</v>
      </c>
      <c r="C36" s="1"/>
      <c r="D36" s="1"/>
      <c r="E36" s="1"/>
      <c r="F36" s="30">
        <f t="shared" si="0"/>
        <v>0</v>
      </c>
      <c r="G36" s="30">
        <f t="shared" si="1"/>
        <v>0</v>
      </c>
    </row>
    <row r="37" spans="1:8" x14ac:dyDescent="0.45">
      <c r="A37" s="7">
        <v>33</v>
      </c>
      <c r="B37" s="20">
        <f>'Crown Biomass'!C37</f>
        <v>0</v>
      </c>
      <c r="C37" s="1"/>
      <c r="D37" s="1"/>
      <c r="E37" s="1"/>
      <c r="F37" s="30">
        <f t="shared" si="0"/>
        <v>0</v>
      </c>
      <c r="G37" s="30">
        <f t="shared" si="1"/>
        <v>0</v>
      </c>
    </row>
    <row r="38" spans="1:8" x14ac:dyDescent="0.45">
      <c r="A38" s="7">
        <v>34</v>
      </c>
      <c r="B38" s="20">
        <f>'Crown Biomass'!C38</f>
        <v>0</v>
      </c>
      <c r="C38" s="1"/>
      <c r="D38" s="1"/>
      <c r="E38" s="1"/>
      <c r="F38" s="30">
        <f t="shared" si="0"/>
        <v>0</v>
      </c>
      <c r="G38" s="30">
        <f t="shared" si="1"/>
        <v>0</v>
      </c>
    </row>
    <row r="39" spans="1:8" x14ac:dyDescent="0.45">
      <c r="A39" s="7">
        <v>35</v>
      </c>
      <c r="B39" s="20">
        <f>'Crown Biomass'!C39</f>
        <v>0</v>
      </c>
      <c r="C39" s="1"/>
      <c r="D39" s="1"/>
      <c r="E39" s="1"/>
      <c r="F39" s="30">
        <f t="shared" si="0"/>
        <v>0</v>
      </c>
      <c r="G39" s="30">
        <f t="shared" si="1"/>
        <v>0</v>
      </c>
    </row>
    <row r="40" spans="1:8" x14ac:dyDescent="0.45">
      <c r="A40" s="7">
        <v>36</v>
      </c>
      <c r="B40" s="20">
        <f>'Crown Biomass'!C40</f>
        <v>0</v>
      </c>
      <c r="C40" s="1"/>
      <c r="D40" s="1"/>
      <c r="E40" s="1"/>
      <c r="F40" s="30">
        <f t="shared" si="0"/>
        <v>0</v>
      </c>
      <c r="G40" s="30">
        <f t="shared" si="1"/>
        <v>0</v>
      </c>
    </row>
    <row r="41" spans="1:8" x14ac:dyDescent="0.45">
      <c r="A41" s="7">
        <v>37</v>
      </c>
      <c r="B41" s="20">
        <f>'Crown Biomass'!C41</f>
        <v>0</v>
      </c>
      <c r="C41" s="1"/>
      <c r="D41" s="1"/>
      <c r="E41" s="1"/>
      <c r="F41" s="30">
        <f t="shared" si="0"/>
        <v>0</v>
      </c>
      <c r="G41" s="30">
        <f t="shared" si="1"/>
        <v>0</v>
      </c>
    </row>
    <row r="42" spans="1:8" x14ac:dyDescent="0.45">
      <c r="A42" s="7">
        <v>38</v>
      </c>
      <c r="B42" s="20">
        <f>'Crown Biomass'!C42</f>
        <v>0</v>
      </c>
      <c r="C42" s="1"/>
      <c r="D42" s="1"/>
      <c r="E42" s="1"/>
      <c r="F42" s="30">
        <f t="shared" si="0"/>
        <v>0</v>
      </c>
      <c r="G42" s="30">
        <f t="shared" si="1"/>
        <v>0</v>
      </c>
    </row>
    <row r="43" spans="1:8" x14ac:dyDescent="0.45">
      <c r="F43" s="12" t="s">
        <v>4</v>
      </c>
      <c r="G43" s="13"/>
    </row>
    <row r="44" spans="1:8" x14ac:dyDescent="0.45">
      <c r="F44" s="28" t="s">
        <v>49</v>
      </c>
      <c r="G44" s="28"/>
      <c r="H44" s="28"/>
    </row>
    <row r="45" spans="1:8" x14ac:dyDescent="0.45">
      <c r="F45" s="28"/>
      <c r="G45" s="28"/>
      <c r="H45" s="28"/>
    </row>
    <row r="46" spans="1:8" x14ac:dyDescent="0.45">
      <c r="F46" s="28"/>
      <c r="G46" s="28"/>
      <c r="H46" s="28"/>
    </row>
    <row r="47" spans="1:8" x14ac:dyDescent="0.45">
      <c r="F47" s="28"/>
      <c r="G47" s="28"/>
      <c r="H47" s="28"/>
    </row>
    <row r="48" spans="1:8" ht="37.9" customHeight="1" x14ac:dyDescent="0.45">
      <c r="A48" s="29" t="s">
        <v>56</v>
      </c>
      <c r="B48" s="29"/>
      <c r="C48" s="29"/>
      <c r="D48" s="29"/>
      <c r="F48" s="28"/>
      <c r="G48" s="28"/>
      <c r="H48" s="28"/>
    </row>
    <row r="49" spans="1:4" ht="36" customHeight="1" x14ac:dyDescent="0.45">
      <c r="A49" s="22" t="s">
        <v>60</v>
      </c>
      <c r="B49" s="22"/>
      <c r="C49" s="22"/>
      <c r="D49" s="22"/>
    </row>
    <row r="50" spans="1:4" ht="14.25" customHeight="1" x14ac:dyDescent="0.45">
      <c r="A50" s="23" t="s">
        <v>20</v>
      </c>
      <c r="B50" s="23" t="s">
        <v>57</v>
      </c>
      <c r="C50" s="23" t="s">
        <v>58</v>
      </c>
      <c r="D50" s="23" t="s">
        <v>59</v>
      </c>
    </row>
    <row r="51" spans="1:4" x14ac:dyDescent="0.45">
      <c r="A51" s="24" t="s">
        <v>45</v>
      </c>
      <c r="B51" s="24">
        <v>1.7E-5</v>
      </c>
      <c r="C51" s="24">
        <v>-0.13347999999999999</v>
      </c>
      <c r="D51" s="24">
        <v>7.2960000000000004E-3</v>
      </c>
    </row>
    <row r="52" spans="1:4" x14ac:dyDescent="0.45">
      <c r="A52" s="25" t="s">
        <v>46</v>
      </c>
      <c r="B52" s="25">
        <v>1.5E-5</v>
      </c>
      <c r="C52" s="25">
        <v>-0.118673</v>
      </c>
      <c r="D52" s="25">
        <v>6.4869999999999997E-3</v>
      </c>
    </row>
    <row r="53" spans="1:4" x14ac:dyDescent="0.45">
      <c r="A53" s="24" t="s">
        <v>30</v>
      </c>
      <c r="B53" s="24">
        <v>1.2E-5</v>
      </c>
      <c r="C53" s="24">
        <v>-9.1547000000000003E-2</v>
      </c>
      <c r="D53" s="24">
        <v>5.0039999999999998E-3</v>
      </c>
    </row>
    <row r="54" spans="1:4" x14ac:dyDescent="0.45">
      <c r="A54" s="1"/>
      <c r="B54" s="1"/>
      <c r="C54" s="1"/>
      <c r="D54" s="1"/>
    </row>
    <row r="55" spans="1:4" x14ac:dyDescent="0.45">
      <c r="A55" s="27" t="s">
        <v>25</v>
      </c>
      <c r="B55" s="27">
        <v>2.3E-5</v>
      </c>
      <c r="C55" s="27">
        <v>-0.17488200000000001</v>
      </c>
      <c r="D55" s="27">
        <v>9.5589999999999998E-3</v>
      </c>
    </row>
    <row r="56" spans="1:4" x14ac:dyDescent="0.45">
      <c r="A56" s="26" t="s">
        <v>29</v>
      </c>
      <c r="B56" s="26">
        <v>2.3E-5</v>
      </c>
      <c r="C56" s="26">
        <v>-0.17488200000000001</v>
      </c>
      <c r="D56" s="26">
        <v>9.5589999999999998E-3</v>
      </c>
    </row>
  </sheetData>
  <mergeCells count="6">
    <mergeCell ref="A1:G1"/>
    <mergeCell ref="A2:G2"/>
    <mergeCell ref="A3:G3"/>
    <mergeCell ref="A48:D48"/>
    <mergeCell ref="A49:D49"/>
    <mergeCell ref="F44:H4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28AB58-0DB2-44AC-ADC5-F48710240736}">
  <dimension ref="A1:G50"/>
  <sheetViews>
    <sheetView tabSelected="1" zoomScale="132" workbookViewId="0">
      <selection activeCell="E6" sqref="E6"/>
    </sheetView>
  </sheetViews>
  <sheetFormatPr defaultRowHeight="14.25" x14ac:dyDescent="0.45"/>
  <cols>
    <col min="1" max="1" width="14.6640625" customWidth="1"/>
    <col min="2" max="2" width="14.796875" customWidth="1"/>
    <col min="3" max="3" width="12.33203125" customWidth="1"/>
    <col min="4" max="4" width="13.3984375" customWidth="1"/>
    <col min="5" max="5" width="12.3984375" customWidth="1"/>
    <col min="6" max="6" width="21.1328125" customWidth="1"/>
  </cols>
  <sheetData>
    <row r="1" spans="1:6" ht="37.15" x14ac:dyDescent="1.1499999999999999">
      <c r="A1" s="6" t="s">
        <v>5</v>
      </c>
      <c r="B1" s="6"/>
      <c r="C1" s="6"/>
      <c r="D1" s="6"/>
      <c r="E1" s="6"/>
      <c r="F1" s="6"/>
    </row>
    <row r="2" spans="1:6" ht="42.4" customHeight="1" x14ac:dyDescent="0.45">
      <c r="A2" s="31" t="s">
        <v>78</v>
      </c>
      <c r="B2" s="31"/>
      <c r="C2" s="31"/>
      <c r="D2" s="31"/>
      <c r="E2" s="31"/>
      <c r="F2" s="31"/>
    </row>
    <row r="3" spans="1:6" ht="49.9" customHeight="1" x14ac:dyDescent="0.45">
      <c r="A3" s="17" t="s">
        <v>66</v>
      </c>
      <c r="B3" s="17"/>
      <c r="C3" s="17"/>
      <c r="D3" s="17"/>
      <c r="E3" s="17"/>
      <c r="F3" s="17"/>
    </row>
    <row r="4" spans="1:6" s="3" customFormat="1" ht="36.75" customHeight="1" thickBot="1" x14ac:dyDescent="0.5">
      <c r="A4" s="33" t="s">
        <v>67</v>
      </c>
      <c r="B4" s="33" t="s">
        <v>68</v>
      </c>
      <c r="C4" s="33" t="s">
        <v>69</v>
      </c>
      <c r="D4" s="33" t="s">
        <v>75</v>
      </c>
      <c r="E4" s="33" t="s">
        <v>76</v>
      </c>
      <c r="F4" s="33" t="s">
        <v>77</v>
      </c>
    </row>
    <row r="5" spans="1:6" ht="29.25" customHeight="1" thickTop="1" thickBot="1" x14ac:dyDescent="0.5">
      <c r="A5" s="34">
        <f>SUM('Rootball Biomass'!G43,'Crown Biomass'!I43,'Trunk Biomass'!J43)</f>
        <v>0</v>
      </c>
      <c r="B5" s="34">
        <f>A5/2</f>
        <v>0</v>
      </c>
      <c r="C5" s="34">
        <f>B5/38</f>
        <v>0</v>
      </c>
      <c r="D5" s="34" t="e">
        <f>Density!G16 * C5</f>
        <v>#DIV/0!</v>
      </c>
      <c r="E5" s="35"/>
      <c r="F5" s="36" t="e">
        <f>D5*E5</f>
        <v>#DIV/0!</v>
      </c>
    </row>
    <row r="44" spans="6:7" ht="14.25" customHeight="1" x14ac:dyDescent="0.45">
      <c r="F44" s="32"/>
      <c r="G44" s="32"/>
    </row>
    <row r="45" spans="6:7" x14ac:dyDescent="0.45">
      <c r="F45" s="32"/>
      <c r="G45" s="32"/>
    </row>
    <row r="46" spans="6:7" x14ac:dyDescent="0.45">
      <c r="F46" s="32"/>
      <c r="G46" s="32"/>
    </row>
    <row r="47" spans="6:7" x14ac:dyDescent="0.45">
      <c r="F47" s="32"/>
      <c r="G47" s="32"/>
    </row>
    <row r="48" spans="6:7" ht="37.9" customHeight="1" x14ac:dyDescent="0.45">
      <c r="F48" s="32"/>
      <c r="G48" s="32"/>
    </row>
    <row r="49" ht="36" customHeight="1" x14ac:dyDescent="0.45"/>
    <row r="50" ht="14.25" customHeight="1" x14ac:dyDescent="0.45"/>
  </sheetData>
  <mergeCells count="3">
    <mergeCell ref="A1:F1"/>
    <mergeCell ref="A2:F2"/>
    <mergeCell ref="A3:F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Density</vt:lpstr>
      <vt:lpstr>Trunk Biomass</vt:lpstr>
      <vt:lpstr>Crown Biomass</vt:lpstr>
      <vt:lpstr>Rootball Biomass</vt:lpstr>
      <vt:lpstr>Carbon Calculations</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Elanor Alun</dc:creator>
  <cp:lastModifiedBy>Elanor Alun</cp:lastModifiedBy>
  <dcterms:created xsi:type="dcterms:W3CDTF">2025-02-19T10:30:29Z</dcterms:created>
  <dcterms:modified xsi:type="dcterms:W3CDTF">2025-02-19T15:49:59Z</dcterms:modified>
</cp:coreProperties>
</file>