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15817_student_uwtsd_ac_uk/Documents/2024/motorsport/technical report/"/>
    </mc:Choice>
  </mc:AlternateContent>
  <xr:revisionPtr revIDLastSave="716" documentId="11_1BC88F415D53B2487D015F5EF5E42DF756AB4D18" xr6:coauthVersionLast="47" xr6:coauthVersionMax="47" xr10:uidLastSave="{0992FFA2-FED2-46FA-BBCD-1E1EC94A813A}"/>
  <bookViews>
    <workbookView xWindow="-120" yWindow="-120" windowWidth="29040" windowHeight="158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" i="1" l="1"/>
  <c r="L25" i="1"/>
  <c r="L33" i="1"/>
  <c r="L41" i="1"/>
  <c r="L49" i="1"/>
  <c r="L57" i="1"/>
  <c r="L65" i="1"/>
  <c r="D3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9" i="1"/>
  <c r="F10" i="1"/>
  <c r="K10" i="1" s="1"/>
  <c r="L10" i="1" s="1"/>
  <c r="F11" i="1"/>
  <c r="K11" i="1" s="1"/>
  <c r="L11" i="1" s="1"/>
  <c r="F12" i="1"/>
  <c r="K12" i="1" s="1"/>
  <c r="L12" i="1" s="1"/>
  <c r="F13" i="1"/>
  <c r="K13" i="1" s="1"/>
  <c r="L13" i="1" s="1"/>
  <c r="F14" i="1"/>
  <c r="K14" i="1" s="1"/>
  <c r="L14" i="1" s="1"/>
  <c r="F15" i="1"/>
  <c r="K15" i="1" s="1"/>
  <c r="L15" i="1" s="1"/>
  <c r="F16" i="1"/>
  <c r="K16" i="1" s="1"/>
  <c r="L16" i="1" s="1"/>
  <c r="F17" i="1"/>
  <c r="K17" i="1" s="1"/>
  <c r="F18" i="1"/>
  <c r="K18" i="1" s="1"/>
  <c r="L18" i="1" s="1"/>
  <c r="F19" i="1"/>
  <c r="K19" i="1" s="1"/>
  <c r="L19" i="1" s="1"/>
  <c r="F20" i="1"/>
  <c r="K20" i="1" s="1"/>
  <c r="L20" i="1" s="1"/>
  <c r="F21" i="1"/>
  <c r="K21" i="1" s="1"/>
  <c r="L21" i="1" s="1"/>
  <c r="F22" i="1"/>
  <c r="K22" i="1" s="1"/>
  <c r="L22" i="1" s="1"/>
  <c r="F23" i="1"/>
  <c r="K23" i="1" s="1"/>
  <c r="L23" i="1" s="1"/>
  <c r="F24" i="1"/>
  <c r="K24" i="1" s="1"/>
  <c r="L24" i="1" s="1"/>
  <c r="F25" i="1"/>
  <c r="K25" i="1" s="1"/>
  <c r="F26" i="1"/>
  <c r="K26" i="1" s="1"/>
  <c r="L26" i="1" s="1"/>
  <c r="F27" i="1"/>
  <c r="K27" i="1" s="1"/>
  <c r="L27" i="1" s="1"/>
  <c r="F28" i="1"/>
  <c r="K28" i="1" s="1"/>
  <c r="L28" i="1" s="1"/>
  <c r="F29" i="1"/>
  <c r="K29" i="1" s="1"/>
  <c r="L29" i="1" s="1"/>
  <c r="F30" i="1"/>
  <c r="K30" i="1" s="1"/>
  <c r="L30" i="1" s="1"/>
  <c r="F31" i="1"/>
  <c r="K31" i="1" s="1"/>
  <c r="L31" i="1" s="1"/>
  <c r="F32" i="1"/>
  <c r="K32" i="1" s="1"/>
  <c r="L32" i="1" s="1"/>
  <c r="F33" i="1"/>
  <c r="K33" i="1" s="1"/>
  <c r="F34" i="1"/>
  <c r="K34" i="1" s="1"/>
  <c r="L34" i="1" s="1"/>
  <c r="F35" i="1"/>
  <c r="K35" i="1" s="1"/>
  <c r="L35" i="1" s="1"/>
  <c r="F36" i="1"/>
  <c r="K36" i="1" s="1"/>
  <c r="L36" i="1" s="1"/>
  <c r="F37" i="1"/>
  <c r="K37" i="1" s="1"/>
  <c r="L37" i="1" s="1"/>
  <c r="F38" i="1"/>
  <c r="K38" i="1" s="1"/>
  <c r="L38" i="1" s="1"/>
  <c r="F39" i="1"/>
  <c r="K39" i="1" s="1"/>
  <c r="L39" i="1" s="1"/>
  <c r="F40" i="1"/>
  <c r="K40" i="1" s="1"/>
  <c r="L40" i="1" s="1"/>
  <c r="F41" i="1"/>
  <c r="K41" i="1" s="1"/>
  <c r="F42" i="1"/>
  <c r="K42" i="1" s="1"/>
  <c r="L42" i="1" s="1"/>
  <c r="F43" i="1"/>
  <c r="K43" i="1" s="1"/>
  <c r="L43" i="1" s="1"/>
  <c r="F44" i="1"/>
  <c r="K44" i="1" s="1"/>
  <c r="L44" i="1" s="1"/>
  <c r="F45" i="1"/>
  <c r="K45" i="1" s="1"/>
  <c r="L45" i="1" s="1"/>
  <c r="F46" i="1"/>
  <c r="K46" i="1" s="1"/>
  <c r="L46" i="1" s="1"/>
  <c r="F47" i="1"/>
  <c r="K47" i="1" s="1"/>
  <c r="L47" i="1" s="1"/>
  <c r="F48" i="1"/>
  <c r="K48" i="1" s="1"/>
  <c r="L48" i="1" s="1"/>
  <c r="F49" i="1"/>
  <c r="K49" i="1" s="1"/>
  <c r="F50" i="1"/>
  <c r="K50" i="1" s="1"/>
  <c r="L50" i="1" s="1"/>
  <c r="F51" i="1"/>
  <c r="K51" i="1" s="1"/>
  <c r="L51" i="1" s="1"/>
  <c r="F52" i="1"/>
  <c r="K52" i="1" s="1"/>
  <c r="L52" i="1" s="1"/>
  <c r="F53" i="1"/>
  <c r="K53" i="1" s="1"/>
  <c r="L53" i="1" s="1"/>
  <c r="F54" i="1"/>
  <c r="K54" i="1" s="1"/>
  <c r="L54" i="1" s="1"/>
  <c r="F55" i="1"/>
  <c r="K55" i="1" s="1"/>
  <c r="L55" i="1" s="1"/>
  <c r="F56" i="1"/>
  <c r="K56" i="1" s="1"/>
  <c r="L56" i="1" s="1"/>
  <c r="F57" i="1"/>
  <c r="K57" i="1" s="1"/>
  <c r="F58" i="1"/>
  <c r="K58" i="1" s="1"/>
  <c r="L58" i="1" s="1"/>
  <c r="F59" i="1"/>
  <c r="K59" i="1" s="1"/>
  <c r="L59" i="1" s="1"/>
  <c r="F60" i="1"/>
  <c r="K60" i="1" s="1"/>
  <c r="L60" i="1" s="1"/>
  <c r="F61" i="1"/>
  <c r="K61" i="1" s="1"/>
  <c r="L61" i="1" s="1"/>
  <c r="F62" i="1"/>
  <c r="K62" i="1" s="1"/>
  <c r="L62" i="1" s="1"/>
  <c r="F63" i="1"/>
  <c r="K63" i="1" s="1"/>
  <c r="L63" i="1" s="1"/>
  <c r="F64" i="1"/>
  <c r="K64" i="1" s="1"/>
  <c r="L64" i="1" s="1"/>
  <c r="F65" i="1"/>
  <c r="K65" i="1" s="1"/>
  <c r="F66" i="1"/>
  <c r="K66" i="1" s="1"/>
  <c r="L66" i="1" s="1"/>
  <c r="F67" i="1"/>
  <c r="K67" i="1" s="1"/>
  <c r="L67" i="1" s="1"/>
  <c r="F68" i="1"/>
  <c r="K68" i="1" s="1"/>
  <c r="L68" i="1" s="1"/>
  <c r="F69" i="1"/>
  <c r="K69" i="1" s="1"/>
  <c r="L69" i="1" s="1"/>
  <c r="F70" i="1"/>
  <c r="K70" i="1" s="1"/>
  <c r="L70" i="1" s="1"/>
  <c r="F71" i="1"/>
  <c r="K71" i="1" s="1"/>
  <c r="L71" i="1" s="1"/>
  <c r="F72" i="1"/>
  <c r="K72" i="1" s="1"/>
  <c r="L72" i="1" s="1"/>
  <c r="F73" i="1"/>
  <c r="K73" i="1" s="1"/>
  <c r="L73" i="1" s="1"/>
  <c r="F74" i="1"/>
  <c r="K74" i="1" s="1"/>
  <c r="L74" i="1" s="1"/>
  <c r="F75" i="1"/>
  <c r="K75" i="1" s="1"/>
  <c r="L75" i="1" s="1"/>
  <c r="F76" i="1"/>
  <c r="K76" i="1" s="1"/>
  <c r="L76" i="1" s="1"/>
  <c r="F77" i="1"/>
  <c r="K77" i="1" s="1"/>
  <c r="L77" i="1" s="1"/>
  <c r="F78" i="1"/>
  <c r="K78" i="1" s="1"/>
  <c r="L78" i="1" s="1"/>
  <c r="F79" i="1"/>
  <c r="K79" i="1" s="1"/>
  <c r="L79" i="1" s="1"/>
  <c r="F80" i="1"/>
  <c r="K80" i="1" s="1"/>
  <c r="L80" i="1" s="1"/>
  <c r="F81" i="1"/>
  <c r="K81" i="1" s="1"/>
  <c r="L81" i="1" s="1"/>
  <c r="F82" i="1"/>
  <c r="K82" i="1" s="1"/>
  <c r="L82" i="1" s="1"/>
  <c r="F83" i="1"/>
  <c r="K83" i="1" s="1"/>
  <c r="L83" i="1" s="1"/>
  <c r="F84" i="1"/>
  <c r="K84" i="1" s="1"/>
  <c r="L84" i="1" s="1"/>
  <c r="F85" i="1"/>
  <c r="K85" i="1" s="1"/>
  <c r="L85" i="1" s="1"/>
  <c r="F86" i="1"/>
  <c r="K86" i="1" s="1"/>
  <c r="L86" i="1" s="1"/>
  <c r="F87" i="1"/>
  <c r="K87" i="1" s="1"/>
  <c r="L87" i="1" s="1"/>
  <c r="F88" i="1"/>
  <c r="K88" i="1" s="1"/>
  <c r="L88" i="1" s="1"/>
  <c r="F89" i="1"/>
  <c r="K89" i="1" s="1"/>
  <c r="L89" i="1" s="1"/>
  <c r="F90" i="1"/>
  <c r="K90" i="1" s="1"/>
  <c r="L90" i="1" s="1"/>
  <c r="F91" i="1"/>
  <c r="K91" i="1" s="1"/>
  <c r="L91" i="1" s="1"/>
  <c r="F92" i="1"/>
  <c r="K92" i="1" s="1"/>
  <c r="L92" i="1" s="1"/>
  <c r="F93" i="1"/>
  <c r="K93" i="1" s="1"/>
  <c r="L93" i="1" s="1"/>
  <c r="F94" i="1"/>
  <c r="K94" i="1" s="1"/>
  <c r="L94" i="1" s="1"/>
  <c r="F95" i="1"/>
  <c r="K95" i="1" s="1"/>
  <c r="L95" i="1" s="1"/>
  <c r="F96" i="1"/>
  <c r="K96" i="1" s="1"/>
  <c r="L96" i="1" s="1"/>
  <c r="F97" i="1"/>
  <c r="K97" i="1" s="1"/>
  <c r="L97" i="1" s="1"/>
  <c r="F98" i="1"/>
  <c r="K98" i="1" s="1"/>
  <c r="L98" i="1" s="1"/>
  <c r="F99" i="1"/>
  <c r="K99" i="1" s="1"/>
  <c r="L99" i="1" s="1"/>
  <c r="F9" i="1"/>
  <c r="K9" i="1" s="1"/>
  <c r="L9" i="1" s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G99" i="1" s="1"/>
  <c r="H99" i="1" s="1"/>
  <c r="N99" i="1" s="1"/>
  <c r="J99" i="1" l="1"/>
  <c r="I99" i="1" s="1"/>
  <c r="M99" i="1"/>
  <c r="M28" i="1"/>
  <c r="M53" i="1"/>
  <c r="M85" i="1"/>
  <c r="G22" i="1"/>
  <c r="M22" i="1" s="1"/>
  <c r="G14" i="1"/>
  <c r="M14" i="1" s="1"/>
  <c r="G85" i="1"/>
  <c r="H85" i="1" s="1"/>
  <c r="G54" i="1"/>
  <c r="G9" i="1"/>
  <c r="M9" i="1" s="1"/>
  <c r="G84" i="1"/>
  <c r="H84" i="1" s="1"/>
  <c r="G68" i="1"/>
  <c r="H68" i="1" s="1"/>
  <c r="G52" i="1"/>
  <c r="H52" i="1" s="1"/>
  <c r="G36" i="1"/>
  <c r="H36" i="1" s="1"/>
  <c r="G20" i="1"/>
  <c r="H20" i="1" s="1"/>
  <c r="G69" i="1"/>
  <c r="H69" i="1" s="1"/>
  <c r="G83" i="1"/>
  <c r="H83" i="1" s="1"/>
  <c r="G67" i="1"/>
  <c r="H67" i="1" s="1"/>
  <c r="G51" i="1"/>
  <c r="H51" i="1" s="1"/>
  <c r="G35" i="1"/>
  <c r="H35" i="1" s="1"/>
  <c r="G19" i="1"/>
  <c r="H19" i="1" s="1"/>
  <c r="G53" i="1"/>
  <c r="H53" i="1" s="1"/>
  <c r="G98" i="1"/>
  <c r="G82" i="1"/>
  <c r="G66" i="1"/>
  <c r="G50" i="1"/>
  <c r="G34" i="1"/>
  <c r="G18" i="1"/>
  <c r="G37" i="1"/>
  <c r="M37" i="1" s="1"/>
  <c r="G97" i="1"/>
  <c r="H97" i="1" s="1"/>
  <c r="G81" i="1"/>
  <c r="H81" i="1" s="1"/>
  <c r="G65" i="1"/>
  <c r="H65" i="1" s="1"/>
  <c r="G49" i="1"/>
  <c r="H49" i="1" s="1"/>
  <c r="G33" i="1"/>
  <c r="H33" i="1" s="1"/>
  <c r="G17" i="1"/>
  <c r="H17" i="1" s="1"/>
  <c r="G21" i="1"/>
  <c r="H21" i="1" s="1"/>
  <c r="G96" i="1"/>
  <c r="M96" i="1" s="1"/>
  <c r="G80" i="1"/>
  <c r="M80" i="1" s="1"/>
  <c r="G64" i="1"/>
  <c r="M64" i="1" s="1"/>
  <c r="G48" i="1"/>
  <c r="M48" i="1" s="1"/>
  <c r="G32" i="1"/>
  <c r="M32" i="1" s="1"/>
  <c r="G16" i="1"/>
  <c r="M16" i="1" s="1"/>
  <c r="G70" i="1"/>
  <c r="G95" i="1"/>
  <c r="M95" i="1" s="1"/>
  <c r="G79" i="1"/>
  <c r="M79" i="1" s="1"/>
  <c r="G63" i="1"/>
  <c r="M63" i="1" s="1"/>
  <c r="G47" i="1"/>
  <c r="G31" i="1"/>
  <c r="G15" i="1"/>
  <c r="M15" i="1" s="1"/>
  <c r="G86" i="1"/>
  <c r="G94" i="1"/>
  <c r="H94" i="1" s="1"/>
  <c r="G78" i="1"/>
  <c r="H78" i="1" s="1"/>
  <c r="G93" i="1"/>
  <c r="M93" i="1" s="1"/>
  <c r="G77" i="1"/>
  <c r="M77" i="1" s="1"/>
  <c r="G61" i="1"/>
  <c r="M61" i="1" s="1"/>
  <c r="G45" i="1"/>
  <c r="M45" i="1" s="1"/>
  <c r="G29" i="1"/>
  <c r="M29" i="1" s="1"/>
  <c r="G13" i="1"/>
  <c r="M13" i="1" s="1"/>
  <c r="G76" i="1"/>
  <c r="M76" i="1" s="1"/>
  <c r="G60" i="1"/>
  <c r="M60" i="1" s="1"/>
  <c r="G44" i="1"/>
  <c r="M44" i="1" s="1"/>
  <c r="G12" i="1"/>
  <c r="H12" i="1" s="1"/>
  <c r="G30" i="1"/>
  <c r="H30" i="1" s="1"/>
  <c r="G92" i="1"/>
  <c r="M92" i="1" s="1"/>
  <c r="G28" i="1"/>
  <c r="H28" i="1" s="1"/>
  <c r="G91" i="1"/>
  <c r="H91" i="1" s="1"/>
  <c r="G75" i="1"/>
  <c r="H75" i="1" s="1"/>
  <c r="G59" i="1"/>
  <c r="H59" i="1" s="1"/>
  <c r="G43" i="1"/>
  <c r="H43" i="1" s="1"/>
  <c r="G27" i="1"/>
  <c r="H27" i="1" s="1"/>
  <c r="G11" i="1"/>
  <c r="H11" i="1" s="1"/>
  <c r="G90" i="1"/>
  <c r="M90" i="1" s="1"/>
  <c r="G74" i="1"/>
  <c r="M74" i="1" s="1"/>
  <c r="G58" i="1"/>
  <c r="M58" i="1" s="1"/>
  <c r="G42" i="1"/>
  <c r="H42" i="1" s="1"/>
  <c r="G26" i="1"/>
  <c r="M26" i="1" s="1"/>
  <c r="G10" i="1"/>
  <c r="H10" i="1" s="1"/>
  <c r="G38" i="1"/>
  <c r="G46" i="1"/>
  <c r="H46" i="1" s="1"/>
  <c r="G89" i="1"/>
  <c r="M89" i="1" s="1"/>
  <c r="G73" i="1"/>
  <c r="M73" i="1" s="1"/>
  <c r="G57" i="1"/>
  <c r="G41" i="1"/>
  <c r="M41" i="1" s="1"/>
  <c r="G25" i="1"/>
  <c r="M25" i="1" s="1"/>
  <c r="G62" i="1"/>
  <c r="H62" i="1" s="1"/>
  <c r="G88" i="1"/>
  <c r="M88" i="1" s="1"/>
  <c r="G72" i="1"/>
  <c r="M72" i="1" s="1"/>
  <c r="G56" i="1"/>
  <c r="M56" i="1" s="1"/>
  <c r="G40" i="1"/>
  <c r="G24" i="1"/>
  <c r="G87" i="1"/>
  <c r="M87" i="1" s="1"/>
  <c r="G71" i="1"/>
  <c r="M71" i="1" s="1"/>
  <c r="G55" i="1"/>
  <c r="G39" i="1"/>
  <c r="M39" i="1" s="1"/>
  <c r="G23" i="1"/>
  <c r="N97" i="1" l="1"/>
  <c r="J97" i="1"/>
  <c r="I97" i="1" s="1"/>
  <c r="N84" i="1"/>
  <c r="J84" i="1"/>
  <c r="I84" i="1" s="1"/>
  <c r="N36" i="1"/>
  <c r="J36" i="1"/>
  <c r="I36" i="1" s="1"/>
  <c r="J12" i="1"/>
  <c r="I12" i="1" s="1"/>
  <c r="N12" i="1"/>
  <c r="J42" i="1"/>
  <c r="I42" i="1" s="1"/>
  <c r="N42" i="1"/>
  <c r="N46" i="1"/>
  <c r="J46" i="1"/>
  <c r="I46" i="1" s="1"/>
  <c r="M36" i="1"/>
  <c r="N85" i="1"/>
  <c r="J85" i="1"/>
  <c r="I85" i="1" s="1"/>
  <c r="M97" i="1"/>
  <c r="N20" i="1"/>
  <c r="J20" i="1"/>
  <c r="I20" i="1" s="1"/>
  <c r="J11" i="1"/>
  <c r="I11" i="1" s="1"/>
  <c r="N11" i="1"/>
  <c r="M12" i="1"/>
  <c r="N53" i="1"/>
  <c r="J53" i="1"/>
  <c r="I53" i="1" s="1"/>
  <c r="M30" i="1"/>
  <c r="N30" i="1"/>
  <c r="J30" i="1"/>
  <c r="I30" i="1" s="1"/>
  <c r="J43" i="1"/>
  <c r="I43" i="1" s="1"/>
  <c r="N43" i="1"/>
  <c r="N19" i="1"/>
  <c r="J19" i="1"/>
  <c r="I19" i="1" s="1"/>
  <c r="M10" i="1"/>
  <c r="M46" i="1"/>
  <c r="J27" i="1"/>
  <c r="I27" i="1" s="1"/>
  <c r="N27" i="1"/>
  <c r="J59" i="1"/>
  <c r="I59" i="1" s="1"/>
  <c r="N59" i="1"/>
  <c r="N35" i="1"/>
  <c r="J35" i="1"/>
  <c r="I35" i="1" s="1"/>
  <c r="N17" i="1"/>
  <c r="J17" i="1"/>
  <c r="I17" i="1" s="1"/>
  <c r="N51" i="1"/>
  <c r="J51" i="1"/>
  <c r="I51" i="1" s="1"/>
  <c r="N81" i="1"/>
  <c r="J81" i="1"/>
  <c r="I81" i="1" s="1"/>
  <c r="N68" i="1"/>
  <c r="J68" i="1"/>
  <c r="I68" i="1" s="1"/>
  <c r="N21" i="1"/>
  <c r="J21" i="1"/>
  <c r="I21" i="1" s="1"/>
  <c r="J75" i="1"/>
  <c r="I75" i="1" s="1"/>
  <c r="N75" i="1"/>
  <c r="N33" i="1"/>
  <c r="J33" i="1"/>
  <c r="I33" i="1" s="1"/>
  <c r="N67" i="1"/>
  <c r="J67" i="1"/>
  <c r="I67" i="1" s="1"/>
  <c r="J10" i="1"/>
  <c r="I10" i="1" s="1"/>
  <c r="N10" i="1"/>
  <c r="N62" i="1"/>
  <c r="J62" i="1"/>
  <c r="I62" i="1" s="1"/>
  <c r="N78" i="1"/>
  <c r="J78" i="1"/>
  <c r="I78" i="1" s="1"/>
  <c r="N94" i="1"/>
  <c r="J94" i="1"/>
  <c r="I94" i="1" s="1"/>
  <c r="J91" i="1"/>
  <c r="I91" i="1" s="1"/>
  <c r="N91" i="1"/>
  <c r="J28" i="1"/>
  <c r="I28" i="1" s="1"/>
  <c r="N28" i="1"/>
  <c r="N49" i="1"/>
  <c r="J49" i="1"/>
  <c r="I49" i="1" s="1"/>
  <c r="N83" i="1"/>
  <c r="J83" i="1"/>
  <c r="I83" i="1" s="1"/>
  <c r="M49" i="1"/>
  <c r="N52" i="1"/>
  <c r="J52" i="1"/>
  <c r="I52" i="1" s="1"/>
  <c r="N65" i="1"/>
  <c r="J65" i="1"/>
  <c r="I65" i="1" s="1"/>
  <c r="N69" i="1"/>
  <c r="J69" i="1"/>
  <c r="I69" i="1" s="1"/>
  <c r="M52" i="1"/>
  <c r="H34" i="1"/>
  <c r="M34" i="1"/>
  <c r="H18" i="1"/>
  <c r="M18" i="1"/>
  <c r="M51" i="1"/>
  <c r="H54" i="1"/>
  <c r="M54" i="1"/>
  <c r="H82" i="1"/>
  <c r="M82" i="1"/>
  <c r="M11" i="1"/>
  <c r="M78" i="1"/>
  <c r="M68" i="1"/>
  <c r="M27" i="1"/>
  <c r="H66" i="1"/>
  <c r="M66" i="1"/>
  <c r="M43" i="1"/>
  <c r="M59" i="1"/>
  <c r="M17" i="1"/>
  <c r="M75" i="1"/>
  <c r="M33" i="1"/>
  <c r="H24" i="1"/>
  <c r="M24" i="1"/>
  <c r="M91" i="1"/>
  <c r="M20" i="1"/>
  <c r="H70" i="1"/>
  <c r="M70" i="1"/>
  <c r="H86" i="1"/>
  <c r="M86" i="1"/>
  <c r="H31" i="1"/>
  <c r="M31" i="1"/>
  <c r="M42" i="1"/>
  <c r="M94" i="1"/>
  <c r="M69" i="1"/>
  <c r="H47" i="1"/>
  <c r="M47" i="1"/>
  <c r="M62" i="1"/>
  <c r="M81" i="1"/>
  <c r="M19" i="1"/>
  <c r="H98" i="1"/>
  <c r="M98" i="1"/>
  <c r="H23" i="1"/>
  <c r="M23" i="1"/>
  <c r="H55" i="1"/>
  <c r="M55" i="1"/>
  <c r="M65" i="1"/>
  <c r="M83" i="1"/>
  <c r="M21" i="1"/>
  <c r="H40" i="1"/>
  <c r="M40" i="1"/>
  <c r="H50" i="1"/>
  <c r="M50" i="1"/>
  <c r="H57" i="1"/>
  <c r="M57" i="1"/>
  <c r="H38" i="1"/>
  <c r="M38" i="1"/>
  <c r="M35" i="1"/>
  <c r="M84" i="1"/>
  <c r="M67" i="1"/>
  <c r="H37" i="1"/>
  <c r="H44" i="1"/>
  <c r="H13" i="1"/>
  <c r="H9" i="1"/>
  <c r="H26" i="1"/>
  <c r="H87" i="1"/>
  <c r="H32" i="1"/>
  <c r="H74" i="1"/>
  <c r="H61" i="1"/>
  <c r="H48" i="1"/>
  <c r="H39" i="1"/>
  <c r="H79" i="1"/>
  <c r="H58" i="1"/>
  <c r="H56" i="1"/>
  <c r="H64" i="1"/>
  <c r="H29" i="1"/>
  <c r="H80" i="1"/>
  <c r="H45" i="1"/>
  <c r="H60" i="1"/>
  <c r="H63" i="1"/>
  <c r="H90" i="1"/>
  <c r="H93" i="1"/>
  <c r="H96" i="1"/>
  <c r="H72" i="1"/>
  <c r="H71" i="1"/>
  <c r="H95" i="1"/>
  <c r="H16" i="1"/>
  <c r="H77" i="1"/>
  <c r="H41" i="1"/>
  <c r="H92" i="1"/>
  <c r="H15" i="1"/>
  <c r="H14" i="1"/>
  <c r="H76" i="1"/>
  <c r="H88" i="1"/>
  <c r="H25" i="1"/>
  <c r="H73" i="1"/>
  <c r="H89" i="1"/>
  <c r="H22" i="1"/>
  <c r="N22" i="1" l="1"/>
  <c r="J22" i="1"/>
  <c r="I22" i="1" s="1"/>
  <c r="J74" i="1"/>
  <c r="I74" i="1" s="1"/>
  <c r="N74" i="1"/>
  <c r="J93" i="1"/>
  <c r="I93" i="1" s="1"/>
  <c r="N93" i="1"/>
  <c r="N87" i="1"/>
  <c r="J87" i="1"/>
  <c r="I87" i="1" s="1"/>
  <c r="J40" i="1"/>
  <c r="I40" i="1" s="1"/>
  <c r="N40" i="1"/>
  <c r="J73" i="1"/>
  <c r="I73" i="1" s="1"/>
  <c r="N73" i="1"/>
  <c r="J89" i="1"/>
  <c r="I89" i="1" s="1"/>
  <c r="N89" i="1"/>
  <c r="N63" i="1"/>
  <c r="J63" i="1"/>
  <c r="I63" i="1" s="1"/>
  <c r="N50" i="1"/>
  <c r="J50" i="1"/>
  <c r="I50" i="1" s="1"/>
  <c r="N14" i="1"/>
  <c r="J14" i="1"/>
  <c r="I14" i="1" s="1"/>
  <c r="J26" i="1"/>
  <c r="I26" i="1" s="1"/>
  <c r="N26" i="1"/>
  <c r="N9" i="1"/>
  <c r="J9" i="1"/>
  <c r="I9" i="1" s="1"/>
  <c r="J60" i="1"/>
  <c r="I60" i="1" s="1"/>
  <c r="N60" i="1"/>
  <c r="J45" i="1"/>
  <c r="I45" i="1" s="1"/>
  <c r="N45" i="1"/>
  <c r="N86" i="1"/>
  <c r="J86" i="1"/>
  <c r="I86" i="1" s="1"/>
  <c r="N15" i="1"/>
  <c r="J15" i="1"/>
  <c r="I15" i="1" s="1"/>
  <c r="N23" i="1"/>
  <c r="J23" i="1"/>
  <c r="I23" i="1" s="1"/>
  <c r="N70" i="1"/>
  <c r="J70" i="1"/>
  <c r="I70" i="1" s="1"/>
  <c r="N47" i="1"/>
  <c r="J47" i="1"/>
  <c r="I47" i="1" s="1"/>
  <c r="N32" i="1"/>
  <c r="J32" i="1"/>
  <c r="I32" i="1" s="1"/>
  <c r="J13" i="1"/>
  <c r="I13" i="1" s="1"/>
  <c r="N13" i="1"/>
  <c r="J88" i="1"/>
  <c r="I88" i="1" s="1"/>
  <c r="N88" i="1"/>
  <c r="J76" i="1"/>
  <c r="I76" i="1" s="1"/>
  <c r="N76" i="1"/>
  <c r="N66" i="1"/>
  <c r="J66" i="1"/>
  <c r="I66" i="1" s="1"/>
  <c r="J44" i="1"/>
  <c r="I44" i="1" s="1"/>
  <c r="N44" i="1"/>
  <c r="N80" i="1"/>
  <c r="J80" i="1"/>
  <c r="I80" i="1" s="1"/>
  <c r="N82" i="1"/>
  <c r="J82" i="1"/>
  <c r="I82" i="1" s="1"/>
  <c r="J41" i="1"/>
  <c r="I41" i="1" s="1"/>
  <c r="N41" i="1"/>
  <c r="J58" i="1"/>
  <c r="I58" i="1" s="1"/>
  <c r="N58" i="1"/>
  <c r="N98" i="1"/>
  <c r="J98" i="1"/>
  <c r="I98" i="1" s="1"/>
  <c r="J72" i="1"/>
  <c r="I72" i="1" s="1"/>
  <c r="N72" i="1"/>
  <c r="N96" i="1"/>
  <c r="J96" i="1"/>
  <c r="I96" i="1" s="1"/>
  <c r="N31" i="1"/>
  <c r="J31" i="1"/>
  <c r="I31" i="1" s="1"/>
  <c r="J92" i="1"/>
  <c r="I92" i="1" s="1"/>
  <c r="N92" i="1"/>
  <c r="N79" i="1"/>
  <c r="J79" i="1"/>
  <c r="I79" i="1" s="1"/>
  <c r="J90" i="1"/>
  <c r="I90" i="1" s="1"/>
  <c r="N90" i="1"/>
  <c r="N64" i="1"/>
  <c r="J64" i="1"/>
  <c r="I64" i="1" s="1"/>
  <c r="J56" i="1"/>
  <c r="I56" i="1" s="1"/>
  <c r="N56" i="1"/>
  <c r="J77" i="1"/>
  <c r="I77" i="1" s="1"/>
  <c r="N77" i="1"/>
  <c r="N38" i="1"/>
  <c r="J38" i="1"/>
  <c r="I38" i="1" s="1"/>
  <c r="N54" i="1"/>
  <c r="J54" i="1"/>
  <c r="I54" i="1" s="1"/>
  <c r="N16" i="1"/>
  <c r="J16" i="1"/>
  <c r="I16" i="1" s="1"/>
  <c r="N39" i="1"/>
  <c r="J39" i="1"/>
  <c r="I39" i="1" s="1"/>
  <c r="J24" i="1"/>
  <c r="I24" i="1" s="1"/>
  <c r="N24" i="1"/>
  <c r="N37" i="1"/>
  <c r="J37" i="1"/>
  <c r="I37" i="1" s="1"/>
  <c r="J29" i="1"/>
  <c r="I29" i="1" s="1"/>
  <c r="N29" i="1"/>
  <c r="N48" i="1"/>
  <c r="J48" i="1"/>
  <c r="I48" i="1" s="1"/>
  <c r="N34" i="1"/>
  <c r="J34" i="1"/>
  <c r="I34" i="1" s="1"/>
  <c r="J25" i="1"/>
  <c r="I25" i="1" s="1"/>
  <c r="N25" i="1"/>
  <c r="N55" i="1"/>
  <c r="J55" i="1"/>
  <c r="I55" i="1" s="1"/>
  <c r="N95" i="1"/>
  <c r="J95" i="1"/>
  <c r="I95" i="1" s="1"/>
  <c r="J57" i="1"/>
  <c r="I57" i="1" s="1"/>
  <c r="N57" i="1"/>
  <c r="N71" i="1"/>
  <c r="J71" i="1"/>
  <c r="I71" i="1" s="1"/>
  <c r="J61" i="1"/>
  <c r="I61" i="1" s="1"/>
  <c r="N61" i="1"/>
  <c r="N18" i="1"/>
  <c r="J18" i="1"/>
  <c r="I18" i="1" s="1"/>
</calcChain>
</file>

<file path=xl/sharedStrings.xml><?xml version="1.0" encoding="utf-8"?>
<sst xmlns="http://schemas.openxmlformats.org/spreadsheetml/2006/main" count="42" uniqueCount="35">
  <si>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</si>
  <si>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</si>
  <si>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</si>
  <si>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</si>
  <si>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</si>
  <si>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</si>
  <si>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</si>
  <si>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</si>
  <si>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</si>
  <si>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</si>
  <si>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</si>
  <si>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</si>
  <si>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</si>
  <si>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</si>
  <si>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</si>
  <si>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Brake Power</t>
  </si>
  <si>
    <t>BMEP</t>
  </si>
  <si>
    <t>Thermal Efficiency</t>
  </si>
  <si>
    <t xml:space="preserve">Corrected brake power </t>
  </si>
  <si>
    <t>Kw</t>
  </si>
  <si>
    <t>g/Kw.h</t>
  </si>
  <si>
    <t>kPa</t>
  </si>
  <si>
    <t>watts</t>
  </si>
  <si>
    <t>Dyno Arm Length</t>
  </si>
  <si>
    <t>MM</t>
  </si>
  <si>
    <t>Calorific Value Of Fuel</t>
  </si>
  <si>
    <t>Kg/h</t>
  </si>
  <si>
    <t>Ambient Temp</t>
  </si>
  <si>
    <t>Kelvin</t>
  </si>
  <si>
    <t>Bar</t>
  </si>
  <si>
    <t>Corrected Brake Power</t>
  </si>
  <si>
    <t>Watts</t>
  </si>
  <si>
    <t>BSFC</t>
  </si>
  <si>
    <t>P.a</t>
  </si>
  <si>
    <t>Kj/kg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</si>
</sst>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037270341207348"/>
          <c:y val="0.17171296296296296"/>
          <c:w val="0.83373840769903773"/>
          <c:h val="0.65512357830271217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BsC'!$B$9:$B$99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BsC'!$F$9:$F$99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755-4F63-A295-A7E9E0F4A6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5515432"/>
        <c:axId val="675515792"/>
      </c:scatterChart>
      <c:valAx>
        <c:axId val="675515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515792"/>
        <c:crosses val="autoZero"/>
        <c:crossBetween val="midCat"/>
      </c:valAx>
      <c:valAx>
        <c:axId val="67551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515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Brake Power vs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65019605342853"/>
          <c:y val="0.17171296296296298"/>
          <c:w val="0.80134974018935889"/>
          <c:h val="0.63660505978419368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BsC'!$B$9:$B$99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BsC'!$G$9:$G$99</c:f>
              <c:numCache>
                <c:formatCode>General</c:formatCode>
                <c:ptCount val="91"/>
                <c:pt idx="0">
                  <c:v>8.7371346834664756</c:v>
                </c:pt>
                <c:pt idx="1">
                  <c:v>9.2171367598239566</c:v>
                </c:pt>
                <c:pt idx="2">
                  <c:v>9.7437226498494329</c:v>
                </c:pt>
                <c:pt idx="3">
                  <c:v>10.237704995979094</c:v>
                </c:pt>
                <c:pt idx="4">
                  <c:v>10.847049128239799</c:v>
                </c:pt>
                <c:pt idx="5">
                  <c:v>11.480436932528486</c:v>
                </c:pt>
                <c:pt idx="6">
                  <c:v>12.159323616625674</c:v>
                </c:pt>
                <c:pt idx="7">
                  <c:v>12.893281372575183</c:v>
                </c:pt>
                <c:pt idx="8">
                  <c:v>13.666339461398055</c:v>
                </c:pt>
                <c:pt idx="9">
                  <c:v>14.342086671531735</c:v>
                </c:pt>
                <c:pt idx="10">
                  <c:v>14.990667821246527</c:v>
                </c:pt>
                <c:pt idx="11">
                  <c:v>15.596684538245233</c:v>
                </c:pt>
                <c:pt idx="12">
                  <c:v>16.193158962952147</c:v>
                </c:pt>
                <c:pt idx="13">
                  <c:v>16.74162292867976</c:v>
                </c:pt>
                <c:pt idx="14">
                  <c:v>17.232098461035218</c:v>
                </c:pt>
                <c:pt idx="15">
                  <c:v>17.769572132193989</c:v>
                </c:pt>
                <c:pt idx="16">
                  <c:v>18.388450013960195</c:v>
                </c:pt>
                <c:pt idx="17">
                  <c:v>18.954554833387498</c:v>
                </c:pt>
                <c:pt idx="18">
                  <c:v>19.506119830540282</c:v>
                </c:pt>
                <c:pt idx="19">
                  <c:v>20.148041878337924</c:v>
                </c:pt>
                <c:pt idx="20">
                  <c:v>20.871222909375977</c:v>
                </c:pt>
                <c:pt idx="21">
                  <c:v>21.513490940018578</c:v>
                </c:pt>
                <c:pt idx="22">
                  <c:v>22.208818216340976</c:v>
                </c:pt>
                <c:pt idx="23">
                  <c:v>22.920902167981499</c:v>
                </c:pt>
                <c:pt idx="24">
                  <c:v>23.518410269830138</c:v>
                </c:pt>
                <c:pt idx="25">
                  <c:v>24.224181102398479</c:v>
                </c:pt>
                <c:pt idx="26">
                  <c:v>24.886674179595076</c:v>
                </c:pt>
                <c:pt idx="27">
                  <c:v>25.46021122309925</c:v>
                </c:pt>
                <c:pt idx="28">
                  <c:v>25.974854297883969</c:v>
                </c:pt>
                <c:pt idx="29">
                  <c:v>26.487113935292314</c:v>
                </c:pt>
                <c:pt idx="30">
                  <c:v>27.003320339969058</c:v>
                </c:pt>
                <c:pt idx="31">
                  <c:v>27.500036377713197</c:v>
                </c:pt>
                <c:pt idx="32">
                  <c:v>28.021928006669437</c:v>
                </c:pt>
                <c:pt idx="33">
                  <c:v>28.489726712804149</c:v>
                </c:pt>
                <c:pt idx="34">
                  <c:v>28.811375430999739</c:v>
                </c:pt>
                <c:pt idx="35">
                  <c:v>29.113751623313249</c:v>
                </c:pt>
                <c:pt idx="36">
                  <c:v>29.5861634340474</c:v>
                </c:pt>
                <c:pt idx="37">
                  <c:v>30.04144695825957</c:v>
                </c:pt>
                <c:pt idx="38">
                  <c:v>30.352955389122702</c:v>
                </c:pt>
                <c:pt idx="39">
                  <c:v>30.704409888702418</c:v>
                </c:pt>
                <c:pt idx="40">
                  <c:v>31.192019316255816</c:v>
                </c:pt>
                <c:pt idx="41">
                  <c:v>31.559201085405086</c:v>
                </c:pt>
                <c:pt idx="42">
                  <c:v>32.07682986399999</c:v>
                </c:pt>
                <c:pt idx="43">
                  <c:v>32.520734396866892</c:v>
                </c:pt>
                <c:pt idx="44">
                  <c:v>32.967227393981268</c:v>
                </c:pt>
                <c:pt idx="45">
                  <c:v>33.550084617333553</c:v>
                </c:pt>
                <c:pt idx="46">
                  <c:v>34.289795939852915</c:v>
                </c:pt>
                <c:pt idx="47">
                  <c:v>34.966166773386149</c:v>
                </c:pt>
                <c:pt idx="48">
                  <c:v>35.706471819553038</c:v>
                </c:pt>
                <c:pt idx="49">
                  <c:v>36.391308554304857</c:v>
                </c:pt>
                <c:pt idx="50">
                  <c:v>36.904665939752142</c:v>
                </c:pt>
                <c:pt idx="51">
                  <c:v>37.667515398952183</c:v>
                </c:pt>
                <c:pt idx="52">
                  <c:v>38.155295682231497</c:v>
                </c:pt>
                <c:pt idx="53">
                  <c:v>38.654360986206825</c:v>
                </c:pt>
                <c:pt idx="54">
                  <c:v>39.135828150413943</c:v>
                </c:pt>
                <c:pt idx="55">
                  <c:v>39.649313677655648</c:v>
                </c:pt>
                <c:pt idx="56">
                  <c:v>40.094217716519104</c:v>
                </c:pt>
                <c:pt idx="57">
                  <c:v>40.346486195817825</c:v>
                </c:pt>
                <c:pt idx="58">
                  <c:v>40.69888467328316</c:v>
                </c:pt>
                <c:pt idx="59">
                  <c:v>40.892336068939088</c:v>
                </c:pt>
                <c:pt idx="60">
                  <c:v>41.006741063005073</c:v>
                </c:pt>
                <c:pt idx="61">
                  <c:v>41.079927113196469</c:v>
                </c:pt>
                <c:pt idx="62">
                  <c:v>41.134558231554593</c:v>
                </c:pt>
                <c:pt idx="63">
                  <c:v>41.302236040957752</c:v>
                </c:pt>
                <c:pt idx="64">
                  <c:v>41.595697835772157</c:v>
                </c:pt>
                <c:pt idx="65">
                  <c:v>41.7652123442288</c:v>
                </c:pt>
                <c:pt idx="66">
                  <c:v>42.020368285295319</c:v>
                </c:pt>
                <c:pt idx="67">
                  <c:v>42.369623017403995</c:v>
                </c:pt>
                <c:pt idx="68">
                  <c:v>42.802127201959891</c:v>
                </c:pt>
                <c:pt idx="69">
                  <c:v>43.331852565948871</c:v>
                </c:pt>
                <c:pt idx="70">
                  <c:v>43.557702478629537</c:v>
                </c:pt>
                <c:pt idx="71">
                  <c:v>43.951499298481657</c:v>
                </c:pt>
                <c:pt idx="72">
                  <c:v>44.089063786194053</c:v>
                </c:pt>
                <c:pt idx="73">
                  <c:v>44.117823076257018</c:v>
                </c:pt>
                <c:pt idx="74">
                  <c:v>44.155364350631494</c:v>
                </c:pt>
                <c:pt idx="75">
                  <c:v>44.0898753508921</c:v>
                </c:pt>
                <c:pt idx="76">
                  <c:v>43.906914496806749</c:v>
                </c:pt>
                <c:pt idx="77">
                  <c:v>43.603577241035033</c:v>
                </c:pt>
                <c:pt idx="78">
                  <c:v>43.379995438115756</c:v>
                </c:pt>
                <c:pt idx="79">
                  <c:v>43.274188758455935</c:v>
                </c:pt>
                <c:pt idx="80">
                  <c:v>43.186347558375033</c:v>
                </c:pt>
                <c:pt idx="81">
                  <c:v>42.845511315021</c:v>
                </c:pt>
                <c:pt idx="82">
                  <c:v>42.514512944364576</c:v>
                </c:pt>
                <c:pt idx="83">
                  <c:v>42.16892648469107</c:v>
                </c:pt>
                <c:pt idx="84">
                  <c:v>42.113985263190436</c:v>
                </c:pt>
                <c:pt idx="85">
                  <c:v>41.753927323532778</c:v>
                </c:pt>
                <c:pt idx="86">
                  <c:v>41.558910889427565</c:v>
                </c:pt>
                <c:pt idx="87">
                  <c:v>41.404905809489946</c:v>
                </c:pt>
                <c:pt idx="88">
                  <c:v>41.350670222137289</c:v>
                </c:pt>
                <c:pt idx="89">
                  <c:v>41.40214563523795</c:v>
                </c:pt>
                <c:pt idx="90">
                  <c:v>41.651268660622762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BB-44CC-80D3-3F31396610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5515432"/>
        <c:axId val="675515792"/>
      </c:scatterChart>
      <c:valAx>
        <c:axId val="675515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515792"/>
        <c:crosses val="autoZero"/>
        <c:crossBetween val="midCat"/>
      </c:valAx>
      <c:valAx>
        <c:axId val="67551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3993858055192494E-2"/>
              <c:y val="0.285941236512102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515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Specific Fuel Consumption vs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824263869850276"/>
          <c:y val="0.17171296296296298"/>
          <c:w val="0.7797572975442848"/>
          <c:h val="0.6227161708953046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BsC'!$B$9:$B$99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BsC'!$M$9:$M$99</c:f>
              <c:numCache>
                <c:formatCode>General</c:formatCode>
                <c:ptCount val="91"/>
                <c:pt idx="0">
                  <c:v>362.59026726403738</c:v>
                </c:pt>
                <c:pt idx="1">
                  <c:v>353.47202552110406</c:v>
                </c:pt>
                <c:pt idx="2">
                  <c:v>340.37298876228272</c:v>
                </c:pt>
                <c:pt idx="3">
                  <c:v>319.99359243958139</c:v>
                </c:pt>
                <c:pt idx="4">
                  <c:v>308.65537349541768</c:v>
                </c:pt>
                <c:pt idx="5">
                  <c:v>309.46121832120303</c:v>
                </c:pt>
                <c:pt idx="6">
                  <c:v>292.36823626761446</c:v>
                </c:pt>
                <c:pt idx="7">
                  <c:v>277.81911341973336</c:v>
                </c:pt>
                <c:pt idx="8">
                  <c:v>274.94560709643099</c:v>
                </c:pt>
                <c:pt idx="9">
                  <c:v>265.75630780182217</c:v>
                </c:pt>
                <c:pt idx="10">
                  <c:v>266.11556253324278</c:v>
                </c:pt>
                <c:pt idx="11">
                  <c:v>268.90330375764995</c:v>
                </c:pt>
                <c:pt idx="12">
                  <c:v>266.50142877454033</c:v>
                </c:pt>
                <c:pt idx="13">
                  <c:v>265.43125591411427</c:v>
                </c:pt>
                <c:pt idx="14">
                  <c:v>261.27113944830182</c:v>
                </c:pt>
                <c:pt idx="15">
                  <c:v>260.96576583284593</c:v>
                </c:pt>
                <c:pt idx="16">
                  <c:v>267.47768279903738</c:v>
                </c:pt>
                <c:pt idx="17">
                  <c:v>271.00346302788773</c:v>
                </c:pt>
                <c:pt idx="18">
                  <c:v>270.95342620242729</c:v>
                </c:pt>
                <c:pt idx="19">
                  <c:v>269.24452672655974</c:v>
                </c:pt>
                <c:pt idx="20">
                  <c:v>270.69568585087382</c:v>
                </c:pt>
                <c:pt idx="21">
                  <c:v>267.42521778731981</c:v>
                </c:pt>
                <c:pt idx="22">
                  <c:v>265.23248299929088</c:v>
                </c:pt>
                <c:pt idx="23">
                  <c:v>263.76579576546447</c:v>
                </c:pt>
                <c:pt idx="24">
                  <c:v>263.47444104030228</c:v>
                </c:pt>
                <c:pt idx="25">
                  <c:v>262.02124122047405</c:v>
                </c:pt>
                <c:pt idx="26">
                  <c:v>262.09809928512232</c:v>
                </c:pt>
                <c:pt idx="27">
                  <c:v>264.85444055868874</c:v>
                </c:pt>
                <c:pt idx="28">
                  <c:v>266.27675830941808</c:v>
                </c:pt>
                <c:pt idx="29">
                  <c:v>264.43990904827513</c:v>
                </c:pt>
                <c:pt idx="30">
                  <c:v>265.96729252474699</c:v>
                </c:pt>
                <c:pt idx="31">
                  <c:v>266.07237530528874</c:v>
                </c:pt>
                <c:pt idx="32">
                  <c:v>269.8690110901764</c:v>
                </c:pt>
                <c:pt idx="33">
                  <c:v>270.8081435029186</c:v>
                </c:pt>
                <c:pt idx="34">
                  <c:v>272.78288115130397</c:v>
                </c:pt>
                <c:pt idx="35">
                  <c:v>275.74598093264854</c:v>
                </c:pt>
                <c:pt idx="36">
                  <c:v>273.85267502024362</c:v>
                </c:pt>
                <c:pt idx="37">
                  <c:v>274.27107660453879</c:v>
                </c:pt>
                <c:pt idx="38">
                  <c:v>278.57254397804434</c:v>
                </c:pt>
                <c:pt idx="39">
                  <c:v>282.1988773406834</c:v>
                </c:pt>
                <c:pt idx="40">
                  <c:v>287.09266653130965</c:v>
                </c:pt>
                <c:pt idx="41">
                  <c:v>293.80496594028347</c:v>
                </c:pt>
                <c:pt idx="42">
                  <c:v>294.67531673409889</c:v>
                </c:pt>
                <c:pt idx="43">
                  <c:v>298.95542583247016</c:v>
                </c:pt>
                <c:pt idx="44">
                  <c:v>297.49999545884083</c:v>
                </c:pt>
                <c:pt idx="45">
                  <c:v>299.17212175418132</c:v>
                </c:pt>
                <c:pt idx="46">
                  <c:v>295.9335196336408</c:v>
                </c:pt>
                <c:pt idx="47">
                  <c:v>294.0699810373934</c:v>
                </c:pt>
                <c:pt idx="48">
                  <c:v>295.15657702783147</c:v>
                </c:pt>
                <c:pt idx="49">
                  <c:v>291.8897512066369</c:v>
                </c:pt>
                <c:pt idx="50">
                  <c:v>295.02367038830658</c:v>
                </c:pt>
                <c:pt idx="51">
                  <c:v>293.23011839286994</c:v>
                </c:pt>
                <c:pt idx="52">
                  <c:v>300.80359213006517</c:v>
                </c:pt>
                <c:pt idx="53">
                  <c:v>299.83033490414221</c:v>
                </c:pt>
                <c:pt idx="54">
                  <c:v>304.07558910629899</c:v>
                </c:pt>
                <c:pt idx="55">
                  <c:v>300.87532149952108</c:v>
                </c:pt>
                <c:pt idx="56">
                  <c:v>302.2505660462628</c:v>
                </c:pt>
                <c:pt idx="57">
                  <c:v>305.32398633705355</c:v>
                </c:pt>
                <c:pt idx="58">
                  <c:v>305.05749972431477</c:v>
                </c:pt>
                <c:pt idx="59">
                  <c:v>311.26248152078784</c:v>
                </c:pt>
                <c:pt idx="60">
                  <c:v>312.25963507624414</c:v>
                </c:pt>
                <c:pt idx="61">
                  <c:v>314.49666316106379</c:v>
                </c:pt>
                <c:pt idx="62">
                  <c:v>316.10282348979996</c:v>
                </c:pt>
                <c:pt idx="63">
                  <c:v>319.28658746036746</c:v>
                </c:pt>
                <c:pt idx="64">
                  <c:v>319.03539766046231</c:v>
                </c:pt>
                <c:pt idx="65">
                  <c:v>320.16477947699781</c:v>
                </c:pt>
                <c:pt idx="66">
                  <c:v>323.62876754602024</c:v>
                </c:pt>
                <c:pt idx="67">
                  <c:v>325.05009530867972</c:v>
                </c:pt>
                <c:pt idx="68">
                  <c:v>325.07730128335498</c:v>
                </c:pt>
                <c:pt idx="69">
                  <c:v>321.83022820858304</c:v>
                </c:pt>
                <c:pt idx="70">
                  <c:v>324.86217579869952</c:v>
                </c:pt>
                <c:pt idx="71">
                  <c:v>324.66469239407616</c:v>
                </c:pt>
                <c:pt idx="72">
                  <c:v>325.99921081791553</c:v>
                </c:pt>
                <c:pt idx="73">
                  <c:v>326.95969551958694</c:v>
                </c:pt>
                <c:pt idx="74">
                  <c:v>326.83458085412911</c:v>
                </c:pt>
                <c:pt idx="75">
                  <c:v>331.55571168345836</c:v>
                </c:pt>
                <c:pt idx="76">
                  <c:v>332.62984127618836</c:v>
                </c:pt>
                <c:pt idx="77">
                  <c:v>336.13067842990796</c:v>
                </c:pt>
                <c:pt idx="78">
                  <c:v>339.93779508429856</c:v>
                </c:pt>
                <c:pt idx="79">
                  <c:v>341.54886374644946</c:v>
                </c:pt>
                <c:pt idx="80">
                  <c:v>342.50407446488293</c:v>
                </c:pt>
                <c:pt idx="81">
                  <c:v>346.43652379044374</c:v>
                </c:pt>
                <c:pt idx="82">
                  <c:v>348.9749493170807</c:v>
                </c:pt>
                <c:pt idx="83">
                  <c:v>353.16881982771451</c:v>
                </c:pt>
                <c:pt idx="84">
                  <c:v>356.67486480148062</c:v>
                </c:pt>
                <c:pt idx="85">
                  <c:v>357.05623292584204</c:v>
                </c:pt>
                <c:pt idx="86">
                  <c:v>359.92281029205844</c:v>
                </c:pt>
                <c:pt idx="87">
                  <c:v>359.522614747457</c:v>
                </c:pt>
                <c:pt idx="88">
                  <c:v>368.70019078525058</c:v>
                </c:pt>
                <c:pt idx="89">
                  <c:v>373.67628567618038</c:v>
                </c:pt>
                <c:pt idx="90">
                  <c:v>376.84326323627801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EC0-44D4-825C-C3E64F1E03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5515432"/>
        <c:axId val="675515792"/>
      </c:scatterChart>
      <c:valAx>
        <c:axId val="675515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515792"/>
        <c:crosses val="autoZero"/>
        <c:crossBetween val="midCat"/>
      </c:valAx>
      <c:valAx>
        <c:axId val="67551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(g/kw.h)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3993858055192494E-2"/>
              <c:y val="0.285941236512102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515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19049</xdr:colOff>
      <xdr:row>5</xdr:row>
      <xdr:rowOff>183621</xdr:rowOff>
    </xdr:from>
    <xdr:to>
      <xdr:col>22</xdr:col>
      <xdr:colOff>401107</xdr:colOff>
      <xdr:row>20</xdr:row>
      <xdr:rowOff>69321</xdr:rowOff>
    </xdr:to>
    <xdr:graphicFrame macro="">
      <xdr:nvGraphicFramePr>
        <xdr:cNvPr id="7" name="Chart 1">
          <a:extLst>
            <a:ext uri="{FF2B5EF4-FFF2-40B4-BE49-F238E27FC236}">
              <a16:creationId xmlns:a16="http://schemas.microsoft.com/office/drawing/2014/main" id="{DD13B414-20D3-823A-3DC4-B78038DBF6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630767</xdr:colOff>
      <xdr:row>21</xdr:row>
      <xdr:rowOff>149225</xdr:rowOff>
    </xdr:from>
    <xdr:to>
      <xdr:col>22</xdr:col>
      <xdr:colOff>468841</xdr:colOff>
      <xdr:row>36</xdr:row>
      <xdr:rowOff>39158</xdr:rowOff>
    </xdr:to>
    <xdr:graphicFrame macro="">
      <xdr:nvGraphicFramePr>
        <xdr:cNvPr id="10" name="Chart 7">
          <a:extLst>
            <a:ext uri="{FF2B5EF4-FFF2-40B4-BE49-F238E27FC236}">
              <a16:creationId xmlns:a16="http://schemas.microsoft.com/office/drawing/2014/main" id="{677C73FF-91F3-40B3-BB39-9143506780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641350</xdr:colOff>
      <xdr:row>38</xdr:row>
      <xdr:rowOff>17992</xdr:rowOff>
    </xdr:from>
    <xdr:to>
      <xdr:col>22</xdr:col>
      <xdr:colOff>479424</xdr:colOff>
      <xdr:row>52</xdr:row>
      <xdr:rowOff>94191</xdr:rowOff>
    </xdr:to>
    <xdr:graphicFrame macro="">
      <xdr:nvGraphicFramePr>
        <xdr:cNvPr id="12" name="Chart 8">
          <a:extLst>
            <a:ext uri="{FF2B5EF4-FFF2-40B4-BE49-F238E27FC236}">
              <a16:creationId xmlns:a16="http://schemas.microsoft.com/office/drawing/2014/main" id="{0FCB6DC1-6CC5-4204-96F5-BB8037EC80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9"/>
  <sheetViews>
    <sheetView tabSelected="1" zoomScale="91" zoomScaleNormal="91" workbookViewId="0">
      <selection activeCell="A5" sqref="A5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5.42578125" style="1" customWidth="1"/>
    <col min="5" max="5" width="14.7109375" customWidth="1"/>
    <col min="6" max="6" width="14.85546875" customWidth="1"/>
    <col min="7" max="7" width="17.5703125" style="1" customWidth="1"/>
    <col min="8" max="8" width="18.28515625" style="1" customWidth="1"/>
    <col min="9" max="9" width="23.140625" style="1" customWidth="1"/>
    <col min="10" max="10" width="21.7109375" customWidth="1"/>
    <col min="11" max="11" width="24" customWidth="1"/>
    <col min="12" max="12" width="22.85546875" customWidth="1"/>
    <col min="13" max="13" width="16.5703125" customWidth="1"/>
    <col min="14" max="14" width="15.85546875" customWidth="1"/>
  </cols>
  <sheetData>
    <row r="1" spans="1:14" ht="22.5" customHeight="1" x14ac:dyDescent="0.25">
      <c r="A1"/>
      <c r="B1"/>
      <c r="C1" s="2" t="s">
        <v>0</v>
      </c>
      <c r="D1" s="2" t="s">
        <v>0</v>
      </c>
      <c r="E1" s="2" t="s">
        <v>1</v>
      </c>
      <c r="F1" s="2" t="s">
        <v>2</v>
      </c>
      <c r="G1" s="2" t="s">
        <v>27</v>
      </c>
      <c r="H1" s="2" t="s">
        <v>23</v>
      </c>
      <c r="I1" s="2" t="s">
        <v>25</v>
      </c>
    </row>
    <row r="2" spans="1:14" x14ac:dyDescent="0.25">
      <c r="C2" s="2" t="s">
        <v>3</v>
      </c>
      <c r="D2" s="2" t="s">
        <v>29</v>
      </c>
      <c r="E2" s="2" t="s">
        <v>4</v>
      </c>
      <c r="F2" s="2" t="s">
        <v>5</v>
      </c>
      <c r="G2" s="2" t="s">
        <v>28</v>
      </c>
      <c r="H2" s="2" t="s">
        <v>24</v>
      </c>
      <c r="I2" s="2" t="s">
        <v>34</v>
      </c>
    </row>
    <row r="3" spans="1:14" x14ac:dyDescent="0.25">
      <c r="C3" s="3">
        <v>1018.9</v>
      </c>
      <c r="D3" s="3">
        <f>C3/1000</f>
        <v>1.0188999999999999</v>
      </c>
      <c r="E3" s="3">
        <v>46</v>
      </c>
      <c r="F3" s="3">
        <v>27</v>
      </c>
      <c r="G3" s="3">
        <v>300</v>
      </c>
      <c r="H3" s="3">
        <v>815.77499999999998</v>
      </c>
      <c r="I3" s="3">
        <v>43391000</v>
      </c>
    </row>
    <row r="7" spans="1:14" x14ac:dyDescent="0.25">
      <c r="A7" s="2" t="s">
        <v>6</v>
      </c>
      <c r="B7" s="2" t="s">
        <v>7</v>
      </c>
      <c r="C7" s="2" t="s">
        <v>8</v>
      </c>
      <c r="D7" s="2" t="s">
        <v>8</v>
      </c>
      <c r="E7" s="2" t="s">
        <v>9</v>
      </c>
      <c r="F7" s="2" t="s">
        <v>13</v>
      </c>
      <c r="G7" s="2" t="s">
        <v>15</v>
      </c>
      <c r="H7" s="2" t="s">
        <v>15</v>
      </c>
      <c r="I7" s="2" t="s">
        <v>18</v>
      </c>
      <c r="J7" s="2" t="s">
        <v>30</v>
      </c>
      <c r="K7" s="2" t="s">
        <v>16</v>
      </c>
      <c r="L7" s="2" t="s">
        <v>16</v>
      </c>
      <c r="M7" s="2" t="s">
        <v>32</v>
      </c>
      <c r="N7" s="2" t="s">
        <v>17</v>
      </c>
    </row>
    <row r="8" spans="1:14" x14ac:dyDescent="0.25">
      <c r="A8" s="2" t="s">
        <v>10</v>
      </c>
      <c r="B8" s="2" t="s">
        <v>11</v>
      </c>
      <c r="C8" s="2" t="s">
        <v>12</v>
      </c>
      <c r="D8" s="2" t="s">
        <v>26</v>
      </c>
      <c r="E8" s="2" t="s">
        <v>9</v>
      </c>
      <c r="F8" s="2" t="s">
        <v>14</v>
      </c>
      <c r="G8" s="2" t="s">
        <v>19</v>
      </c>
      <c r="H8" s="2" t="s">
        <v>22</v>
      </c>
      <c r="I8" s="2" t="s">
        <v>19</v>
      </c>
      <c r="J8" s="2" t="s">
        <v>31</v>
      </c>
      <c r="K8" s="2" t="s">
        <v>21</v>
      </c>
      <c r="L8" s="2" t="s">
        <v>33</v>
      </c>
      <c r="M8" s="2" t="s">
        <v>20</v>
      </c>
      <c r="N8" s="2" t="s">
        <v>4</v>
      </c>
    </row>
    <row r="9" spans="1:14" x14ac:dyDescent="0.25">
      <c r="A9" s="1">
        <v>102.27500000000001</v>
      </c>
      <c r="B9" s="1">
        <v>1000</v>
      </c>
      <c r="C9" s="1">
        <v>7.0400000000000004E-2</v>
      </c>
      <c r="D9" s="1">
        <f t="shared" ref="D9:D40" si="0">C9*0.75*60</f>
        <v>3.1680000000000001</v>
      </c>
      <c r="E9" s="1">
        <v>1.2658</v>
      </c>
      <c r="F9" s="1">
        <f t="shared" ref="F9:F40" si="1">A9*0.815776</f>
        <v>83.433490399999997</v>
      </c>
      <c r="G9" s="1">
        <f t="shared" ref="G9:G40" si="2">2*3.14159265358979*B9*F9/60/1000</f>
        <v>8.7371346834664756</v>
      </c>
      <c r="H9" s="1">
        <f>G9*1000</f>
        <v>8737.1346834664764</v>
      </c>
      <c r="I9" s="4">
        <f t="shared" ref="I9:I40" si="3">J9/1000</f>
        <v>8.7918627117276671</v>
      </c>
      <c r="J9" s="1">
        <f t="shared" ref="J9:J40" si="4">(H9*1.01325)/1.0189*SQRT(300/293)</f>
        <v>8791.8627117276665</v>
      </c>
      <c r="K9" s="1">
        <f>(F9*4*3.14159265358979/1590.431)*1000</f>
        <v>659.22769489275356</v>
      </c>
      <c r="L9" s="1">
        <f t="shared" ref="L9:L40" si="5">K9*1000</f>
        <v>659227.69489275361</v>
      </c>
      <c r="M9" s="1">
        <f t="shared" ref="M9:M40" si="6">D9/G9*1000</f>
        <v>362.59026726403738</v>
      </c>
      <c r="N9" s="1">
        <f t="shared" ref="N9:N40" si="7">H9/((D9/3600)*43391000)*100</f>
        <v>22.881616326664087</v>
      </c>
    </row>
    <row r="10" spans="1:14" x14ac:dyDescent="0.25">
      <c r="A10" s="1">
        <v>102.756</v>
      </c>
      <c r="B10" s="1">
        <f t="shared" ref="B10:B41" si="8">B9+50</f>
        <v>1050</v>
      </c>
      <c r="C10" s="1">
        <v>7.2400000000000006E-2</v>
      </c>
      <c r="D10" s="1">
        <f t="shared" si="0"/>
        <v>3.258</v>
      </c>
      <c r="E10" s="1">
        <v>1.26783</v>
      </c>
      <c r="F10" s="1">
        <f t="shared" si="1"/>
        <v>83.825878656</v>
      </c>
      <c r="G10" s="1">
        <f t="shared" si="2"/>
        <v>9.2171367598239566</v>
      </c>
      <c r="H10" s="1">
        <f t="shared" ref="H10:H73" si="9">G10*1000</f>
        <v>9217.1367598239558</v>
      </c>
      <c r="I10" s="4">
        <f t="shared" si="3"/>
        <v>9.2748714450902199</v>
      </c>
      <c r="J10" s="1">
        <f t="shared" si="4"/>
        <v>9274.8714450902207</v>
      </c>
      <c r="K10" s="1">
        <f t="shared" ref="K10:K41" si="10">F10*4*3.14159265358979/1590.431*1000</f>
        <v>662.32804709264042</v>
      </c>
      <c r="L10" s="1">
        <f t="shared" si="5"/>
        <v>662328.04709264042</v>
      </c>
      <c r="M10" s="1">
        <f t="shared" si="6"/>
        <v>353.47202552110406</v>
      </c>
      <c r="N10" s="1">
        <f t="shared" si="7"/>
        <v>23.471875510054868</v>
      </c>
    </row>
    <row r="11" spans="1:14" x14ac:dyDescent="0.25">
      <c r="A11" s="1">
        <v>103.68899999999999</v>
      </c>
      <c r="B11" s="1">
        <f t="shared" si="8"/>
        <v>1100</v>
      </c>
      <c r="C11" s="1">
        <v>7.3700000000000002E-2</v>
      </c>
      <c r="D11" s="1">
        <f t="shared" si="0"/>
        <v>3.3165000000000004</v>
      </c>
      <c r="E11" s="1">
        <v>1.2734399999999999</v>
      </c>
      <c r="F11" s="1">
        <f t="shared" si="1"/>
        <v>84.586997663999995</v>
      </c>
      <c r="G11" s="1">
        <f t="shared" si="2"/>
        <v>9.7437226498494329</v>
      </c>
      <c r="H11" s="1">
        <f t="shared" si="9"/>
        <v>9743.7226498494329</v>
      </c>
      <c r="I11" s="4">
        <f t="shared" si="3"/>
        <v>9.8047557857537289</v>
      </c>
      <c r="J11" s="1">
        <f t="shared" si="4"/>
        <v>9804.7557857537286</v>
      </c>
      <c r="K11" s="1">
        <f t="shared" si="10"/>
        <v>668.34182797100698</v>
      </c>
      <c r="L11" s="1">
        <f t="shared" si="5"/>
        <v>668341.82797100698</v>
      </c>
      <c r="M11" s="1">
        <f t="shared" si="6"/>
        <v>340.37298876228272</v>
      </c>
      <c r="N11" s="1">
        <f t="shared" si="7"/>
        <v>24.375175625680136</v>
      </c>
    </row>
    <row r="12" spans="1:14" x14ac:dyDescent="0.25">
      <c r="A12" s="1">
        <v>104.209</v>
      </c>
      <c r="B12" s="1">
        <f t="shared" si="8"/>
        <v>1150</v>
      </c>
      <c r="C12" s="1">
        <v>7.2800000000000004E-2</v>
      </c>
      <c r="D12" s="1">
        <f t="shared" si="0"/>
        <v>3.2760000000000002</v>
      </c>
      <c r="E12" s="1">
        <v>1.2847599999999999</v>
      </c>
      <c r="F12" s="1">
        <f t="shared" si="1"/>
        <v>85.011201184000001</v>
      </c>
      <c r="G12" s="1">
        <f t="shared" si="2"/>
        <v>10.237704995979094</v>
      </c>
      <c r="H12" s="1">
        <f t="shared" si="9"/>
        <v>10237.704995979093</v>
      </c>
      <c r="I12" s="4">
        <f t="shared" si="3"/>
        <v>10.301832359084747</v>
      </c>
      <c r="J12" s="1">
        <f t="shared" si="4"/>
        <v>10301.832359084747</v>
      </c>
      <c r="K12" s="1">
        <f t="shared" si="10"/>
        <v>671.6935600789925</v>
      </c>
      <c r="L12" s="1">
        <f t="shared" si="5"/>
        <v>671693.56007899251</v>
      </c>
      <c r="M12" s="1">
        <f t="shared" si="6"/>
        <v>319.99359243958139</v>
      </c>
      <c r="N12" s="1">
        <f t="shared" si="7"/>
        <v>25.92755472403654</v>
      </c>
    </row>
    <row r="13" spans="1:14" x14ac:dyDescent="0.25">
      <c r="A13" s="1">
        <v>105.81100000000001</v>
      </c>
      <c r="B13" s="1">
        <f t="shared" si="8"/>
        <v>1200</v>
      </c>
      <c r="C13" s="1">
        <v>7.4399999999999994E-2</v>
      </c>
      <c r="D13" s="1">
        <f t="shared" si="0"/>
        <v>3.3479999999999999</v>
      </c>
      <c r="E13" s="1">
        <v>1.2918099999999999</v>
      </c>
      <c r="F13" s="1">
        <f t="shared" si="1"/>
        <v>86.318074335999995</v>
      </c>
      <c r="G13" s="1">
        <f t="shared" si="2"/>
        <v>10.847049128239799</v>
      </c>
      <c r="H13" s="1">
        <f t="shared" si="9"/>
        <v>10847.0491282398</v>
      </c>
      <c r="I13" s="4">
        <f t="shared" si="3"/>
        <v>10.914993326509304</v>
      </c>
      <c r="J13" s="1">
        <f t="shared" si="4"/>
        <v>10914.993326509304</v>
      </c>
      <c r="K13" s="1">
        <f t="shared" si="10"/>
        <v>682.01947322705587</v>
      </c>
      <c r="L13" s="1">
        <f t="shared" si="5"/>
        <v>682019.47322705586</v>
      </c>
      <c r="M13" s="1">
        <f t="shared" si="6"/>
        <v>308.65537349541768</v>
      </c>
      <c r="N13" s="1">
        <f t="shared" si="7"/>
        <v>26.879983605538833</v>
      </c>
    </row>
    <row r="14" spans="1:14" x14ac:dyDescent="0.25">
      <c r="A14" s="1">
        <v>107.51</v>
      </c>
      <c r="B14" s="1">
        <f t="shared" si="8"/>
        <v>1250</v>
      </c>
      <c r="C14" s="1">
        <v>7.8950000000000006E-2</v>
      </c>
      <c r="D14" s="1">
        <f t="shared" si="0"/>
        <v>3.5527500000000001</v>
      </c>
      <c r="E14" s="1">
        <v>1.2972900000000001</v>
      </c>
      <c r="F14" s="1">
        <f t="shared" si="1"/>
        <v>87.704077760000004</v>
      </c>
      <c r="G14" s="1">
        <f t="shared" si="2"/>
        <v>11.480436932528486</v>
      </c>
      <c r="H14" s="1">
        <f t="shared" si="9"/>
        <v>11480.436932528486</v>
      </c>
      <c r="I14" s="4">
        <f t="shared" si="3"/>
        <v>11.552348571716466</v>
      </c>
      <c r="J14" s="1">
        <f t="shared" si="4"/>
        <v>11552.348571716466</v>
      </c>
      <c r="K14" s="1">
        <f t="shared" si="10"/>
        <v>692.97061332603232</v>
      </c>
      <c r="L14" s="1">
        <f t="shared" si="5"/>
        <v>692970.6133260323</v>
      </c>
      <c r="M14" s="1">
        <f t="shared" si="6"/>
        <v>309.46121832120303</v>
      </c>
      <c r="N14" s="1">
        <f t="shared" si="7"/>
        <v>26.809987449564172</v>
      </c>
    </row>
    <row r="15" spans="1:14" x14ac:dyDescent="0.25">
      <c r="A15" s="1">
        <v>109.488</v>
      </c>
      <c r="B15" s="1">
        <f t="shared" si="8"/>
        <v>1300</v>
      </c>
      <c r="C15" s="1">
        <v>7.9000000000000001E-2</v>
      </c>
      <c r="D15" s="1">
        <f t="shared" si="0"/>
        <v>3.5549999999999997</v>
      </c>
      <c r="E15" s="1">
        <v>1.29895</v>
      </c>
      <c r="F15" s="1">
        <f t="shared" si="1"/>
        <v>89.317682687999991</v>
      </c>
      <c r="G15" s="1">
        <f t="shared" si="2"/>
        <v>12.159323616625674</v>
      </c>
      <c r="H15" s="1">
        <f t="shared" si="9"/>
        <v>12159.323616625674</v>
      </c>
      <c r="I15" s="4">
        <f t="shared" si="3"/>
        <v>12.235487694511169</v>
      </c>
      <c r="J15" s="1">
        <f t="shared" si="4"/>
        <v>12235.48769451117</v>
      </c>
      <c r="K15" s="1">
        <f t="shared" si="10"/>
        <v>705.72008661371603</v>
      </c>
      <c r="L15" s="1">
        <f t="shared" si="5"/>
        <v>705720.08661371609</v>
      </c>
      <c r="M15" s="1">
        <f t="shared" si="6"/>
        <v>292.36823626761446</v>
      </c>
      <c r="N15" s="1">
        <f t="shared" si="7"/>
        <v>28.377403391126549</v>
      </c>
    </row>
    <row r="16" spans="1:14" x14ac:dyDescent="0.25">
      <c r="A16" s="1">
        <v>111.797</v>
      </c>
      <c r="B16" s="1">
        <f t="shared" si="8"/>
        <v>1350</v>
      </c>
      <c r="C16" s="1">
        <v>7.9600000000000004E-2</v>
      </c>
      <c r="D16" s="1">
        <f t="shared" si="0"/>
        <v>3.5820000000000003</v>
      </c>
      <c r="E16" s="1">
        <v>1.2946899999999999</v>
      </c>
      <c r="F16" s="1">
        <f t="shared" si="1"/>
        <v>91.201309471999991</v>
      </c>
      <c r="G16" s="1">
        <f t="shared" si="2"/>
        <v>12.893281372575183</v>
      </c>
      <c r="H16" s="1">
        <f t="shared" si="9"/>
        <v>12893.281372575184</v>
      </c>
      <c r="I16" s="4">
        <f t="shared" si="3"/>
        <v>12.974042845632594</v>
      </c>
      <c r="J16" s="1">
        <f t="shared" si="4"/>
        <v>12974.042845632594</v>
      </c>
      <c r="K16" s="1">
        <f t="shared" si="10"/>
        <v>720.60306630090611</v>
      </c>
      <c r="L16" s="1">
        <f t="shared" si="5"/>
        <v>720603.06630090612</v>
      </c>
      <c r="M16" s="1">
        <f t="shared" si="6"/>
        <v>277.81911341973336</v>
      </c>
      <c r="N16" s="1">
        <f t="shared" si="7"/>
        <v>29.86350102839608</v>
      </c>
    </row>
    <row r="17" spans="1:14" x14ac:dyDescent="0.25">
      <c r="A17" s="1">
        <v>114.268</v>
      </c>
      <c r="B17" s="1">
        <f t="shared" si="8"/>
        <v>1400</v>
      </c>
      <c r="C17" s="1">
        <v>8.3500000000000005E-2</v>
      </c>
      <c r="D17" s="1">
        <f t="shared" si="0"/>
        <v>3.7574999999999998</v>
      </c>
      <c r="E17" s="1">
        <v>1.2855000000000001</v>
      </c>
      <c r="F17" s="1">
        <f t="shared" si="1"/>
        <v>93.217091967999991</v>
      </c>
      <c r="G17" s="1">
        <f t="shared" si="2"/>
        <v>13.666339461398055</v>
      </c>
      <c r="H17" s="1">
        <f t="shared" si="9"/>
        <v>13666.339461398054</v>
      </c>
      <c r="I17" s="4">
        <f t="shared" si="3"/>
        <v>13.751943247921538</v>
      </c>
      <c r="J17" s="1">
        <f t="shared" si="4"/>
        <v>13751.943247921537</v>
      </c>
      <c r="K17" s="1">
        <f t="shared" si="10"/>
        <v>736.53023945250709</v>
      </c>
      <c r="L17" s="1">
        <f t="shared" si="5"/>
        <v>736530.23945250711</v>
      </c>
      <c r="M17" s="1">
        <f t="shared" si="6"/>
        <v>274.94560709643099</v>
      </c>
      <c r="N17" s="1">
        <f t="shared" si="7"/>
        <v>30.175609884934179</v>
      </c>
    </row>
    <row r="18" spans="1:14" x14ac:dyDescent="0.25">
      <c r="A18" s="1">
        <v>115.783</v>
      </c>
      <c r="B18" s="1">
        <f t="shared" si="8"/>
        <v>1450</v>
      </c>
      <c r="C18" s="1">
        <v>8.4699999999999998E-2</v>
      </c>
      <c r="D18" s="1">
        <f t="shared" si="0"/>
        <v>3.8114999999999997</v>
      </c>
      <c r="E18" s="1">
        <v>1.2781800000000001</v>
      </c>
      <c r="F18" s="1">
        <f t="shared" si="1"/>
        <v>94.452992607999988</v>
      </c>
      <c r="G18" s="1">
        <f t="shared" si="2"/>
        <v>14.342086671531735</v>
      </c>
      <c r="H18" s="1">
        <f t="shared" si="9"/>
        <v>14342.086671531735</v>
      </c>
      <c r="I18" s="4">
        <f t="shared" si="3"/>
        <v>14.43192323158492</v>
      </c>
      <c r="J18" s="1">
        <f t="shared" si="4"/>
        <v>14431.92323158492</v>
      </c>
      <c r="K18" s="1">
        <f t="shared" si="10"/>
        <v>746.29538203634991</v>
      </c>
      <c r="L18" s="1">
        <f t="shared" si="5"/>
        <v>746295.38203634985</v>
      </c>
      <c r="M18" s="1">
        <f t="shared" si="6"/>
        <v>265.75630780182217</v>
      </c>
      <c r="N18" s="1">
        <f t="shared" si="7"/>
        <v>31.219019589575296</v>
      </c>
    </row>
    <row r="19" spans="1:14" x14ac:dyDescent="0.25">
      <c r="A19" s="1">
        <v>116.985</v>
      </c>
      <c r="B19" s="1">
        <f t="shared" si="8"/>
        <v>1500</v>
      </c>
      <c r="C19" s="1">
        <v>8.8650000000000007E-2</v>
      </c>
      <c r="D19" s="1">
        <f t="shared" si="0"/>
        <v>3.9892500000000002</v>
      </c>
      <c r="E19" s="1">
        <v>1.2795000000000001</v>
      </c>
      <c r="F19" s="1">
        <f t="shared" si="1"/>
        <v>95.43355536</v>
      </c>
      <c r="G19" s="1">
        <f t="shared" si="2"/>
        <v>14.990667821246527</v>
      </c>
      <c r="H19" s="1">
        <f t="shared" si="9"/>
        <v>14990.667821246527</v>
      </c>
      <c r="I19" s="4">
        <f t="shared" si="3"/>
        <v>15.084566990928293</v>
      </c>
      <c r="J19" s="1">
        <f t="shared" si="4"/>
        <v>15084.566990928293</v>
      </c>
      <c r="K19" s="1">
        <f t="shared" si="10"/>
        <v>754.0430397167321</v>
      </c>
      <c r="L19" s="1">
        <f t="shared" si="5"/>
        <v>754043.03971673211</v>
      </c>
      <c r="M19" s="1">
        <f t="shared" si="6"/>
        <v>266.11556253324278</v>
      </c>
      <c r="N19" s="1">
        <f t="shared" si="7"/>
        <v>31.176874063056299</v>
      </c>
    </row>
    <row r="20" spans="1:14" x14ac:dyDescent="0.25">
      <c r="A20" s="1">
        <v>117.788</v>
      </c>
      <c r="B20" s="1">
        <f t="shared" si="8"/>
        <v>1550</v>
      </c>
      <c r="C20" s="1">
        <v>9.3200000000000005E-2</v>
      </c>
      <c r="D20" s="1">
        <f t="shared" si="0"/>
        <v>4.194</v>
      </c>
      <c r="E20" s="1">
        <v>1.27766</v>
      </c>
      <c r="F20" s="1">
        <f t="shared" si="1"/>
        <v>96.088623487999996</v>
      </c>
      <c r="G20" s="1">
        <f t="shared" si="2"/>
        <v>15.596684538245233</v>
      </c>
      <c r="H20" s="1">
        <f t="shared" si="9"/>
        <v>15596.684538245234</v>
      </c>
      <c r="I20" s="4">
        <f t="shared" si="3"/>
        <v>15.694379700688497</v>
      </c>
      <c r="J20" s="1">
        <f t="shared" si="4"/>
        <v>15694.379700688498</v>
      </c>
      <c r="K20" s="1">
        <f t="shared" si="10"/>
        <v>759.21888756810233</v>
      </c>
      <c r="L20" s="1">
        <f t="shared" si="5"/>
        <v>759218.88756810233</v>
      </c>
      <c r="M20" s="1">
        <f t="shared" si="6"/>
        <v>268.90330375764995</v>
      </c>
      <c r="N20" s="1">
        <f t="shared" si="7"/>
        <v>30.853661012642963</v>
      </c>
    </row>
    <row r="21" spans="1:14" x14ac:dyDescent="0.25">
      <c r="A21" s="1">
        <v>118.471</v>
      </c>
      <c r="B21" s="1">
        <f t="shared" si="8"/>
        <v>1600</v>
      </c>
      <c r="C21" s="1">
        <v>9.5899999999999999E-2</v>
      </c>
      <c r="D21" s="1">
        <f t="shared" si="0"/>
        <v>4.3155000000000001</v>
      </c>
      <c r="E21" s="1">
        <v>1.2823500000000001</v>
      </c>
      <c r="F21" s="1">
        <f t="shared" si="1"/>
        <v>96.645798495999998</v>
      </c>
      <c r="G21" s="1">
        <f t="shared" si="2"/>
        <v>16.193158962952147</v>
      </c>
      <c r="H21" s="1">
        <f t="shared" si="9"/>
        <v>16193.158962952148</v>
      </c>
      <c r="I21" s="4">
        <f t="shared" si="3"/>
        <v>16.294590346748873</v>
      </c>
      <c r="J21" s="1">
        <f t="shared" si="4"/>
        <v>16294.590346748873</v>
      </c>
      <c r="K21" s="1">
        <f t="shared" si="10"/>
        <v>763.6212587791681</v>
      </c>
      <c r="L21" s="1">
        <f t="shared" si="5"/>
        <v>763621.25877916813</v>
      </c>
      <c r="M21" s="1">
        <f t="shared" si="6"/>
        <v>266.50142877454033</v>
      </c>
      <c r="N21" s="1">
        <f t="shared" si="7"/>
        <v>31.131733204842384</v>
      </c>
    </row>
    <row r="22" spans="1:14" x14ac:dyDescent="0.25">
      <c r="A22" s="1">
        <v>118.77200000000001</v>
      </c>
      <c r="B22" s="1">
        <f t="shared" si="8"/>
        <v>1650</v>
      </c>
      <c r="C22" s="1">
        <v>9.8750000000000004E-2</v>
      </c>
      <c r="D22" s="1">
        <f t="shared" si="0"/>
        <v>4.4437500000000005</v>
      </c>
      <c r="E22" s="1">
        <v>1.2902800000000001</v>
      </c>
      <c r="F22" s="1">
        <f t="shared" si="1"/>
        <v>96.891347072000002</v>
      </c>
      <c r="G22" s="1">
        <f t="shared" si="2"/>
        <v>16.74162292867976</v>
      </c>
      <c r="H22" s="1">
        <f t="shared" si="9"/>
        <v>16741.622928679761</v>
      </c>
      <c r="I22" s="4">
        <f t="shared" si="3"/>
        <v>16.846489803916647</v>
      </c>
      <c r="J22" s="1">
        <f t="shared" si="4"/>
        <v>16846.489803916647</v>
      </c>
      <c r="K22" s="1">
        <f t="shared" si="10"/>
        <v>765.56139601859832</v>
      </c>
      <c r="L22" s="1">
        <f t="shared" si="5"/>
        <v>765561.39601859835</v>
      </c>
      <c r="M22" s="1">
        <f t="shared" si="6"/>
        <v>265.43125591411427</v>
      </c>
      <c r="N22" s="1">
        <f t="shared" si="7"/>
        <v>31.257250962195815</v>
      </c>
    </row>
    <row r="23" spans="1:14" x14ac:dyDescent="0.25">
      <c r="A23" s="1">
        <v>118.65600000000001</v>
      </c>
      <c r="B23" s="1">
        <f t="shared" si="8"/>
        <v>1700</v>
      </c>
      <c r="C23" s="1">
        <v>0.10005</v>
      </c>
      <c r="D23" s="1">
        <f t="shared" si="0"/>
        <v>4.5022500000000001</v>
      </c>
      <c r="E23" s="1">
        <v>1.29942</v>
      </c>
      <c r="F23" s="1">
        <f t="shared" si="1"/>
        <v>96.796717055999991</v>
      </c>
      <c r="G23" s="1">
        <f t="shared" si="2"/>
        <v>17.232098461035218</v>
      </c>
      <c r="H23" s="1">
        <f t="shared" si="9"/>
        <v>17232.098461035217</v>
      </c>
      <c r="I23" s="4">
        <f t="shared" si="3"/>
        <v>17.340037597347234</v>
      </c>
      <c r="J23" s="1">
        <f t="shared" si="4"/>
        <v>17340.037597347233</v>
      </c>
      <c r="K23" s="1">
        <f t="shared" si="10"/>
        <v>764.81370193297062</v>
      </c>
      <c r="L23" s="1">
        <f t="shared" si="5"/>
        <v>764813.70193297067</v>
      </c>
      <c r="M23" s="1">
        <f t="shared" si="6"/>
        <v>261.27113944830182</v>
      </c>
      <c r="N23" s="1">
        <f t="shared" si="7"/>
        <v>31.754947740639999</v>
      </c>
    </row>
    <row r="24" spans="1:14" x14ac:dyDescent="0.25">
      <c r="A24" s="1">
        <v>118.861</v>
      </c>
      <c r="B24" s="1">
        <f t="shared" si="8"/>
        <v>1750</v>
      </c>
      <c r="C24" s="1">
        <v>0.10305</v>
      </c>
      <c r="D24" s="1">
        <f t="shared" si="0"/>
        <v>4.6372500000000008</v>
      </c>
      <c r="E24" s="1">
        <v>1.31053</v>
      </c>
      <c r="F24" s="1">
        <f t="shared" si="1"/>
        <v>96.963951135999991</v>
      </c>
      <c r="G24" s="1">
        <f t="shared" si="2"/>
        <v>17.769572132193989</v>
      </c>
      <c r="H24" s="1">
        <f t="shared" si="9"/>
        <v>17769.572132193989</v>
      </c>
      <c r="I24" s="4">
        <f t="shared" si="3"/>
        <v>17.880877918481136</v>
      </c>
      <c r="J24" s="1">
        <f t="shared" si="4"/>
        <v>17880.877918481136</v>
      </c>
      <c r="K24" s="1">
        <f t="shared" si="10"/>
        <v>766.1350578601573</v>
      </c>
      <c r="L24" s="1">
        <f t="shared" si="5"/>
        <v>766135.05786015734</v>
      </c>
      <c r="M24" s="1">
        <f t="shared" si="6"/>
        <v>260.96576583284593</v>
      </c>
      <c r="N24" s="1">
        <f t="shared" si="7"/>
        <v>31.792106343298965</v>
      </c>
    </row>
    <row r="25" spans="1:14" x14ac:dyDescent="0.25">
      <c r="A25" s="1">
        <v>119.584</v>
      </c>
      <c r="B25" s="1">
        <f t="shared" si="8"/>
        <v>1800</v>
      </c>
      <c r="C25" s="1">
        <v>0.10929999999999999</v>
      </c>
      <c r="D25" s="1">
        <f t="shared" si="0"/>
        <v>4.9184999999999999</v>
      </c>
      <c r="E25" s="1">
        <v>1.3149</v>
      </c>
      <c r="F25" s="1">
        <f t="shared" si="1"/>
        <v>97.553757183999991</v>
      </c>
      <c r="G25" s="1">
        <f t="shared" si="2"/>
        <v>18.388450013960195</v>
      </c>
      <c r="H25" s="1">
        <f t="shared" si="9"/>
        <v>18388.450013960195</v>
      </c>
      <c r="I25" s="4">
        <f t="shared" si="3"/>
        <v>18.503632353308568</v>
      </c>
      <c r="J25" s="1">
        <f t="shared" si="4"/>
        <v>18503.632353308567</v>
      </c>
      <c r="K25" s="1">
        <f t="shared" si="10"/>
        <v>770.79525461799119</v>
      </c>
      <c r="L25" s="1">
        <f t="shared" si="5"/>
        <v>770795.25461799116</v>
      </c>
      <c r="M25" s="1">
        <f t="shared" si="6"/>
        <v>267.47768279903738</v>
      </c>
      <c r="N25" s="1">
        <f t="shared" si="7"/>
        <v>31.018106978112904</v>
      </c>
    </row>
    <row r="26" spans="1:14" x14ac:dyDescent="0.25">
      <c r="A26" s="1">
        <v>119.934</v>
      </c>
      <c r="B26" s="1">
        <f t="shared" si="8"/>
        <v>1850</v>
      </c>
      <c r="C26" s="1">
        <v>0.11415</v>
      </c>
      <c r="D26" s="1">
        <f t="shared" si="0"/>
        <v>5.1367500000000001</v>
      </c>
      <c r="E26" s="1">
        <v>1.3184899999999999</v>
      </c>
      <c r="F26" s="1">
        <f t="shared" si="1"/>
        <v>97.839278783999987</v>
      </c>
      <c r="G26" s="1">
        <f t="shared" si="2"/>
        <v>18.954554833387498</v>
      </c>
      <c r="H26" s="1">
        <f t="shared" si="9"/>
        <v>18954.554833387498</v>
      </c>
      <c r="I26" s="4">
        <f t="shared" si="3"/>
        <v>19.073283163690437</v>
      </c>
      <c r="J26" s="1">
        <f t="shared" si="4"/>
        <v>19073.283163690438</v>
      </c>
      <c r="K26" s="1">
        <f t="shared" si="10"/>
        <v>773.05122815221216</v>
      </c>
      <c r="L26" s="1">
        <f t="shared" si="5"/>
        <v>773051.2281522121</v>
      </c>
      <c r="M26" s="1">
        <f t="shared" si="6"/>
        <v>271.00346302788773</v>
      </c>
      <c r="N26" s="1">
        <f t="shared" si="7"/>
        <v>30.614558524901653</v>
      </c>
    </row>
    <row r="27" spans="1:14" x14ac:dyDescent="0.25">
      <c r="A27" s="1">
        <v>120.176</v>
      </c>
      <c r="B27" s="1">
        <f t="shared" si="8"/>
        <v>1900</v>
      </c>
      <c r="C27" s="1">
        <v>0.11745</v>
      </c>
      <c r="D27" s="1">
        <f t="shared" si="0"/>
        <v>5.2852499999999996</v>
      </c>
      <c r="E27" s="1">
        <v>1.3189200000000001</v>
      </c>
      <c r="F27" s="1">
        <f t="shared" si="1"/>
        <v>98.036696575999997</v>
      </c>
      <c r="G27" s="1">
        <f t="shared" si="2"/>
        <v>19.506119830540282</v>
      </c>
      <c r="H27" s="1">
        <f t="shared" si="9"/>
        <v>19506.119830540283</v>
      </c>
      <c r="I27" s="4">
        <f t="shared" si="3"/>
        <v>19.628303076653228</v>
      </c>
      <c r="J27" s="1">
        <f t="shared" si="4"/>
        <v>19628.303076653228</v>
      </c>
      <c r="K27" s="1">
        <f t="shared" si="10"/>
        <v>774.61107271015942</v>
      </c>
      <c r="L27" s="1">
        <f t="shared" si="5"/>
        <v>774611.07271015947</v>
      </c>
      <c r="M27" s="1">
        <f t="shared" si="6"/>
        <v>270.95342620242729</v>
      </c>
      <c r="N27" s="1">
        <f t="shared" si="7"/>
        <v>30.620212099181675</v>
      </c>
    </row>
    <row r="28" spans="1:14" x14ac:dyDescent="0.25">
      <c r="A28" s="1">
        <v>120.94799999999999</v>
      </c>
      <c r="B28" s="1">
        <f t="shared" si="8"/>
        <v>1950</v>
      </c>
      <c r="C28" s="1">
        <v>0.12055</v>
      </c>
      <c r="D28" s="1">
        <f t="shared" si="0"/>
        <v>5.4247500000000004</v>
      </c>
      <c r="E28" s="1">
        <v>1.31484</v>
      </c>
      <c r="F28" s="1">
        <f t="shared" si="1"/>
        <v>98.666475647999988</v>
      </c>
      <c r="G28" s="1">
        <f t="shared" si="2"/>
        <v>20.148041878337924</v>
      </c>
      <c r="H28" s="1">
        <f t="shared" si="9"/>
        <v>20148.041878337925</v>
      </c>
      <c r="I28" s="4">
        <f t="shared" si="3"/>
        <v>20.27424602251941</v>
      </c>
      <c r="J28" s="1">
        <f t="shared" si="4"/>
        <v>20274.246022519412</v>
      </c>
      <c r="K28" s="1">
        <f t="shared" si="10"/>
        <v>779.58710576278418</v>
      </c>
      <c r="L28" s="1">
        <f t="shared" si="5"/>
        <v>779587.10576278414</v>
      </c>
      <c r="M28" s="1">
        <f t="shared" si="6"/>
        <v>269.24452672655974</v>
      </c>
      <c r="N28" s="1">
        <f t="shared" si="7"/>
        <v>30.814559093133333</v>
      </c>
    </row>
    <row r="29" spans="1:14" x14ac:dyDescent="0.25">
      <c r="A29" s="1">
        <v>122.157</v>
      </c>
      <c r="B29" s="1">
        <f t="shared" si="8"/>
        <v>2000</v>
      </c>
      <c r="C29" s="1">
        <v>0.12554999999999999</v>
      </c>
      <c r="D29" s="1">
        <f t="shared" si="0"/>
        <v>5.64975</v>
      </c>
      <c r="E29" s="1">
        <v>1.31653</v>
      </c>
      <c r="F29" s="1">
        <f t="shared" si="1"/>
        <v>99.652748831999986</v>
      </c>
      <c r="G29" s="1">
        <f t="shared" si="2"/>
        <v>20.871222909375977</v>
      </c>
      <c r="H29" s="1">
        <f t="shared" si="9"/>
        <v>20871.222909375978</v>
      </c>
      <c r="I29" s="4">
        <f t="shared" si="3"/>
        <v>21.001956945030869</v>
      </c>
      <c r="J29" s="1">
        <f t="shared" si="4"/>
        <v>21001.95694503087</v>
      </c>
      <c r="K29" s="1">
        <f t="shared" si="10"/>
        <v>787.37988291385091</v>
      </c>
      <c r="L29" s="1">
        <f t="shared" si="5"/>
        <v>787379.88291385095</v>
      </c>
      <c r="M29" s="1">
        <f t="shared" si="6"/>
        <v>270.69568585087382</v>
      </c>
      <c r="N29" s="1">
        <f t="shared" si="7"/>
        <v>30.649366846167307</v>
      </c>
    </row>
    <row r="30" spans="1:14" x14ac:dyDescent="0.25">
      <c r="A30" s="1">
        <v>122.845</v>
      </c>
      <c r="B30" s="1">
        <f t="shared" si="8"/>
        <v>2050</v>
      </c>
      <c r="C30" s="1">
        <v>0.12784999999999999</v>
      </c>
      <c r="D30" s="1">
        <f t="shared" si="0"/>
        <v>5.7532499999999995</v>
      </c>
      <c r="E30" s="1">
        <v>1.32098</v>
      </c>
      <c r="F30" s="1">
        <f t="shared" si="1"/>
        <v>100.21400272</v>
      </c>
      <c r="G30" s="1">
        <f t="shared" si="2"/>
        <v>21.513490940018578</v>
      </c>
      <c r="H30" s="1">
        <f t="shared" si="9"/>
        <v>21513.490940018579</v>
      </c>
      <c r="I30" s="4">
        <f t="shared" si="3"/>
        <v>21.648248040923772</v>
      </c>
      <c r="J30" s="1">
        <f t="shared" si="4"/>
        <v>21648.248040923772</v>
      </c>
      <c r="K30" s="1">
        <f t="shared" si="10"/>
        <v>791.81448231826266</v>
      </c>
      <c r="L30" s="1">
        <f t="shared" si="5"/>
        <v>791814.48231826269</v>
      </c>
      <c r="M30" s="1">
        <f t="shared" si="6"/>
        <v>267.42521778731981</v>
      </c>
      <c r="N30" s="1">
        <f t="shared" si="7"/>
        <v>31.024192288090514</v>
      </c>
    </row>
    <row r="31" spans="1:14" x14ac:dyDescent="0.25">
      <c r="A31" s="1">
        <v>123.79600000000001</v>
      </c>
      <c r="B31" s="1">
        <f t="shared" si="8"/>
        <v>2100</v>
      </c>
      <c r="C31" s="1">
        <v>0.13089999999999999</v>
      </c>
      <c r="D31" s="1">
        <f t="shared" si="0"/>
        <v>5.8904999999999994</v>
      </c>
      <c r="E31" s="1">
        <v>1.32287</v>
      </c>
      <c r="F31" s="1">
        <f t="shared" si="1"/>
        <v>100.989805696</v>
      </c>
      <c r="G31" s="1">
        <f t="shared" si="2"/>
        <v>22.208818216340976</v>
      </c>
      <c r="H31" s="1">
        <f t="shared" si="9"/>
        <v>22208.818216340977</v>
      </c>
      <c r="I31" s="4">
        <f t="shared" si="3"/>
        <v>22.347930737210262</v>
      </c>
      <c r="J31" s="1">
        <f t="shared" si="4"/>
        <v>22347.930737210263</v>
      </c>
      <c r="K31" s="1">
        <f t="shared" si="10"/>
        <v>797.94428469267496</v>
      </c>
      <c r="L31" s="1">
        <f t="shared" si="5"/>
        <v>797944.28469267499</v>
      </c>
      <c r="M31" s="1">
        <f t="shared" si="6"/>
        <v>265.23248299929088</v>
      </c>
      <c r="N31" s="1">
        <f t="shared" si="7"/>
        <v>31.280676052565077</v>
      </c>
    </row>
    <row r="32" spans="1:14" x14ac:dyDescent="0.25">
      <c r="A32" s="1">
        <v>124.794</v>
      </c>
      <c r="B32" s="1">
        <f t="shared" si="8"/>
        <v>2150</v>
      </c>
      <c r="C32" s="1">
        <v>0.13435</v>
      </c>
      <c r="D32" s="1">
        <f t="shared" si="0"/>
        <v>6.04575</v>
      </c>
      <c r="E32" s="1">
        <v>1.3216399999999999</v>
      </c>
      <c r="F32" s="1">
        <f t="shared" si="1"/>
        <v>101.80395014399998</v>
      </c>
      <c r="G32" s="1">
        <f t="shared" si="2"/>
        <v>22.920902167981499</v>
      </c>
      <c r="H32" s="1">
        <f t="shared" si="9"/>
        <v>22920.902167981498</v>
      </c>
      <c r="I32" s="4">
        <f t="shared" si="3"/>
        <v>23.064475069975902</v>
      </c>
      <c r="J32" s="1">
        <f t="shared" si="4"/>
        <v>23064.475069975902</v>
      </c>
      <c r="K32" s="1">
        <f t="shared" si="10"/>
        <v>804.37703208453956</v>
      </c>
      <c r="L32" s="1">
        <f t="shared" si="5"/>
        <v>804377.03208453953</v>
      </c>
      <c r="M32" s="1">
        <f t="shared" si="6"/>
        <v>263.76579576546447</v>
      </c>
      <c r="N32" s="1">
        <f t="shared" si="7"/>
        <v>31.454614330265606</v>
      </c>
    </row>
    <row r="33" spans="1:14" x14ac:dyDescent="0.25">
      <c r="A33" s="1">
        <v>125.137</v>
      </c>
      <c r="B33" s="1">
        <f t="shared" si="8"/>
        <v>2200</v>
      </c>
      <c r="C33" s="1">
        <v>0.13769999999999999</v>
      </c>
      <c r="D33" s="1">
        <f t="shared" si="0"/>
        <v>6.1964999999999995</v>
      </c>
      <c r="E33" s="1">
        <v>1.3165199999999999</v>
      </c>
      <c r="F33" s="1">
        <f t="shared" si="1"/>
        <v>102.08376131199999</v>
      </c>
      <c r="G33" s="1">
        <f t="shared" si="2"/>
        <v>23.518410269830138</v>
      </c>
      <c r="H33" s="1">
        <f t="shared" si="9"/>
        <v>23518.410269830139</v>
      </c>
      <c r="I33" s="4">
        <f t="shared" si="3"/>
        <v>23.665725867967954</v>
      </c>
      <c r="J33" s="1">
        <f t="shared" si="4"/>
        <v>23665.725867967954</v>
      </c>
      <c r="K33" s="1">
        <f t="shared" si="10"/>
        <v>806.58788614807645</v>
      </c>
      <c r="L33" s="1">
        <f t="shared" si="5"/>
        <v>806587.8861480765</v>
      </c>
      <c r="M33" s="1">
        <f t="shared" si="6"/>
        <v>263.47444104030228</v>
      </c>
      <c r="N33" s="1">
        <f t="shared" si="7"/>
        <v>31.489397402494912</v>
      </c>
    </row>
    <row r="34" spans="1:14" x14ac:dyDescent="0.25">
      <c r="A34" s="1">
        <v>126.02800000000001</v>
      </c>
      <c r="B34" s="1">
        <f t="shared" si="8"/>
        <v>2250</v>
      </c>
      <c r="C34" s="1">
        <v>0.14105000000000001</v>
      </c>
      <c r="D34" s="1">
        <f t="shared" si="0"/>
        <v>6.3472500000000007</v>
      </c>
      <c r="E34" s="1">
        <v>1.3046500000000001</v>
      </c>
      <c r="F34" s="1">
        <f t="shared" si="1"/>
        <v>102.810617728</v>
      </c>
      <c r="G34" s="1">
        <f t="shared" si="2"/>
        <v>24.224181102398479</v>
      </c>
      <c r="H34" s="1">
        <f t="shared" si="9"/>
        <v>24224.181102398477</v>
      </c>
      <c r="I34" s="4">
        <f t="shared" si="3"/>
        <v>24.375917537283126</v>
      </c>
      <c r="J34" s="1">
        <f t="shared" si="4"/>
        <v>24375.917537283127</v>
      </c>
      <c r="K34" s="1">
        <f t="shared" si="10"/>
        <v>812.33095020233645</v>
      </c>
      <c r="L34" s="1">
        <f t="shared" si="5"/>
        <v>812330.95020233642</v>
      </c>
      <c r="M34" s="1">
        <f t="shared" si="6"/>
        <v>262.02124122047405</v>
      </c>
      <c r="N34" s="1">
        <f t="shared" si="7"/>
        <v>31.664041207778236</v>
      </c>
    </row>
    <row r="35" spans="1:14" x14ac:dyDescent="0.25">
      <c r="A35" s="1">
        <v>126.66</v>
      </c>
      <c r="B35" s="1">
        <f t="shared" si="8"/>
        <v>2300</v>
      </c>
      <c r="C35" s="1">
        <v>0.14495</v>
      </c>
      <c r="D35" s="1">
        <f t="shared" si="0"/>
        <v>6.5227499999999994</v>
      </c>
      <c r="E35" s="1">
        <v>1.2964599999999999</v>
      </c>
      <c r="F35" s="1">
        <f t="shared" si="1"/>
        <v>103.32618815999999</v>
      </c>
      <c r="G35" s="1">
        <f t="shared" si="2"/>
        <v>24.886674179595076</v>
      </c>
      <c r="H35" s="1">
        <f t="shared" si="9"/>
        <v>24886.674179595077</v>
      </c>
      <c r="I35" s="4">
        <f t="shared" si="3"/>
        <v>25.042560366219302</v>
      </c>
      <c r="J35" s="1">
        <f t="shared" si="4"/>
        <v>25042.560366219303</v>
      </c>
      <c r="K35" s="1">
        <f t="shared" si="10"/>
        <v>816.40459384127269</v>
      </c>
      <c r="L35" s="1">
        <f t="shared" si="5"/>
        <v>816404.59384127264</v>
      </c>
      <c r="M35" s="1">
        <f t="shared" si="6"/>
        <v>262.09809928512232</v>
      </c>
      <c r="N35" s="1">
        <f t="shared" si="7"/>
        <v>31.654755993834261</v>
      </c>
    </row>
    <row r="36" spans="1:14" x14ac:dyDescent="0.25">
      <c r="A36" s="1">
        <v>126.822</v>
      </c>
      <c r="B36" s="1">
        <f t="shared" si="8"/>
        <v>2350</v>
      </c>
      <c r="C36" s="1">
        <v>0.14985000000000001</v>
      </c>
      <c r="D36" s="1">
        <f t="shared" si="0"/>
        <v>6.7432499999999997</v>
      </c>
      <c r="E36" s="1">
        <v>1.2822899999999999</v>
      </c>
      <c r="F36" s="1">
        <f t="shared" si="1"/>
        <v>103.458343872</v>
      </c>
      <c r="G36" s="1">
        <f t="shared" si="2"/>
        <v>25.46021122309925</v>
      </c>
      <c r="H36" s="1">
        <f t="shared" si="9"/>
        <v>25460.21122309925</v>
      </c>
      <c r="I36" s="4">
        <f t="shared" si="3"/>
        <v>25.619689954952882</v>
      </c>
      <c r="J36" s="1">
        <f t="shared" si="4"/>
        <v>25619.689954952883</v>
      </c>
      <c r="K36" s="1">
        <f t="shared" si="10"/>
        <v>817.44878730568371</v>
      </c>
      <c r="L36" s="1">
        <f t="shared" si="5"/>
        <v>817448.78730568371</v>
      </c>
      <c r="M36" s="1">
        <f t="shared" si="6"/>
        <v>264.85444055868874</v>
      </c>
      <c r="N36" s="1">
        <f t="shared" si="7"/>
        <v>31.325324815461602</v>
      </c>
    </row>
    <row r="37" spans="1:14" x14ac:dyDescent="0.25">
      <c r="A37" s="1">
        <v>126.69</v>
      </c>
      <c r="B37" s="1">
        <f t="shared" si="8"/>
        <v>2400</v>
      </c>
      <c r="C37" s="1">
        <v>0.1537</v>
      </c>
      <c r="D37" s="1">
        <f t="shared" si="0"/>
        <v>6.9165000000000001</v>
      </c>
      <c r="E37" s="1">
        <v>1.2730399999999999</v>
      </c>
      <c r="F37" s="1">
        <f t="shared" si="1"/>
        <v>103.35066144</v>
      </c>
      <c r="G37" s="1">
        <f t="shared" si="2"/>
        <v>25.974854297883969</v>
      </c>
      <c r="H37" s="1">
        <f t="shared" si="9"/>
        <v>25974.854297883969</v>
      </c>
      <c r="I37" s="4">
        <f t="shared" si="3"/>
        <v>26.137556672471934</v>
      </c>
      <c r="J37" s="1">
        <f t="shared" si="4"/>
        <v>26137.556672471936</v>
      </c>
      <c r="K37" s="1">
        <f t="shared" si="10"/>
        <v>816.59796300134894</v>
      </c>
      <c r="L37" s="1">
        <f t="shared" si="5"/>
        <v>816597.96300134889</v>
      </c>
      <c r="M37" s="1">
        <f t="shared" si="6"/>
        <v>266.27675830941808</v>
      </c>
      <c r="N37" s="1">
        <f t="shared" si="7"/>
        <v>31.158000540465654</v>
      </c>
    </row>
    <row r="38" spans="1:14" x14ac:dyDescent="0.25">
      <c r="A38" s="1">
        <v>126.55200000000001</v>
      </c>
      <c r="B38" s="1">
        <f t="shared" si="8"/>
        <v>2450</v>
      </c>
      <c r="C38" s="1">
        <v>0.15565000000000001</v>
      </c>
      <c r="D38" s="1">
        <f t="shared" si="0"/>
        <v>7.0042500000000008</v>
      </c>
      <c r="E38" s="1">
        <v>1.2698400000000001</v>
      </c>
      <c r="F38" s="1">
        <f t="shared" si="1"/>
        <v>103.238084352</v>
      </c>
      <c r="G38" s="1">
        <f t="shared" si="2"/>
        <v>26.487113935292314</v>
      </c>
      <c r="H38" s="1">
        <f t="shared" si="9"/>
        <v>26487.113935292313</v>
      </c>
      <c r="I38" s="4">
        <f t="shared" si="3"/>
        <v>26.653025023140263</v>
      </c>
      <c r="J38" s="1">
        <f t="shared" si="4"/>
        <v>26653.025023140264</v>
      </c>
      <c r="K38" s="1">
        <f t="shared" si="10"/>
        <v>815.70846486499886</v>
      </c>
      <c r="L38" s="1">
        <f t="shared" si="5"/>
        <v>815708.46486499882</v>
      </c>
      <c r="M38" s="1">
        <f t="shared" si="6"/>
        <v>264.43990904827513</v>
      </c>
      <c r="N38" s="1">
        <f t="shared" si="7"/>
        <v>31.374429862641062</v>
      </c>
    </row>
    <row r="39" spans="1:14" x14ac:dyDescent="0.25">
      <c r="A39" s="1">
        <v>126.438</v>
      </c>
      <c r="B39" s="1">
        <f t="shared" si="8"/>
        <v>2500</v>
      </c>
      <c r="C39" s="1">
        <v>0.15959999999999999</v>
      </c>
      <c r="D39" s="1">
        <f t="shared" si="0"/>
        <v>7.1820000000000004</v>
      </c>
      <c r="E39" s="1">
        <v>1.2744599999999999</v>
      </c>
      <c r="F39" s="1">
        <f t="shared" si="1"/>
        <v>103.145085888</v>
      </c>
      <c r="G39" s="1">
        <f t="shared" si="2"/>
        <v>27.003320339969058</v>
      </c>
      <c r="H39" s="1">
        <f t="shared" si="9"/>
        <v>27003.320339969057</v>
      </c>
      <c r="I39" s="4">
        <f t="shared" si="3"/>
        <v>27.172464863002258</v>
      </c>
      <c r="J39" s="1">
        <f t="shared" si="4"/>
        <v>27172.464863002257</v>
      </c>
      <c r="K39" s="1">
        <f t="shared" si="10"/>
        <v>814.97366205670971</v>
      </c>
      <c r="L39" s="1">
        <f t="shared" si="5"/>
        <v>814973.66205670976</v>
      </c>
      <c r="M39" s="1">
        <f t="shared" si="6"/>
        <v>265.96729252474699</v>
      </c>
      <c r="N39" s="1">
        <f t="shared" si="7"/>
        <v>31.194254378275961</v>
      </c>
    </row>
    <row r="40" spans="1:14" x14ac:dyDescent="0.25">
      <c r="A40" s="1">
        <v>126.239</v>
      </c>
      <c r="B40" s="1">
        <f t="shared" si="8"/>
        <v>2550</v>
      </c>
      <c r="C40" s="1">
        <v>0.16259999999999999</v>
      </c>
      <c r="D40" s="1">
        <f t="shared" si="0"/>
        <v>7.3170000000000002</v>
      </c>
      <c r="E40" s="1">
        <v>1.2787599999999999</v>
      </c>
      <c r="F40" s="1">
        <f t="shared" si="1"/>
        <v>102.982746464</v>
      </c>
      <c r="G40" s="1">
        <f t="shared" si="2"/>
        <v>27.500036377713197</v>
      </c>
      <c r="H40" s="1">
        <f t="shared" si="9"/>
        <v>27500.036377713197</v>
      </c>
      <c r="I40" s="4">
        <f t="shared" si="3"/>
        <v>27.672292251359188</v>
      </c>
      <c r="J40" s="1">
        <f t="shared" si="4"/>
        <v>27672.292251359188</v>
      </c>
      <c r="K40" s="1">
        <f t="shared" si="10"/>
        <v>813.69097996153823</v>
      </c>
      <c r="L40" s="1">
        <f t="shared" si="5"/>
        <v>813690.97996153822</v>
      </c>
      <c r="M40" s="1">
        <f t="shared" si="6"/>
        <v>266.07237530528874</v>
      </c>
      <c r="N40" s="1">
        <f t="shared" si="7"/>
        <v>31.181934501087522</v>
      </c>
    </row>
    <row r="41" spans="1:14" x14ac:dyDescent="0.25">
      <c r="A41" s="1">
        <v>126.161</v>
      </c>
      <c r="B41" s="1">
        <f t="shared" si="8"/>
        <v>2600</v>
      </c>
      <c r="C41" s="1">
        <v>0.16805</v>
      </c>
      <c r="D41" s="1">
        <f t="shared" ref="D41:D72" si="11">C41*0.75*60</f>
        <v>7.5622499999999997</v>
      </c>
      <c r="E41" s="1">
        <v>1.27634</v>
      </c>
      <c r="F41" s="1">
        <f t="shared" ref="F41:F72" si="12">A41*0.815776</f>
        <v>102.919115936</v>
      </c>
      <c r="G41" s="1">
        <f t="shared" ref="G41:G72" si="13">2*3.14159265358979*B41*F41/60/1000</f>
        <v>28.021928006669437</v>
      </c>
      <c r="H41" s="1">
        <f t="shared" si="9"/>
        <v>28021.928006669437</v>
      </c>
      <c r="I41" s="4">
        <f t="shared" ref="I41:I72" si="14">J41/1000</f>
        <v>28.19745292684539</v>
      </c>
      <c r="J41" s="1">
        <f t="shared" ref="J41:J72" si="15">(H41*1.01325)/1.0189*SQRT(300/293)</f>
        <v>28197.452926845392</v>
      </c>
      <c r="K41" s="1">
        <f t="shared" si="10"/>
        <v>813.18822014534044</v>
      </c>
      <c r="L41" s="1">
        <f t="shared" ref="L41:L72" si="16">K41*1000</f>
        <v>813188.22014534043</v>
      </c>
      <c r="M41" s="1">
        <f t="shared" ref="M41:M72" si="17">D41/G41*1000</f>
        <v>269.8690110901764</v>
      </c>
      <c r="N41" s="1">
        <f t="shared" ref="N41:N72" si="18">H41/((D41/3600)*43391000)*100</f>
        <v>30.743253350218762</v>
      </c>
    </row>
    <row r="42" spans="1:14" x14ac:dyDescent="0.25">
      <c r="A42" s="1">
        <v>125.84699999999999</v>
      </c>
      <c r="B42" s="1">
        <f t="shared" ref="B42:B73" si="19">B41+50</f>
        <v>2650</v>
      </c>
      <c r="C42" s="1">
        <v>0.17144999999999999</v>
      </c>
      <c r="D42" s="1">
        <f t="shared" si="11"/>
        <v>7.7152499999999993</v>
      </c>
      <c r="E42" s="1">
        <v>1.28027</v>
      </c>
      <c r="F42" s="1">
        <f t="shared" si="12"/>
        <v>102.66296227199999</v>
      </c>
      <c r="G42" s="1">
        <f t="shared" si="13"/>
        <v>28.489726712804149</v>
      </c>
      <c r="H42" s="1">
        <f t="shared" si="9"/>
        <v>28489.726712804149</v>
      </c>
      <c r="I42" s="4">
        <f t="shared" si="14"/>
        <v>28.668181850006327</v>
      </c>
      <c r="J42" s="1">
        <f t="shared" si="15"/>
        <v>28668.181850006327</v>
      </c>
      <c r="K42" s="1">
        <f t="shared" ref="K42:K73" si="20">F42*4*3.14159265358979/1590.431*1000</f>
        <v>811.16428960321048</v>
      </c>
      <c r="L42" s="1">
        <f t="shared" si="16"/>
        <v>811164.28960321052</v>
      </c>
      <c r="M42" s="1">
        <f t="shared" si="17"/>
        <v>270.8081435029186</v>
      </c>
      <c r="N42" s="1">
        <f t="shared" si="18"/>
        <v>30.636639179312112</v>
      </c>
    </row>
    <row r="43" spans="1:14" x14ac:dyDescent="0.25">
      <c r="A43" s="1">
        <v>124.911</v>
      </c>
      <c r="B43" s="1">
        <f t="shared" si="19"/>
        <v>2700</v>
      </c>
      <c r="C43" s="1">
        <v>0.17465</v>
      </c>
      <c r="D43" s="1">
        <f t="shared" si="11"/>
        <v>7.8592500000000003</v>
      </c>
      <c r="E43" s="1">
        <v>1.2837099999999999</v>
      </c>
      <c r="F43" s="1">
        <f t="shared" si="12"/>
        <v>101.89939593599999</v>
      </c>
      <c r="G43" s="1">
        <f t="shared" si="13"/>
        <v>28.811375430999739</v>
      </c>
      <c r="H43" s="1">
        <f t="shared" si="9"/>
        <v>28811.375430999738</v>
      </c>
      <c r="I43" s="4">
        <f t="shared" si="14"/>
        <v>28.991845324844377</v>
      </c>
      <c r="J43" s="1">
        <f t="shared" si="15"/>
        <v>28991.845324844377</v>
      </c>
      <c r="K43" s="1">
        <f t="shared" si="20"/>
        <v>805.13117180883637</v>
      </c>
      <c r="L43" s="1">
        <f t="shared" si="16"/>
        <v>805131.1718088364</v>
      </c>
      <c r="M43" s="1">
        <f t="shared" si="17"/>
        <v>272.78288115130397</v>
      </c>
      <c r="N43" s="1">
        <f t="shared" si="18"/>
        <v>30.41485354323391</v>
      </c>
    </row>
    <row r="44" spans="1:14" x14ac:dyDescent="0.25">
      <c r="A44" s="1">
        <v>123.92700000000001</v>
      </c>
      <c r="B44" s="1">
        <f t="shared" si="19"/>
        <v>2750</v>
      </c>
      <c r="C44" s="1">
        <v>0.1784</v>
      </c>
      <c r="D44" s="1">
        <f t="shared" si="11"/>
        <v>8.0280000000000005</v>
      </c>
      <c r="E44" s="1">
        <v>1.2811999999999999</v>
      </c>
      <c r="F44" s="1">
        <f t="shared" si="12"/>
        <v>101.096672352</v>
      </c>
      <c r="G44" s="1">
        <f t="shared" si="13"/>
        <v>29.113751623313249</v>
      </c>
      <c r="H44" s="1">
        <f t="shared" si="9"/>
        <v>29113.751623313248</v>
      </c>
      <c r="I44" s="4">
        <f t="shared" si="14"/>
        <v>29.29611555374974</v>
      </c>
      <c r="J44" s="1">
        <f t="shared" si="15"/>
        <v>29296.11555374974</v>
      </c>
      <c r="K44" s="1">
        <f t="shared" si="20"/>
        <v>798.78866335834061</v>
      </c>
      <c r="L44" s="1">
        <f t="shared" si="16"/>
        <v>798788.66335834062</v>
      </c>
      <c r="M44" s="1">
        <f t="shared" si="17"/>
        <v>275.74598093264854</v>
      </c>
      <c r="N44" s="1">
        <f t="shared" si="18"/>
        <v>30.088022865307924</v>
      </c>
    </row>
    <row r="45" spans="1:14" x14ac:dyDescent="0.25">
      <c r="A45" s="1">
        <v>123.68899999999999</v>
      </c>
      <c r="B45" s="1">
        <f t="shared" si="19"/>
        <v>2800</v>
      </c>
      <c r="C45" s="1">
        <v>0.18004999999999999</v>
      </c>
      <c r="D45" s="1">
        <f t="shared" si="11"/>
        <v>8.102249999999998</v>
      </c>
      <c r="E45" s="1">
        <v>1.2744800000000001</v>
      </c>
      <c r="F45" s="1">
        <f t="shared" si="12"/>
        <v>100.90251766399999</v>
      </c>
      <c r="G45" s="1">
        <f t="shared" si="13"/>
        <v>29.5861634340474</v>
      </c>
      <c r="H45" s="1">
        <f t="shared" si="9"/>
        <v>29586.163434047401</v>
      </c>
      <c r="I45" s="4">
        <f t="shared" si="14"/>
        <v>29.771486477266905</v>
      </c>
      <c r="J45" s="1">
        <f t="shared" si="15"/>
        <v>29771.486477266906</v>
      </c>
      <c r="K45" s="1">
        <f t="shared" si="20"/>
        <v>797.25460135507024</v>
      </c>
      <c r="L45" s="1">
        <f t="shared" si="16"/>
        <v>797254.60135507025</v>
      </c>
      <c r="M45" s="1">
        <f t="shared" si="17"/>
        <v>273.85267502024362</v>
      </c>
      <c r="N45" s="1">
        <f t="shared" si="18"/>
        <v>30.296039206865476</v>
      </c>
    </row>
    <row r="46" spans="1:14" x14ac:dyDescent="0.25">
      <c r="A46" s="1">
        <v>123.389</v>
      </c>
      <c r="B46" s="1">
        <f t="shared" si="19"/>
        <v>2850</v>
      </c>
      <c r="C46" s="1">
        <v>0.18310000000000001</v>
      </c>
      <c r="D46" s="1">
        <f t="shared" si="11"/>
        <v>8.2394999999999996</v>
      </c>
      <c r="E46" s="1">
        <v>1.2603599999999999</v>
      </c>
      <c r="F46" s="1">
        <f t="shared" si="12"/>
        <v>100.65778486399999</v>
      </c>
      <c r="G46" s="1">
        <f t="shared" si="13"/>
        <v>30.04144695825957</v>
      </c>
      <c r="H46" s="1">
        <f t="shared" si="9"/>
        <v>30041.44695825957</v>
      </c>
      <c r="I46" s="4">
        <f t="shared" si="14"/>
        <v>30.229621825387326</v>
      </c>
      <c r="J46" s="1">
        <f t="shared" si="15"/>
        <v>30229.621825387327</v>
      </c>
      <c r="K46" s="1">
        <f t="shared" si="20"/>
        <v>795.32090975430913</v>
      </c>
      <c r="L46" s="1">
        <f t="shared" si="16"/>
        <v>795320.9097543091</v>
      </c>
      <c r="M46" s="1">
        <f t="shared" si="17"/>
        <v>274.27107660453879</v>
      </c>
      <c r="N46" s="1">
        <f t="shared" si="18"/>
        <v>30.249822482306154</v>
      </c>
    </row>
    <row r="47" spans="1:14" x14ac:dyDescent="0.25">
      <c r="A47" s="1">
        <v>122.51900000000001</v>
      </c>
      <c r="B47" s="1">
        <f t="shared" si="19"/>
        <v>2900</v>
      </c>
      <c r="C47" s="1">
        <v>0.18790000000000001</v>
      </c>
      <c r="D47" s="1">
        <f t="shared" si="11"/>
        <v>8.4555000000000007</v>
      </c>
      <c r="E47" s="1">
        <v>1.2531000000000001</v>
      </c>
      <c r="F47" s="1">
        <f t="shared" si="12"/>
        <v>99.948059743999991</v>
      </c>
      <c r="G47" s="1">
        <f t="shared" si="13"/>
        <v>30.352955389122702</v>
      </c>
      <c r="H47" s="1">
        <f t="shared" si="9"/>
        <v>30352.955389122701</v>
      </c>
      <c r="I47" s="4">
        <f t="shared" si="14"/>
        <v>30.543081495738637</v>
      </c>
      <c r="J47" s="1">
        <f t="shared" si="15"/>
        <v>30543.081495738636</v>
      </c>
      <c r="K47" s="1">
        <f t="shared" si="20"/>
        <v>789.7132041121024</v>
      </c>
      <c r="L47" s="1">
        <f t="shared" si="16"/>
        <v>789713.20411210239</v>
      </c>
      <c r="M47" s="1">
        <f t="shared" si="17"/>
        <v>278.57254397804434</v>
      </c>
      <c r="N47" s="1">
        <f t="shared" si="18"/>
        <v>29.782731854479501</v>
      </c>
    </row>
    <row r="48" spans="1:14" x14ac:dyDescent="0.25">
      <c r="A48" s="1">
        <v>121.837</v>
      </c>
      <c r="B48" s="1">
        <f t="shared" si="19"/>
        <v>2950</v>
      </c>
      <c r="C48" s="1">
        <v>0.19255</v>
      </c>
      <c r="D48" s="1">
        <f t="shared" si="11"/>
        <v>8.6647499999999997</v>
      </c>
      <c r="E48" s="1">
        <v>1.23943</v>
      </c>
      <c r="F48" s="1">
        <f t="shared" si="12"/>
        <v>99.391700512</v>
      </c>
      <c r="G48" s="1">
        <f t="shared" si="13"/>
        <v>30.704409888702418</v>
      </c>
      <c r="H48" s="1">
        <f t="shared" si="9"/>
        <v>30704.409888702419</v>
      </c>
      <c r="I48" s="4">
        <f t="shared" si="14"/>
        <v>30.896737450656097</v>
      </c>
      <c r="J48" s="1">
        <f t="shared" si="15"/>
        <v>30896.737450656095</v>
      </c>
      <c r="K48" s="1">
        <f t="shared" si="20"/>
        <v>785.31727853970585</v>
      </c>
      <c r="L48" s="1">
        <f t="shared" si="16"/>
        <v>785317.27853970591</v>
      </c>
      <c r="M48" s="1">
        <f t="shared" si="17"/>
        <v>282.1988773406834</v>
      </c>
      <c r="N48" s="1">
        <f t="shared" si="18"/>
        <v>29.400015540466505</v>
      </c>
    </row>
    <row r="49" spans="1:14" x14ac:dyDescent="0.25">
      <c r="A49" s="1">
        <v>121.709</v>
      </c>
      <c r="B49" s="1">
        <f t="shared" si="19"/>
        <v>3000</v>
      </c>
      <c r="C49" s="1">
        <v>0.19900000000000001</v>
      </c>
      <c r="D49" s="1">
        <f t="shared" si="11"/>
        <v>8.9550000000000001</v>
      </c>
      <c r="E49" s="1">
        <v>1.2273499999999999</v>
      </c>
      <c r="F49" s="1">
        <f t="shared" si="12"/>
        <v>99.287281183999994</v>
      </c>
      <c r="G49" s="1">
        <f t="shared" si="13"/>
        <v>31.192019316255816</v>
      </c>
      <c r="H49" s="1">
        <f t="shared" si="9"/>
        <v>31192.019316255817</v>
      </c>
      <c r="I49" s="4">
        <f t="shared" si="14"/>
        <v>31.387401186457947</v>
      </c>
      <c r="J49" s="1">
        <f t="shared" si="15"/>
        <v>31387.401186457948</v>
      </c>
      <c r="K49" s="1">
        <f t="shared" si="20"/>
        <v>784.49223679004785</v>
      </c>
      <c r="L49" s="1">
        <f t="shared" si="16"/>
        <v>784492.23679004784</v>
      </c>
      <c r="M49" s="1">
        <f t="shared" si="17"/>
        <v>287.09266653130965</v>
      </c>
      <c r="N49" s="1">
        <f t="shared" si="18"/>
        <v>28.898862097592026</v>
      </c>
    </row>
    <row r="50" spans="1:14" x14ac:dyDescent="0.25">
      <c r="A50" s="1">
        <v>121.123</v>
      </c>
      <c r="B50" s="1">
        <f t="shared" si="19"/>
        <v>3050</v>
      </c>
      <c r="C50" s="1">
        <v>0.20605000000000001</v>
      </c>
      <c r="D50" s="1">
        <f t="shared" si="11"/>
        <v>9.2722499999999997</v>
      </c>
      <c r="E50" s="1">
        <v>1.2193000000000001</v>
      </c>
      <c r="F50" s="1">
        <f t="shared" si="12"/>
        <v>98.809236447999993</v>
      </c>
      <c r="G50" s="1">
        <f t="shared" si="13"/>
        <v>31.559201085405086</v>
      </c>
      <c r="H50" s="1">
        <f t="shared" si="9"/>
        <v>31559.201085405086</v>
      </c>
      <c r="I50" s="4">
        <f t="shared" si="14"/>
        <v>31.756882924071366</v>
      </c>
      <c r="J50" s="1">
        <f t="shared" si="15"/>
        <v>31756.882924071368</v>
      </c>
      <c r="K50" s="1">
        <f t="shared" si="20"/>
        <v>780.71509252989483</v>
      </c>
      <c r="L50" s="1">
        <f t="shared" si="16"/>
        <v>780715.09252989478</v>
      </c>
      <c r="M50" s="1">
        <f t="shared" si="17"/>
        <v>293.80496594028347</v>
      </c>
      <c r="N50" s="1">
        <f t="shared" si="18"/>
        <v>28.238635629476068</v>
      </c>
    </row>
    <row r="51" spans="1:14" x14ac:dyDescent="0.25">
      <c r="A51" s="1">
        <v>121.124</v>
      </c>
      <c r="B51" s="1">
        <f t="shared" si="19"/>
        <v>3100</v>
      </c>
      <c r="C51" s="1">
        <v>0.21004999999999999</v>
      </c>
      <c r="D51" s="1">
        <f t="shared" si="11"/>
        <v>9.4522499999999994</v>
      </c>
      <c r="E51" s="1">
        <v>1.20692</v>
      </c>
      <c r="F51" s="1">
        <f t="shared" si="12"/>
        <v>98.810052223999989</v>
      </c>
      <c r="G51" s="1">
        <f t="shared" si="13"/>
        <v>32.07682986399999</v>
      </c>
      <c r="H51" s="1">
        <f t="shared" si="9"/>
        <v>32076.829863999988</v>
      </c>
      <c r="I51" s="4">
        <f t="shared" si="14"/>
        <v>32.277754047376526</v>
      </c>
      <c r="J51" s="1">
        <f t="shared" si="15"/>
        <v>32277.754047376526</v>
      </c>
      <c r="K51" s="1">
        <f t="shared" si="20"/>
        <v>780.72153816856394</v>
      </c>
      <c r="L51" s="1">
        <f t="shared" si="16"/>
        <v>780721.53816856397</v>
      </c>
      <c r="M51" s="1">
        <f t="shared" si="17"/>
        <v>294.67531673409889</v>
      </c>
      <c r="N51" s="1">
        <f t="shared" si="18"/>
        <v>28.155230208184683</v>
      </c>
    </row>
    <row r="52" spans="1:14" x14ac:dyDescent="0.25">
      <c r="A52" s="1">
        <v>120.851</v>
      </c>
      <c r="B52" s="1">
        <f t="shared" si="19"/>
        <v>3150</v>
      </c>
      <c r="C52" s="1">
        <v>0.21604999999999999</v>
      </c>
      <c r="D52" s="1">
        <f t="shared" si="11"/>
        <v>9.7222500000000007</v>
      </c>
      <c r="E52" s="1">
        <v>1.1927399999999999</v>
      </c>
      <c r="F52" s="1">
        <f t="shared" si="12"/>
        <v>98.587345375999988</v>
      </c>
      <c r="G52" s="1">
        <f t="shared" si="13"/>
        <v>32.520734396866892</v>
      </c>
      <c r="H52" s="1">
        <f t="shared" si="9"/>
        <v>32520.734396866894</v>
      </c>
      <c r="I52" s="4">
        <f t="shared" si="14"/>
        <v>32.724439127951598</v>
      </c>
      <c r="J52" s="1">
        <f t="shared" si="15"/>
        <v>32724.439127951595</v>
      </c>
      <c r="K52" s="1">
        <f t="shared" si="20"/>
        <v>778.96187881187166</v>
      </c>
      <c r="L52" s="1">
        <f t="shared" si="16"/>
        <v>778961.87881187163</v>
      </c>
      <c r="M52" s="1">
        <f t="shared" si="17"/>
        <v>298.95542583247016</v>
      </c>
      <c r="N52" s="1">
        <f t="shared" si="18"/>
        <v>27.752135142606853</v>
      </c>
    </row>
    <row r="53" spans="1:14" x14ac:dyDescent="0.25">
      <c r="A53" s="1">
        <v>120.596</v>
      </c>
      <c r="B53" s="1">
        <f t="shared" si="19"/>
        <v>3200</v>
      </c>
      <c r="C53" s="1">
        <v>0.21795</v>
      </c>
      <c r="D53" s="1">
        <f t="shared" si="11"/>
        <v>9.8077500000000004</v>
      </c>
      <c r="E53" s="1">
        <v>1.1848099999999999</v>
      </c>
      <c r="F53" s="1">
        <f t="shared" si="12"/>
        <v>98.379322496</v>
      </c>
      <c r="G53" s="1">
        <f t="shared" si="13"/>
        <v>32.967227393981268</v>
      </c>
      <c r="H53" s="1">
        <f t="shared" si="9"/>
        <v>32967.227393981266</v>
      </c>
      <c r="I53" s="4">
        <f t="shared" si="14"/>
        <v>33.173728886504328</v>
      </c>
      <c r="J53" s="1">
        <f t="shared" si="15"/>
        <v>33173.72888650433</v>
      </c>
      <c r="K53" s="1">
        <f t="shared" si="20"/>
        <v>777.31824095122477</v>
      </c>
      <c r="L53" s="1">
        <f t="shared" si="16"/>
        <v>777318.24095122481</v>
      </c>
      <c r="M53" s="1">
        <f t="shared" si="17"/>
        <v>297.49999545884083</v>
      </c>
      <c r="N53" s="1">
        <f t="shared" si="18"/>
        <v>27.88790422172001</v>
      </c>
    </row>
    <row r="54" spans="1:14" x14ac:dyDescent="0.25">
      <c r="A54" s="1">
        <v>120.84</v>
      </c>
      <c r="B54" s="1">
        <f t="shared" si="19"/>
        <v>3250</v>
      </c>
      <c r="C54" s="1">
        <v>0.22305</v>
      </c>
      <c r="D54" s="1">
        <f t="shared" si="11"/>
        <v>10.03725</v>
      </c>
      <c r="E54" s="1">
        <v>1.17378</v>
      </c>
      <c r="F54" s="1">
        <f t="shared" si="12"/>
        <v>98.578371840000003</v>
      </c>
      <c r="G54" s="1">
        <f t="shared" si="13"/>
        <v>33.550084617333553</v>
      </c>
      <c r="H54" s="1">
        <f t="shared" si="9"/>
        <v>33550.084617333552</v>
      </c>
      <c r="I54" s="4">
        <f t="shared" si="14"/>
        <v>33.760237035216875</v>
      </c>
      <c r="J54" s="1">
        <f t="shared" si="15"/>
        <v>33760.237035216873</v>
      </c>
      <c r="K54" s="1">
        <f t="shared" si="20"/>
        <v>778.89097678651046</v>
      </c>
      <c r="L54" s="1">
        <f t="shared" si="16"/>
        <v>778890.97678651044</v>
      </c>
      <c r="M54" s="1">
        <f t="shared" si="17"/>
        <v>299.17212175418132</v>
      </c>
      <c r="N54" s="1">
        <f t="shared" si="18"/>
        <v>27.732033755923762</v>
      </c>
    </row>
    <row r="55" spans="1:14" x14ac:dyDescent="0.25">
      <c r="A55" s="1">
        <v>121.633</v>
      </c>
      <c r="B55" s="1">
        <f t="shared" si="19"/>
        <v>3300</v>
      </c>
      <c r="C55" s="1">
        <v>0.22550000000000001</v>
      </c>
      <c r="D55" s="1">
        <f t="shared" si="11"/>
        <v>10.147499999999999</v>
      </c>
      <c r="E55" s="1">
        <v>1.1611800000000001</v>
      </c>
      <c r="F55" s="1">
        <f t="shared" si="12"/>
        <v>99.225282207999996</v>
      </c>
      <c r="G55" s="1">
        <f t="shared" si="13"/>
        <v>34.289795939852915</v>
      </c>
      <c r="H55" s="1">
        <f t="shared" si="9"/>
        <v>34289.795939852913</v>
      </c>
      <c r="I55" s="4">
        <f t="shared" si="14"/>
        <v>34.504581792338151</v>
      </c>
      <c r="J55" s="1">
        <f t="shared" si="15"/>
        <v>34504.581792338147</v>
      </c>
      <c r="K55" s="1">
        <f t="shared" si="20"/>
        <v>784.00236825118839</v>
      </c>
      <c r="L55" s="1">
        <f t="shared" si="16"/>
        <v>784002.36825118843</v>
      </c>
      <c r="M55" s="1">
        <f t="shared" si="17"/>
        <v>295.9335196336408</v>
      </c>
      <c r="N55" s="1">
        <f t="shared" si="18"/>
        <v>28.035524294744857</v>
      </c>
    </row>
    <row r="56" spans="1:14" x14ac:dyDescent="0.25">
      <c r="A56" s="1">
        <v>122.181</v>
      </c>
      <c r="B56" s="1">
        <f t="shared" si="19"/>
        <v>3350</v>
      </c>
      <c r="C56" s="1">
        <v>0.22850000000000001</v>
      </c>
      <c r="D56" s="1">
        <f t="shared" si="11"/>
        <v>10.282500000000001</v>
      </c>
      <c r="E56" s="1">
        <v>1.1510400000000001</v>
      </c>
      <c r="F56" s="1">
        <f t="shared" si="12"/>
        <v>99.672327455999991</v>
      </c>
      <c r="G56" s="1">
        <f t="shared" si="13"/>
        <v>34.966166773386149</v>
      </c>
      <c r="H56" s="1">
        <f t="shared" si="9"/>
        <v>34966.166773386147</v>
      </c>
      <c r="I56" s="4">
        <f t="shared" si="14"/>
        <v>35.185189305679316</v>
      </c>
      <c r="J56" s="1">
        <f t="shared" si="15"/>
        <v>35185.189305679312</v>
      </c>
      <c r="K56" s="1">
        <f t="shared" si="20"/>
        <v>787.53457824191173</v>
      </c>
      <c r="L56" s="1">
        <f t="shared" si="16"/>
        <v>787534.57824191172</v>
      </c>
      <c r="M56" s="1">
        <f t="shared" si="17"/>
        <v>294.0699810373934</v>
      </c>
      <c r="N56" s="1">
        <f t="shared" si="18"/>
        <v>28.2131870449684</v>
      </c>
    </row>
    <row r="57" spans="1:14" x14ac:dyDescent="0.25">
      <c r="A57" s="1">
        <v>122.93300000000001</v>
      </c>
      <c r="B57" s="1">
        <f t="shared" si="19"/>
        <v>3400</v>
      </c>
      <c r="C57" s="1">
        <v>0.23419999999999999</v>
      </c>
      <c r="D57" s="1">
        <f t="shared" si="11"/>
        <v>10.539</v>
      </c>
      <c r="E57" s="1">
        <v>1.14117</v>
      </c>
      <c r="F57" s="1">
        <f t="shared" si="12"/>
        <v>100.285791008</v>
      </c>
      <c r="G57" s="1">
        <f t="shared" si="13"/>
        <v>35.706471819553038</v>
      </c>
      <c r="H57" s="1">
        <f t="shared" si="9"/>
        <v>35706.471819553037</v>
      </c>
      <c r="I57" s="4">
        <f t="shared" si="14"/>
        <v>35.930131505439043</v>
      </c>
      <c r="J57" s="1">
        <f t="shared" si="15"/>
        <v>35930.131505439043</v>
      </c>
      <c r="K57" s="1">
        <f t="shared" si="20"/>
        <v>792.38169852115254</v>
      </c>
      <c r="L57" s="1">
        <f t="shared" si="16"/>
        <v>792381.69852115249</v>
      </c>
      <c r="M57" s="1">
        <f t="shared" si="17"/>
        <v>295.15657702783147</v>
      </c>
      <c r="N57" s="1">
        <f t="shared" si="18"/>
        <v>28.109322390386605</v>
      </c>
    </row>
    <row r="58" spans="1:14" x14ac:dyDescent="0.25">
      <c r="A58" s="1">
        <v>123.47499999999999</v>
      </c>
      <c r="B58" s="1">
        <f t="shared" si="19"/>
        <v>3450</v>
      </c>
      <c r="C58" s="1">
        <v>0.23605000000000001</v>
      </c>
      <c r="D58" s="1">
        <f t="shared" si="11"/>
        <v>10.622250000000001</v>
      </c>
      <c r="E58" s="1">
        <v>1.12669</v>
      </c>
      <c r="F58" s="1">
        <f t="shared" si="12"/>
        <v>100.72794159999999</v>
      </c>
      <c r="G58" s="1">
        <f t="shared" si="13"/>
        <v>36.391308554304857</v>
      </c>
      <c r="H58" s="1">
        <f t="shared" si="9"/>
        <v>36391.308554304858</v>
      </c>
      <c r="I58" s="4">
        <f t="shared" si="14"/>
        <v>36.619257949063581</v>
      </c>
      <c r="J58" s="1">
        <f t="shared" si="15"/>
        <v>36619.257949063584</v>
      </c>
      <c r="K58" s="1">
        <f t="shared" si="20"/>
        <v>795.87523467986068</v>
      </c>
      <c r="L58" s="1">
        <f t="shared" si="16"/>
        <v>795875.23467986064</v>
      </c>
      <c r="M58" s="1">
        <f t="shared" si="17"/>
        <v>291.8897512066369</v>
      </c>
      <c r="N58" s="1">
        <f t="shared" si="18"/>
        <v>28.423921514958785</v>
      </c>
    </row>
    <row r="59" spans="1:14" x14ac:dyDescent="0.25">
      <c r="A59" s="1">
        <v>123.428</v>
      </c>
      <c r="B59" s="1">
        <f t="shared" si="19"/>
        <v>3500</v>
      </c>
      <c r="C59" s="1">
        <v>0.24195</v>
      </c>
      <c r="D59" s="1">
        <f t="shared" si="11"/>
        <v>10.88775</v>
      </c>
      <c r="E59" s="1">
        <v>1.11975</v>
      </c>
      <c r="F59" s="1">
        <f t="shared" si="12"/>
        <v>100.689600128</v>
      </c>
      <c r="G59" s="1">
        <f t="shared" si="13"/>
        <v>36.904665939752142</v>
      </c>
      <c r="H59" s="1">
        <f t="shared" si="9"/>
        <v>36904.665939752143</v>
      </c>
      <c r="I59" s="4">
        <f t="shared" si="14"/>
        <v>37.135830923890758</v>
      </c>
      <c r="J59" s="1">
        <f t="shared" si="15"/>
        <v>37135.83092389076</v>
      </c>
      <c r="K59" s="1">
        <f t="shared" si="20"/>
        <v>795.57228966240814</v>
      </c>
      <c r="L59" s="1">
        <f t="shared" si="16"/>
        <v>795572.28966240818</v>
      </c>
      <c r="M59" s="1">
        <f t="shared" si="17"/>
        <v>295.02367038830658</v>
      </c>
      <c r="N59" s="1">
        <f t="shared" si="18"/>
        <v>28.121985494920931</v>
      </c>
    </row>
    <row r="60" spans="1:14" x14ac:dyDescent="0.25">
      <c r="A60" s="1">
        <v>124.205</v>
      </c>
      <c r="B60" s="1">
        <f t="shared" si="19"/>
        <v>3550</v>
      </c>
      <c r="C60" s="1">
        <v>0.24545</v>
      </c>
      <c r="D60" s="1">
        <f t="shared" si="11"/>
        <v>11.045250000000001</v>
      </c>
      <c r="E60" s="1">
        <v>1.10622</v>
      </c>
      <c r="F60" s="1">
        <f t="shared" si="12"/>
        <v>101.32345807999999</v>
      </c>
      <c r="G60" s="1">
        <f t="shared" si="13"/>
        <v>37.667515398952183</v>
      </c>
      <c r="H60" s="1">
        <f t="shared" si="9"/>
        <v>37667.515398952186</v>
      </c>
      <c r="I60" s="4">
        <f t="shared" si="14"/>
        <v>37.903458751317302</v>
      </c>
      <c r="J60" s="1">
        <f t="shared" si="15"/>
        <v>37903.458751317303</v>
      </c>
      <c r="K60" s="1">
        <f t="shared" si="20"/>
        <v>800.58055090837888</v>
      </c>
      <c r="L60" s="1">
        <f t="shared" si="16"/>
        <v>800580.55090837891</v>
      </c>
      <c r="M60" s="1">
        <f t="shared" si="17"/>
        <v>293.23011839286994</v>
      </c>
      <c r="N60" s="1">
        <f t="shared" si="18"/>
        <v>28.293994575967918</v>
      </c>
    </row>
    <row r="61" spans="1:14" x14ac:dyDescent="0.25">
      <c r="A61" s="1">
        <v>124.066</v>
      </c>
      <c r="B61" s="1">
        <f t="shared" si="19"/>
        <v>3600</v>
      </c>
      <c r="C61" s="1">
        <v>0.25505</v>
      </c>
      <c r="D61" s="1">
        <f t="shared" si="11"/>
        <v>11.47725</v>
      </c>
      <c r="E61" s="1">
        <v>1.09697</v>
      </c>
      <c r="F61" s="1">
        <f t="shared" si="12"/>
        <v>101.21006521599999</v>
      </c>
      <c r="G61" s="1">
        <f t="shared" si="13"/>
        <v>38.155295682231497</v>
      </c>
      <c r="H61" s="1">
        <f t="shared" si="9"/>
        <v>38155.295682231495</v>
      </c>
      <c r="I61" s="4">
        <f t="shared" si="14"/>
        <v>38.394294413058283</v>
      </c>
      <c r="J61" s="1">
        <f t="shared" si="15"/>
        <v>38394.294413058284</v>
      </c>
      <c r="K61" s="1">
        <f t="shared" si="20"/>
        <v>799.68460713335969</v>
      </c>
      <c r="L61" s="1">
        <f t="shared" si="16"/>
        <v>799684.60713335965</v>
      </c>
      <c r="M61" s="1">
        <f t="shared" si="17"/>
        <v>300.80359213006517</v>
      </c>
      <c r="N61" s="1">
        <f t="shared" si="18"/>
        <v>27.581623346209515</v>
      </c>
    </row>
    <row r="62" spans="1:14" x14ac:dyDescent="0.25">
      <c r="A62" s="1">
        <v>123.967</v>
      </c>
      <c r="B62" s="1">
        <f t="shared" si="19"/>
        <v>3650</v>
      </c>
      <c r="C62" s="1">
        <v>0.25755</v>
      </c>
      <c r="D62" s="1">
        <f t="shared" si="11"/>
        <v>11.58975</v>
      </c>
      <c r="E62" s="1">
        <v>1.0940099999999999</v>
      </c>
      <c r="F62" s="1">
        <f t="shared" si="12"/>
        <v>101.129303392</v>
      </c>
      <c r="G62" s="1">
        <f t="shared" si="13"/>
        <v>38.654360986206825</v>
      </c>
      <c r="H62" s="1">
        <f t="shared" si="9"/>
        <v>38654.360986206826</v>
      </c>
      <c r="I62" s="4">
        <f t="shared" si="14"/>
        <v>38.896485783078099</v>
      </c>
      <c r="J62" s="1">
        <f t="shared" si="15"/>
        <v>38896.485783078097</v>
      </c>
      <c r="K62" s="1">
        <f t="shared" si="20"/>
        <v>799.04648890510862</v>
      </c>
      <c r="L62" s="1">
        <f t="shared" si="16"/>
        <v>799046.48890510865</v>
      </c>
      <c r="M62" s="1">
        <f t="shared" si="17"/>
        <v>299.83033490414221</v>
      </c>
      <c r="N62" s="1">
        <f t="shared" si="18"/>
        <v>27.671154027729678</v>
      </c>
    </row>
    <row r="63" spans="1:14" x14ac:dyDescent="0.25">
      <c r="A63" s="1">
        <v>123.815</v>
      </c>
      <c r="B63" s="1">
        <f t="shared" si="19"/>
        <v>3700</v>
      </c>
      <c r="C63" s="1">
        <v>0.26445000000000002</v>
      </c>
      <c r="D63" s="1">
        <f t="shared" si="11"/>
        <v>11.90025</v>
      </c>
      <c r="E63" s="1">
        <v>1.09659</v>
      </c>
      <c r="F63" s="1">
        <f t="shared" si="12"/>
        <v>101.00530543999999</v>
      </c>
      <c r="G63" s="1">
        <f t="shared" si="13"/>
        <v>39.135828150413943</v>
      </c>
      <c r="H63" s="1">
        <f t="shared" si="9"/>
        <v>39135.828150413945</v>
      </c>
      <c r="I63" s="4">
        <f t="shared" si="14"/>
        <v>39.380968781368608</v>
      </c>
      <c r="J63" s="1">
        <f t="shared" si="15"/>
        <v>39380.968781368611</v>
      </c>
      <c r="K63" s="1">
        <f t="shared" si="20"/>
        <v>798.06675182738968</v>
      </c>
      <c r="L63" s="1">
        <f t="shared" si="16"/>
        <v>798066.7518273897</v>
      </c>
      <c r="M63" s="1">
        <f t="shared" si="17"/>
        <v>304.07558910629899</v>
      </c>
      <c r="N63" s="1">
        <f t="shared" si="18"/>
        <v>27.284832050158236</v>
      </c>
    </row>
    <row r="64" spans="1:14" x14ac:dyDescent="0.25">
      <c r="A64" s="1">
        <v>123.767</v>
      </c>
      <c r="B64" s="1">
        <f t="shared" si="19"/>
        <v>3750</v>
      </c>
      <c r="C64" s="1">
        <v>0.2651</v>
      </c>
      <c r="D64" s="1">
        <f t="shared" si="11"/>
        <v>11.929500000000001</v>
      </c>
      <c r="E64" s="1">
        <v>1.0980799999999999</v>
      </c>
      <c r="F64" s="1">
        <f t="shared" si="12"/>
        <v>100.96614819199999</v>
      </c>
      <c r="G64" s="1">
        <f t="shared" si="13"/>
        <v>39.649313677655648</v>
      </c>
      <c r="H64" s="1">
        <f t="shared" si="9"/>
        <v>39649.313677655649</v>
      </c>
      <c r="I64" s="4">
        <f t="shared" si="14"/>
        <v>39.897670700650124</v>
      </c>
      <c r="J64" s="1">
        <f t="shared" si="15"/>
        <v>39897.670700650124</v>
      </c>
      <c r="K64" s="1">
        <f t="shared" si="20"/>
        <v>797.75736117126803</v>
      </c>
      <c r="L64" s="1">
        <f t="shared" si="16"/>
        <v>797757.36117126804</v>
      </c>
      <c r="M64" s="1">
        <f t="shared" si="17"/>
        <v>300.87532149952108</v>
      </c>
      <c r="N64" s="1">
        <f t="shared" si="18"/>
        <v>27.575047823692973</v>
      </c>
    </row>
    <row r="65" spans="1:14" x14ac:dyDescent="0.25">
      <c r="A65" s="1">
        <v>123.509</v>
      </c>
      <c r="B65" s="1">
        <f t="shared" si="19"/>
        <v>3800</v>
      </c>
      <c r="C65" s="1">
        <v>0.26929999999999998</v>
      </c>
      <c r="D65" s="1">
        <f t="shared" si="11"/>
        <v>12.118499999999999</v>
      </c>
      <c r="E65" s="1">
        <v>1.09907</v>
      </c>
      <c r="F65" s="1">
        <f t="shared" si="12"/>
        <v>100.75567798399999</v>
      </c>
      <c r="G65" s="1">
        <f t="shared" si="13"/>
        <v>40.094217716519104</v>
      </c>
      <c r="H65" s="1">
        <f t="shared" si="9"/>
        <v>40094.217716519102</v>
      </c>
      <c r="I65" s="4">
        <f t="shared" si="14"/>
        <v>40.345361547969041</v>
      </c>
      <c r="J65" s="1">
        <f t="shared" si="15"/>
        <v>40345.361547969042</v>
      </c>
      <c r="K65" s="1">
        <f t="shared" si="20"/>
        <v>796.09438639461348</v>
      </c>
      <c r="L65" s="1">
        <f t="shared" si="16"/>
        <v>796094.38639461342</v>
      </c>
      <c r="M65" s="1">
        <f t="shared" si="17"/>
        <v>302.2505660462628</v>
      </c>
      <c r="N65" s="1">
        <f t="shared" si="18"/>
        <v>27.449580948173963</v>
      </c>
    </row>
    <row r="66" spans="1:14" x14ac:dyDescent="0.25">
      <c r="A66" s="1">
        <v>122.672</v>
      </c>
      <c r="B66" s="1">
        <f t="shared" si="19"/>
        <v>3850</v>
      </c>
      <c r="C66" s="1">
        <v>0.27374999999999999</v>
      </c>
      <c r="D66" s="1">
        <f t="shared" si="11"/>
        <v>12.318750000000001</v>
      </c>
      <c r="E66" s="1">
        <v>1.1053299999999999</v>
      </c>
      <c r="F66" s="1">
        <f t="shared" si="12"/>
        <v>100.072873472</v>
      </c>
      <c r="G66" s="1">
        <f t="shared" si="13"/>
        <v>40.346486195817825</v>
      </c>
      <c r="H66" s="1">
        <f t="shared" si="9"/>
        <v>40346.486195817823</v>
      </c>
      <c r="I66" s="4">
        <f t="shared" si="14"/>
        <v>40.599210197079103</v>
      </c>
      <c r="J66" s="1">
        <f t="shared" si="15"/>
        <v>40599.210197079105</v>
      </c>
      <c r="K66" s="1">
        <f t="shared" si="20"/>
        <v>790.69938682849056</v>
      </c>
      <c r="L66" s="1">
        <f t="shared" si="16"/>
        <v>790699.38682849053</v>
      </c>
      <c r="M66" s="1">
        <f t="shared" si="17"/>
        <v>305.32398633705355</v>
      </c>
      <c r="N66" s="1">
        <f t="shared" si="18"/>
        <v>27.173270855174291</v>
      </c>
    </row>
    <row r="67" spans="1:14" x14ac:dyDescent="0.25">
      <c r="A67" s="1">
        <v>122.157</v>
      </c>
      <c r="B67" s="1">
        <f t="shared" si="19"/>
        <v>3900</v>
      </c>
      <c r="C67" s="1">
        <v>0.27589999999999998</v>
      </c>
      <c r="D67" s="1">
        <f t="shared" si="11"/>
        <v>12.415499999999998</v>
      </c>
      <c r="E67" s="1">
        <v>1.11704</v>
      </c>
      <c r="F67" s="1">
        <f t="shared" si="12"/>
        <v>99.652748831999986</v>
      </c>
      <c r="G67" s="1">
        <f t="shared" si="13"/>
        <v>40.69888467328316</v>
      </c>
      <c r="H67" s="1">
        <f t="shared" si="9"/>
        <v>40698.884673283159</v>
      </c>
      <c r="I67" s="4">
        <f t="shared" si="14"/>
        <v>40.953816042810196</v>
      </c>
      <c r="J67" s="1">
        <f t="shared" si="15"/>
        <v>40953.816042810198</v>
      </c>
      <c r="K67" s="1">
        <f t="shared" si="20"/>
        <v>787.37988291385091</v>
      </c>
      <c r="L67" s="1">
        <f t="shared" si="16"/>
        <v>787379.88291385095</v>
      </c>
      <c r="M67" s="1">
        <f t="shared" si="17"/>
        <v>305.05749972431477</v>
      </c>
      <c r="N67" s="1">
        <f t="shared" si="18"/>
        <v>27.197008389618688</v>
      </c>
    </row>
    <row r="68" spans="1:14" x14ac:dyDescent="0.25">
      <c r="A68" s="1">
        <v>121.184</v>
      </c>
      <c r="B68" s="1">
        <f t="shared" si="19"/>
        <v>3950</v>
      </c>
      <c r="C68" s="1">
        <v>0.28284999999999999</v>
      </c>
      <c r="D68" s="1">
        <f t="shared" si="11"/>
        <v>12.728249999999999</v>
      </c>
      <c r="E68" s="1">
        <v>1.12259</v>
      </c>
      <c r="F68" s="1">
        <f t="shared" si="12"/>
        <v>98.858998783999994</v>
      </c>
      <c r="G68" s="1">
        <f t="shared" si="13"/>
        <v>40.892336068939088</v>
      </c>
      <c r="H68" s="1">
        <f t="shared" si="9"/>
        <v>40892.33606893909</v>
      </c>
      <c r="I68" s="4">
        <f t="shared" si="14"/>
        <v>41.148479187378356</v>
      </c>
      <c r="J68" s="1">
        <f t="shared" si="15"/>
        <v>41148.479187378354</v>
      </c>
      <c r="K68" s="1">
        <f t="shared" si="20"/>
        <v>781.10827648871611</v>
      </c>
      <c r="L68" s="1">
        <f t="shared" si="16"/>
        <v>781108.27648871613</v>
      </c>
      <c r="M68" s="1">
        <f t="shared" si="17"/>
        <v>311.26248152078784</v>
      </c>
      <c r="N68" s="1">
        <f t="shared" si="18"/>
        <v>26.654839153058013</v>
      </c>
    </row>
    <row r="69" spans="1:14" x14ac:dyDescent="0.25">
      <c r="A69" s="1">
        <v>120.004</v>
      </c>
      <c r="B69" s="1">
        <f t="shared" si="19"/>
        <v>4000</v>
      </c>
      <c r="C69" s="1">
        <v>0.28455000000000003</v>
      </c>
      <c r="D69" s="1">
        <f t="shared" si="11"/>
        <v>12.80475</v>
      </c>
      <c r="E69" s="1">
        <v>1.1246100000000001</v>
      </c>
      <c r="F69" s="1">
        <f t="shared" si="12"/>
        <v>97.896383103999995</v>
      </c>
      <c r="G69" s="1">
        <f t="shared" si="13"/>
        <v>41.006741063005073</v>
      </c>
      <c r="H69" s="1">
        <f t="shared" si="9"/>
        <v>41006.741063005073</v>
      </c>
      <c r="I69" s="4">
        <f t="shared" si="14"/>
        <v>41.26360079621282</v>
      </c>
      <c r="J69" s="1">
        <f t="shared" si="15"/>
        <v>41263.600796212821</v>
      </c>
      <c r="K69" s="1">
        <f t="shared" si="20"/>
        <v>773.50242285905642</v>
      </c>
      <c r="L69" s="1">
        <f t="shared" si="16"/>
        <v>773502.42285905639</v>
      </c>
      <c r="M69" s="1">
        <f t="shared" si="17"/>
        <v>312.25963507624414</v>
      </c>
      <c r="N69" s="1">
        <f t="shared" si="18"/>
        <v>26.569720986487756</v>
      </c>
    </row>
    <row r="70" spans="1:14" x14ac:dyDescent="0.25">
      <c r="A70" s="1">
        <v>118.73399999999999</v>
      </c>
      <c r="B70" s="1">
        <f t="shared" si="19"/>
        <v>4050</v>
      </c>
      <c r="C70" s="1">
        <v>0.28710000000000002</v>
      </c>
      <c r="D70" s="1">
        <f t="shared" si="11"/>
        <v>12.919500000000001</v>
      </c>
      <c r="E70" s="1">
        <v>1.1222000000000001</v>
      </c>
      <c r="F70" s="1">
        <f t="shared" si="12"/>
        <v>96.860347583999996</v>
      </c>
      <c r="G70" s="1">
        <f t="shared" si="13"/>
        <v>41.079927113196469</v>
      </c>
      <c r="H70" s="1">
        <f t="shared" si="9"/>
        <v>41079.927113196471</v>
      </c>
      <c r="I70" s="4">
        <f t="shared" si="14"/>
        <v>41.337245272234696</v>
      </c>
      <c r="J70" s="1">
        <f t="shared" si="15"/>
        <v>41337.245272234693</v>
      </c>
      <c r="K70" s="1">
        <f t="shared" si="20"/>
        <v>765.31646174916841</v>
      </c>
      <c r="L70" s="1">
        <f t="shared" si="16"/>
        <v>765316.46174916846</v>
      </c>
      <c r="M70" s="1">
        <f t="shared" si="17"/>
        <v>314.49666316106379</v>
      </c>
      <c r="N70" s="1">
        <f t="shared" si="18"/>
        <v>26.380729435813798</v>
      </c>
    </row>
    <row r="71" spans="1:14" x14ac:dyDescent="0.25">
      <c r="A71" s="1">
        <v>117.44199999999999</v>
      </c>
      <c r="B71" s="1">
        <f t="shared" si="19"/>
        <v>4100</v>
      </c>
      <c r="C71" s="1">
        <v>0.28894999999999998</v>
      </c>
      <c r="D71" s="1">
        <f t="shared" si="11"/>
        <v>13.002749999999999</v>
      </c>
      <c r="E71" s="1">
        <v>1.1239399999999999</v>
      </c>
      <c r="F71" s="1">
        <f t="shared" si="12"/>
        <v>95.806364991999985</v>
      </c>
      <c r="G71" s="1">
        <f t="shared" si="13"/>
        <v>41.134558231554593</v>
      </c>
      <c r="H71" s="1">
        <f t="shared" si="9"/>
        <v>41134.558231554591</v>
      </c>
      <c r="I71" s="4">
        <f t="shared" si="14"/>
        <v>41.392218591268175</v>
      </c>
      <c r="J71" s="1">
        <f t="shared" si="15"/>
        <v>41392.218591268174</v>
      </c>
      <c r="K71" s="1">
        <f t="shared" si="20"/>
        <v>756.9886965885579</v>
      </c>
      <c r="L71" s="1">
        <f t="shared" si="16"/>
        <v>756988.69658855791</v>
      </c>
      <c r="M71" s="1">
        <f t="shared" si="17"/>
        <v>316.10282348979996</v>
      </c>
      <c r="N71" s="1">
        <f t="shared" si="18"/>
        <v>26.246685454190537</v>
      </c>
    </row>
    <row r="72" spans="1:14" x14ac:dyDescent="0.25">
      <c r="A72" s="1">
        <v>116.5</v>
      </c>
      <c r="B72" s="1">
        <f t="shared" si="19"/>
        <v>4150</v>
      </c>
      <c r="C72" s="1">
        <v>0.29304999999999998</v>
      </c>
      <c r="D72" s="1">
        <f t="shared" si="11"/>
        <v>13.187249999999999</v>
      </c>
      <c r="E72" s="1">
        <v>1.12233</v>
      </c>
      <c r="F72" s="1">
        <f t="shared" si="12"/>
        <v>95.037903999999997</v>
      </c>
      <c r="G72" s="1">
        <f t="shared" si="13"/>
        <v>41.302236040957752</v>
      </c>
      <c r="H72" s="1">
        <f t="shared" si="9"/>
        <v>41302.236040957752</v>
      </c>
      <c r="I72" s="4">
        <f t="shared" si="14"/>
        <v>41.560946707920145</v>
      </c>
      <c r="J72" s="1">
        <f t="shared" si="15"/>
        <v>41560.946707920142</v>
      </c>
      <c r="K72" s="1">
        <f t="shared" si="20"/>
        <v>750.9169049621687</v>
      </c>
      <c r="L72" s="1">
        <f t="shared" si="16"/>
        <v>750916.90496216866</v>
      </c>
      <c r="M72" s="1">
        <f t="shared" si="17"/>
        <v>319.28658746036746</v>
      </c>
      <c r="N72" s="1">
        <f t="shared" si="18"/>
        <v>25.984966814016708</v>
      </c>
    </row>
    <row r="73" spans="1:14" x14ac:dyDescent="0.25">
      <c r="A73" s="1">
        <v>115.931</v>
      </c>
      <c r="B73" s="1">
        <f t="shared" si="19"/>
        <v>4200</v>
      </c>
      <c r="C73" s="1">
        <v>0.2949</v>
      </c>
      <c r="D73" s="1">
        <f t="shared" ref="D73:D99" si="21">C73*0.75*60</f>
        <v>13.2705</v>
      </c>
      <c r="E73" s="1">
        <v>1.1217900000000001</v>
      </c>
      <c r="F73" s="1">
        <f t="shared" ref="F73:F99" si="22">A73*0.815776</f>
        <v>94.573727455999986</v>
      </c>
      <c r="G73" s="1">
        <f t="shared" ref="G73:G99" si="23">2*3.14159265358979*B73*F73/60/1000</f>
        <v>41.595697835772157</v>
      </c>
      <c r="H73" s="1">
        <f t="shared" si="9"/>
        <v>41595.69783577216</v>
      </c>
      <c r="I73" s="4">
        <f t="shared" ref="I73:I99" si="24">J73/1000</f>
        <v>41.856246700951921</v>
      </c>
      <c r="J73" s="1">
        <f t="shared" ref="J73:J99" si="25">(H73*1.01325)/1.0189*SQRT(300/293)</f>
        <v>41856.246700951924</v>
      </c>
      <c r="K73" s="1">
        <f t="shared" si="20"/>
        <v>747.24933655939196</v>
      </c>
      <c r="L73" s="1">
        <f t="shared" ref="L73:L99" si="26">K73*1000</f>
        <v>747249.33655939193</v>
      </c>
      <c r="M73" s="1">
        <f t="shared" ref="M73:M99" si="27">D73/G73*1000</f>
        <v>319.03539766046231</v>
      </c>
      <c r="N73" s="1">
        <f t="shared" ref="N73:N99" si="28">H73/((D73/3600)*43391000)*100</f>
        <v>26.005425856061642</v>
      </c>
    </row>
    <row r="74" spans="1:14" x14ac:dyDescent="0.25">
      <c r="A74" s="1">
        <v>115.03400000000001</v>
      </c>
      <c r="B74" s="1">
        <f t="shared" ref="B74:B99" si="29">B73+50</f>
        <v>4250</v>
      </c>
      <c r="C74" s="1">
        <v>0.29715000000000003</v>
      </c>
      <c r="D74" s="1">
        <f t="shared" si="21"/>
        <v>13.37175</v>
      </c>
      <c r="E74" s="1">
        <v>1.12456</v>
      </c>
      <c r="F74" s="1">
        <f t="shared" si="22"/>
        <v>93.841976383999992</v>
      </c>
      <c r="G74" s="1">
        <f t="shared" si="23"/>
        <v>41.7652123442288</v>
      </c>
      <c r="H74" s="1">
        <f t="shared" ref="H74:H99" si="30">G74*1000</f>
        <v>41765.212344228799</v>
      </c>
      <c r="I74" s="4">
        <f t="shared" si="24"/>
        <v>42.026823021449424</v>
      </c>
      <c r="J74" s="1">
        <f t="shared" si="25"/>
        <v>42026.823021449425</v>
      </c>
      <c r="K74" s="1">
        <f t="shared" ref="K74:K99" si="31">F74*4*3.14159265358979/1590.431*1000</f>
        <v>741.46759867311675</v>
      </c>
      <c r="L74" s="1">
        <f t="shared" si="26"/>
        <v>741467.59867311676</v>
      </c>
      <c r="M74" s="1">
        <f t="shared" si="27"/>
        <v>320.16477947699781</v>
      </c>
      <c r="N74" s="1">
        <f t="shared" si="28"/>
        <v>25.913691671117629</v>
      </c>
    </row>
    <row r="75" spans="1:14" x14ac:dyDescent="0.25">
      <c r="A75" s="1">
        <v>114.39100000000001</v>
      </c>
      <c r="B75" s="1">
        <f t="shared" si="29"/>
        <v>4300</v>
      </c>
      <c r="C75" s="1">
        <v>0.30220000000000002</v>
      </c>
      <c r="D75" s="1">
        <f t="shared" si="21"/>
        <v>13.599</v>
      </c>
      <c r="E75" s="1">
        <v>1.1227799999999999</v>
      </c>
      <c r="F75" s="1">
        <f t="shared" si="22"/>
        <v>93.317432416000003</v>
      </c>
      <c r="G75" s="1">
        <f t="shared" si="23"/>
        <v>42.020368285295319</v>
      </c>
      <c r="H75" s="1">
        <f t="shared" si="30"/>
        <v>42020.368285295321</v>
      </c>
      <c r="I75" s="4">
        <f t="shared" si="24"/>
        <v>42.283577218930624</v>
      </c>
      <c r="J75" s="1">
        <f t="shared" si="25"/>
        <v>42283.577218930623</v>
      </c>
      <c r="K75" s="1">
        <f t="shared" si="31"/>
        <v>737.32305300881922</v>
      </c>
      <c r="L75" s="1">
        <f t="shared" si="26"/>
        <v>737323.05300881923</v>
      </c>
      <c r="M75" s="1">
        <f t="shared" si="27"/>
        <v>323.62876754602024</v>
      </c>
      <c r="N75" s="1">
        <f t="shared" si="28"/>
        <v>25.63632226587676</v>
      </c>
    </row>
    <row r="76" spans="1:14" x14ac:dyDescent="0.25">
      <c r="A76" s="1">
        <v>114.01600000000001</v>
      </c>
      <c r="B76" s="1">
        <f t="shared" si="29"/>
        <v>4350</v>
      </c>
      <c r="C76" s="1">
        <v>0.30604999999999999</v>
      </c>
      <c r="D76" s="1">
        <f t="shared" si="21"/>
        <v>13.77225</v>
      </c>
      <c r="E76" s="1">
        <v>1.1194299999999999</v>
      </c>
      <c r="F76" s="1">
        <f t="shared" si="22"/>
        <v>93.011516415999992</v>
      </c>
      <c r="G76" s="1">
        <f t="shared" si="23"/>
        <v>42.369623017403995</v>
      </c>
      <c r="H76" s="1">
        <f t="shared" si="30"/>
        <v>42369.623017403996</v>
      </c>
      <c r="I76" s="4">
        <f t="shared" si="24"/>
        <v>42.635019627381901</v>
      </c>
      <c r="J76" s="1">
        <f t="shared" si="25"/>
        <v>42635.019627381902</v>
      </c>
      <c r="K76" s="1">
        <f t="shared" si="31"/>
        <v>734.90593850786786</v>
      </c>
      <c r="L76" s="1">
        <f t="shared" si="26"/>
        <v>734905.93850786786</v>
      </c>
      <c r="M76" s="1">
        <f t="shared" si="27"/>
        <v>325.05009530867972</v>
      </c>
      <c r="N76" s="1">
        <f t="shared" si="28"/>
        <v>25.524223801378927</v>
      </c>
    </row>
    <row r="77" spans="1:14" x14ac:dyDescent="0.25">
      <c r="A77" s="1">
        <v>113.871</v>
      </c>
      <c r="B77" s="1">
        <f t="shared" si="29"/>
        <v>4400</v>
      </c>
      <c r="C77" s="1">
        <v>0.30919999999999997</v>
      </c>
      <c r="D77" s="1">
        <f t="shared" si="21"/>
        <v>13.914</v>
      </c>
      <c r="E77" s="1">
        <v>1.1198600000000001</v>
      </c>
      <c r="F77" s="1">
        <f t="shared" si="22"/>
        <v>92.893228895999997</v>
      </c>
      <c r="G77" s="1">
        <f t="shared" si="23"/>
        <v>42.802127201959891</v>
      </c>
      <c r="H77" s="1">
        <f t="shared" si="30"/>
        <v>42802.127201959891</v>
      </c>
      <c r="I77" s="4">
        <f t="shared" si="24"/>
        <v>43.070232949669212</v>
      </c>
      <c r="J77" s="1">
        <f t="shared" si="25"/>
        <v>43070.232949669211</v>
      </c>
      <c r="K77" s="1">
        <f t="shared" si="31"/>
        <v>733.97132090083346</v>
      </c>
      <c r="L77" s="1">
        <f t="shared" si="26"/>
        <v>733971.32090083347</v>
      </c>
      <c r="M77" s="1">
        <f t="shared" si="27"/>
        <v>325.07730128335498</v>
      </c>
      <c r="N77" s="1">
        <f t="shared" si="28"/>
        <v>25.522087659041077</v>
      </c>
    </row>
    <row r="78" spans="1:14" x14ac:dyDescent="0.25">
      <c r="A78" s="1">
        <v>113.985</v>
      </c>
      <c r="B78" s="1">
        <f t="shared" si="29"/>
        <v>4450</v>
      </c>
      <c r="C78" s="1">
        <v>0.30990000000000001</v>
      </c>
      <c r="D78" s="1">
        <f t="shared" si="21"/>
        <v>13.945499999999999</v>
      </c>
      <c r="E78" s="1">
        <v>1.11873</v>
      </c>
      <c r="F78" s="1">
        <f t="shared" si="22"/>
        <v>92.986227359999987</v>
      </c>
      <c r="G78" s="1">
        <f t="shared" si="23"/>
        <v>43.331852565948871</v>
      </c>
      <c r="H78" s="1">
        <f t="shared" si="30"/>
        <v>43331.852565948873</v>
      </c>
      <c r="I78" s="4">
        <f t="shared" si="24"/>
        <v>43.603276429464053</v>
      </c>
      <c r="J78" s="1">
        <f t="shared" si="25"/>
        <v>43603.276429464051</v>
      </c>
      <c r="K78" s="1">
        <f t="shared" si="31"/>
        <v>734.70612370912272</v>
      </c>
      <c r="L78" s="1">
        <f t="shared" si="26"/>
        <v>734706.12370912277</v>
      </c>
      <c r="M78" s="1">
        <f t="shared" si="27"/>
        <v>321.83022820858304</v>
      </c>
      <c r="N78" s="1">
        <f t="shared" si="28"/>
        <v>25.779590144469299</v>
      </c>
    </row>
    <row r="79" spans="1:14" x14ac:dyDescent="0.25">
      <c r="A79" s="1">
        <v>113.306</v>
      </c>
      <c r="B79" s="1">
        <f t="shared" si="29"/>
        <v>4500</v>
      </c>
      <c r="C79" s="1">
        <v>0.31445000000000001</v>
      </c>
      <c r="D79" s="1">
        <f t="shared" si="21"/>
        <v>14.15025</v>
      </c>
      <c r="E79" s="1">
        <v>1.1156299999999999</v>
      </c>
      <c r="F79" s="1">
        <f t="shared" si="22"/>
        <v>92.432315455999998</v>
      </c>
      <c r="G79" s="1">
        <f t="shared" si="23"/>
        <v>43.557702478629537</v>
      </c>
      <c r="H79" s="1">
        <f t="shared" si="30"/>
        <v>43557.702478629537</v>
      </c>
      <c r="I79" s="4">
        <f t="shared" si="24"/>
        <v>43.830541030237747</v>
      </c>
      <c r="J79" s="1">
        <f t="shared" si="25"/>
        <v>43830.54103023775</v>
      </c>
      <c r="K79" s="1">
        <f t="shared" si="31"/>
        <v>730.32953505273372</v>
      </c>
      <c r="L79" s="1">
        <f t="shared" si="26"/>
        <v>730329.53505273373</v>
      </c>
      <c r="M79" s="1">
        <f t="shared" si="27"/>
        <v>324.86217579869952</v>
      </c>
      <c r="N79" s="1">
        <f t="shared" si="28"/>
        <v>25.538988523118494</v>
      </c>
    </row>
    <row r="80" spans="1:14" x14ac:dyDescent="0.25">
      <c r="A80" s="1">
        <v>113.074</v>
      </c>
      <c r="B80" s="1">
        <f t="shared" si="29"/>
        <v>4550</v>
      </c>
      <c r="C80" s="1">
        <v>0.31709999999999999</v>
      </c>
      <c r="D80" s="1">
        <f t="shared" si="21"/>
        <v>14.269500000000001</v>
      </c>
      <c r="E80" s="1">
        <v>1.1095299999999999</v>
      </c>
      <c r="F80" s="1">
        <f t="shared" si="22"/>
        <v>92.243055423999991</v>
      </c>
      <c r="G80" s="1">
        <f t="shared" si="23"/>
        <v>43.951499298481657</v>
      </c>
      <c r="H80" s="1">
        <f t="shared" si="30"/>
        <v>43951.499298481656</v>
      </c>
      <c r="I80" s="4">
        <f t="shared" si="24"/>
        <v>44.226804531017521</v>
      </c>
      <c r="J80" s="1">
        <f t="shared" si="25"/>
        <v>44226.804531017522</v>
      </c>
      <c r="K80" s="1">
        <f t="shared" si="31"/>
        <v>728.83414688147855</v>
      </c>
      <c r="L80" s="1">
        <f t="shared" si="26"/>
        <v>728834.14688147849</v>
      </c>
      <c r="M80" s="1">
        <f t="shared" si="27"/>
        <v>324.66469239407616</v>
      </c>
      <c r="N80" s="1">
        <f t="shared" si="28"/>
        <v>25.554523093160569</v>
      </c>
    </row>
    <row r="81" spans="1:14" x14ac:dyDescent="0.25">
      <c r="A81" s="1">
        <v>112.19499999999999</v>
      </c>
      <c r="B81" s="1">
        <f t="shared" si="29"/>
        <v>4600</v>
      </c>
      <c r="C81" s="1">
        <v>0.31940000000000002</v>
      </c>
      <c r="D81" s="1">
        <f t="shared" si="21"/>
        <v>14.373000000000001</v>
      </c>
      <c r="E81" s="1">
        <v>1.1056900000000001</v>
      </c>
      <c r="F81" s="1">
        <f t="shared" si="22"/>
        <v>91.525988319999982</v>
      </c>
      <c r="G81" s="1">
        <f t="shared" si="23"/>
        <v>44.089063786194053</v>
      </c>
      <c r="H81" s="1">
        <f t="shared" si="30"/>
        <v>44089.063786194056</v>
      </c>
      <c r="I81" s="4">
        <f t="shared" si="24"/>
        <v>44.365230700899659</v>
      </c>
      <c r="J81" s="1">
        <f t="shared" si="25"/>
        <v>44365.230700899658</v>
      </c>
      <c r="K81" s="1">
        <f t="shared" si="31"/>
        <v>723.16843049124896</v>
      </c>
      <c r="L81" s="1">
        <f t="shared" si="26"/>
        <v>723168.43049124896</v>
      </c>
      <c r="M81" s="1">
        <f t="shared" si="27"/>
        <v>325.99921081791553</v>
      </c>
      <c r="N81" s="1">
        <f t="shared" si="28"/>
        <v>25.44991246605295</v>
      </c>
    </row>
    <row r="82" spans="1:14" x14ac:dyDescent="0.25">
      <c r="A82" s="1">
        <v>111.06100000000001</v>
      </c>
      <c r="B82" s="1">
        <f t="shared" si="29"/>
        <v>4650</v>
      </c>
      <c r="C82" s="1">
        <v>0.32055</v>
      </c>
      <c r="D82" s="1">
        <f t="shared" si="21"/>
        <v>14.42475</v>
      </c>
      <c r="E82" s="1">
        <v>1.09782</v>
      </c>
      <c r="F82" s="1">
        <f t="shared" si="22"/>
        <v>90.600898336</v>
      </c>
      <c r="G82" s="1">
        <f t="shared" si="23"/>
        <v>44.117823076257018</v>
      </c>
      <c r="H82" s="1">
        <f t="shared" si="30"/>
        <v>44117.823076257017</v>
      </c>
      <c r="I82" s="4">
        <f t="shared" si="24"/>
        <v>44.394170134601957</v>
      </c>
      <c r="J82" s="1">
        <f t="shared" si="25"/>
        <v>44394.170134601954</v>
      </c>
      <c r="K82" s="1">
        <f t="shared" si="31"/>
        <v>715.85907624037259</v>
      </c>
      <c r="L82" s="1">
        <f t="shared" si="26"/>
        <v>715859.07624037261</v>
      </c>
      <c r="M82" s="1">
        <f t="shared" si="27"/>
        <v>326.95969551958694</v>
      </c>
      <c r="N82" s="1">
        <f t="shared" si="28"/>
        <v>25.375150188263095</v>
      </c>
    </row>
    <row r="83" spans="1:14" x14ac:dyDescent="0.25">
      <c r="A83" s="1">
        <v>109.973</v>
      </c>
      <c r="B83" s="1">
        <f t="shared" si="29"/>
        <v>4700</v>
      </c>
      <c r="C83" s="1">
        <v>0.32069999999999999</v>
      </c>
      <c r="D83" s="1">
        <f t="shared" si="21"/>
        <v>14.4315</v>
      </c>
      <c r="E83" s="1">
        <v>1.09558</v>
      </c>
      <c r="F83" s="1">
        <f t="shared" si="22"/>
        <v>89.713334047999993</v>
      </c>
      <c r="G83" s="1">
        <f t="shared" si="23"/>
        <v>44.155364350631494</v>
      </c>
      <c r="H83" s="1">
        <f t="shared" si="30"/>
        <v>44155.364350631491</v>
      </c>
      <c r="I83" s="4">
        <f t="shared" si="24"/>
        <v>44.43194656157501</v>
      </c>
      <c r="J83" s="1">
        <f t="shared" si="25"/>
        <v>44431.946561575009</v>
      </c>
      <c r="K83" s="1">
        <f t="shared" si="31"/>
        <v>708.84622136827954</v>
      </c>
      <c r="L83" s="1">
        <f t="shared" si="26"/>
        <v>708846.22136827954</v>
      </c>
      <c r="M83" s="1">
        <f t="shared" si="27"/>
        <v>326.83458085412911</v>
      </c>
      <c r="N83" s="1">
        <f t="shared" si="28"/>
        <v>25.384863981150158</v>
      </c>
    </row>
    <row r="84" spans="1:14" x14ac:dyDescent="0.25">
      <c r="A84" s="1">
        <v>108.654</v>
      </c>
      <c r="B84" s="1">
        <f t="shared" si="29"/>
        <v>4750</v>
      </c>
      <c r="C84" s="1">
        <v>0.32485000000000003</v>
      </c>
      <c r="D84" s="1">
        <f t="shared" si="21"/>
        <v>14.61825</v>
      </c>
      <c r="E84" s="1">
        <v>1.0882700000000001</v>
      </c>
      <c r="F84" s="1">
        <f t="shared" si="22"/>
        <v>88.637325503999989</v>
      </c>
      <c r="G84" s="1">
        <f t="shared" si="23"/>
        <v>44.0898753508921</v>
      </c>
      <c r="H84" s="1">
        <f t="shared" si="30"/>
        <v>44089.8753508921</v>
      </c>
      <c r="I84" s="4">
        <f t="shared" si="24"/>
        <v>44.366047349110467</v>
      </c>
      <c r="J84" s="1">
        <f t="shared" si="25"/>
        <v>44366.047349110464</v>
      </c>
      <c r="K84" s="1">
        <f t="shared" si="31"/>
        <v>700.34442396360043</v>
      </c>
      <c r="L84" s="1">
        <f t="shared" si="26"/>
        <v>700344.42396360042</v>
      </c>
      <c r="M84" s="1">
        <f t="shared" si="27"/>
        <v>331.55571168345836</v>
      </c>
      <c r="N84" s="1">
        <f t="shared" si="28"/>
        <v>25.023400553688063</v>
      </c>
    </row>
    <row r="85" spans="1:14" x14ac:dyDescent="0.25">
      <c r="A85" s="1">
        <v>107.07599999999999</v>
      </c>
      <c r="B85" s="1">
        <f t="shared" si="29"/>
        <v>4800</v>
      </c>
      <c r="C85" s="1">
        <v>0.32455000000000001</v>
      </c>
      <c r="D85" s="1">
        <f t="shared" si="21"/>
        <v>14.604750000000001</v>
      </c>
      <c r="E85" s="1">
        <v>1.08396</v>
      </c>
      <c r="F85" s="1">
        <f t="shared" si="22"/>
        <v>87.350030975999985</v>
      </c>
      <c r="G85" s="1">
        <f t="shared" si="23"/>
        <v>43.906914496806749</v>
      </c>
      <c r="H85" s="1">
        <f t="shared" si="30"/>
        <v>43906.914496806749</v>
      </c>
      <c r="I85" s="4">
        <f t="shared" si="24"/>
        <v>44.181940457204263</v>
      </c>
      <c r="J85" s="1">
        <f t="shared" si="25"/>
        <v>44181.940457204262</v>
      </c>
      <c r="K85" s="1">
        <f t="shared" si="31"/>
        <v>690.17320614359789</v>
      </c>
      <c r="L85" s="1">
        <f t="shared" si="26"/>
        <v>690173.20614359784</v>
      </c>
      <c r="M85" s="1">
        <f t="shared" si="27"/>
        <v>332.62984127618836</v>
      </c>
      <c r="N85" s="1">
        <f t="shared" si="28"/>
        <v>24.942594890124237</v>
      </c>
    </row>
    <row r="86" spans="1:14" x14ac:dyDescent="0.25">
      <c r="A86" s="1">
        <v>105.24</v>
      </c>
      <c r="B86" s="1">
        <f t="shared" si="29"/>
        <v>4850</v>
      </c>
      <c r="C86" s="1">
        <v>0.32569999999999999</v>
      </c>
      <c r="D86" s="1">
        <f t="shared" si="21"/>
        <v>14.656499999999999</v>
      </c>
      <c r="E86" s="1">
        <v>1.0822099999999999</v>
      </c>
      <c r="F86" s="1">
        <f t="shared" si="22"/>
        <v>85.852266239999992</v>
      </c>
      <c r="G86" s="1">
        <f t="shared" si="23"/>
        <v>43.603577241035033</v>
      </c>
      <c r="H86" s="1">
        <f t="shared" si="30"/>
        <v>43603.577241035033</v>
      </c>
      <c r="I86" s="4">
        <f t="shared" si="24"/>
        <v>43.876703144891366</v>
      </c>
      <c r="J86" s="1">
        <f t="shared" si="25"/>
        <v>43876.703144891362</v>
      </c>
      <c r="K86" s="1">
        <f t="shared" si="31"/>
        <v>678.33901354694092</v>
      </c>
      <c r="L86" s="1">
        <f t="shared" si="26"/>
        <v>678339.01354694087</v>
      </c>
      <c r="M86" s="1">
        <f t="shared" si="27"/>
        <v>336.13067842990796</v>
      </c>
      <c r="N86" s="1">
        <f t="shared" si="28"/>
        <v>24.682815082730865</v>
      </c>
    </row>
    <row r="87" spans="1:14" x14ac:dyDescent="0.25">
      <c r="A87" s="1">
        <v>103.63200000000001</v>
      </c>
      <c r="B87" s="1">
        <f t="shared" si="29"/>
        <v>4900</v>
      </c>
      <c r="C87" s="1">
        <v>0.32769999999999999</v>
      </c>
      <c r="D87" s="1">
        <f t="shared" si="21"/>
        <v>14.746499999999999</v>
      </c>
      <c r="E87" s="1">
        <v>1.0846</v>
      </c>
      <c r="F87" s="1">
        <f t="shared" si="22"/>
        <v>84.540498431999993</v>
      </c>
      <c r="G87" s="1">
        <f t="shared" si="23"/>
        <v>43.379995438115756</v>
      </c>
      <c r="H87" s="1">
        <f t="shared" si="30"/>
        <v>43379.995438115759</v>
      </c>
      <c r="I87" s="4">
        <f t="shared" si="24"/>
        <v>43.651720860959472</v>
      </c>
      <c r="J87" s="1">
        <f t="shared" si="25"/>
        <v>43651.720860959475</v>
      </c>
      <c r="K87" s="1">
        <f t="shared" si="31"/>
        <v>667.97442656686223</v>
      </c>
      <c r="L87" s="1">
        <f t="shared" si="26"/>
        <v>667974.42656686227</v>
      </c>
      <c r="M87" s="1">
        <f t="shared" si="27"/>
        <v>339.93779508429856</v>
      </c>
      <c r="N87" s="1">
        <f t="shared" si="28"/>
        <v>24.40638110646352</v>
      </c>
    </row>
    <row r="88" spans="1:14" x14ac:dyDescent="0.25">
      <c r="A88" s="1">
        <v>102.33499999999999</v>
      </c>
      <c r="B88" s="1">
        <f t="shared" si="29"/>
        <v>4950</v>
      </c>
      <c r="C88" s="1">
        <v>0.32845000000000002</v>
      </c>
      <c r="D88" s="1">
        <f t="shared" si="21"/>
        <v>14.780250000000001</v>
      </c>
      <c r="E88" s="1">
        <v>1.08823</v>
      </c>
      <c r="F88" s="1">
        <f t="shared" si="22"/>
        <v>83.482436959999987</v>
      </c>
      <c r="G88" s="1">
        <f t="shared" si="23"/>
        <v>43.274188758455935</v>
      </c>
      <c r="H88" s="1">
        <f t="shared" si="30"/>
        <v>43274.188758455937</v>
      </c>
      <c r="I88" s="4">
        <f t="shared" si="24"/>
        <v>43.545251425011195</v>
      </c>
      <c r="J88" s="1">
        <f t="shared" si="25"/>
        <v>43545.251425011193</v>
      </c>
      <c r="K88" s="1">
        <f t="shared" si="31"/>
        <v>659.61443321290574</v>
      </c>
      <c r="L88" s="1">
        <f t="shared" si="26"/>
        <v>659614.43321290577</v>
      </c>
      <c r="M88" s="1">
        <f t="shared" si="27"/>
        <v>341.54886374644946</v>
      </c>
      <c r="N88" s="1">
        <f t="shared" si="28"/>
        <v>24.291257445017749</v>
      </c>
    </row>
    <row r="89" spans="1:14" x14ac:dyDescent="0.25">
      <c r="A89" s="1">
        <v>101.10599999999999</v>
      </c>
      <c r="B89" s="1">
        <f t="shared" si="29"/>
        <v>5000</v>
      </c>
      <c r="C89" s="1">
        <v>0.32869999999999999</v>
      </c>
      <c r="D89" s="1">
        <f t="shared" si="21"/>
        <v>14.791499999999999</v>
      </c>
      <c r="E89" s="1">
        <v>1.08687</v>
      </c>
      <c r="F89" s="1">
        <f t="shared" si="22"/>
        <v>82.479848255999997</v>
      </c>
      <c r="G89" s="1">
        <f t="shared" si="23"/>
        <v>43.186347558375033</v>
      </c>
      <c r="H89" s="1">
        <f t="shared" si="30"/>
        <v>43186.347558375033</v>
      </c>
      <c r="I89" s="4">
        <f t="shared" si="24"/>
        <v>43.456860001561331</v>
      </c>
      <c r="J89" s="1">
        <f t="shared" si="25"/>
        <v>43456.860001561334</v>
      </c>
      <c r="K89" s="1">
        <f t="shared" si="31"/>
        <v>651.69274328845506</v>
      </c>
      <c r="L89" s="1">
        <f t="shared" si="26"/>
        <v>651692.74328845507</v>
      </c>
      <c r="M89" s="1">
        <f t="shared" si="27"/>
        <v>342.50407446488293</v>
      </c>
      <c r="N89" s="1">
        <f t="shared" si="28"/>
        <v>24.223511478748698</v>
      </c>
    </row>
    <row r="90" spans="1:14" x14ac:dyDescent="0.25">
      <c r="A90" s="1">
        <v>99.314899999999994</v>
      </c>
      <c r="B90" s="1">
        <f t="shared" si="29"/>
        <v>5050</v>
      </c>
      <c r="C90" s="1">
        <v>0.32984999999999998</v>
      </c>
      <c r="D90" s="1">
        <f t="shared" si="21"/>
        <v>14.843249999999999</v>
      </c>
      <c r="E90" s="1">
        <v>1.0891</v>
      </c>
      <c r="F90" s="1">
        <f t="shared" si="22"/>
        <v>81.018711862399996</v>
      </c>
      <c r="G90" s="1">
        <f t="shared" si="23"/>
        <v>42.845511315021</v>
      </c>
      <c r="H90" s="1">
        <f t="shared" si="30"/>
        <v>42845.511315021002</v>
      </c>
      <c r="I90" s="4">
        <f t="shared" si="24"/>
        <v>43.113888813945302</v>
      </c>
      <c r="J90" s="1">
        <f t="shared" si="25"/>
        <v>43113.888813945305</v>
      </c>
      <c r="K90" s="1">
        <f t="shared" si="31"/>
        <v>640.14795986804529</v>
      </c>
      <c r="L90" s="1">
        <f t="shared" si="26"/>
        <v>640147.95986804529</v>
      </c>
      <c r="M90" s="1">
        <f t="shared" si="27"/>
        <v>346.43652379044374</v>
      </c>
      <c r="N90" s="1">
        <f t="shared" si="28"/>
        <v>23.948547019646401</v>
      </c>
    </row>
    <row r="91" spans="1:14" x14ac:dyDescent="0.25">
      <c r="A91" s="1">
        <v>97.581500000000005</v>
      </c>
      <c r="B91" s="1">
        <f t="shared" si="29"/>
        <v>5100</v>
      </c>
      <c r="C91" s="1">
        <v>0.32969999999999999</v>
      </c>
      <c r="D91" s="1">
        <f t="shared" si="21"/>
        <v>14.836499999999999</v>
      </c>
      <c r="E91" s="1">
        <v>1.09185</v>
      </c>
      <c r="F91" s="1">
        <f t="shared" si="22"/>
        <v>79.604645743999995</v>
      </c>
      <c r="G91" s="1">
        <f t="shared" si="23"/>
        <v>42.514512944364576</v>
      </c>
      <c r="H91" s="1">
        <f t="shared" si="30"/>
        <v>42514.512944364578</v>
      </c>
      <c r="I91" s="4">
        <f t="shared" si="24"/>
        <v>42.780817121903787</v>
      </c>
      <c r="J91" s="1">
        <f t="shared" si="25"/>
        <v>42780.81712190379</v>
      </c>
      <c r="K91" s="1">
        <f t="shared" si="31"/>
        <v>628.97508979884856</v>
      </c>
      <c r="L91" s="1">
        <f t="shared" si="26"/>
        <v>628975.08979884861</v>
      </c>
      <c r="M91" s="1">
        <f t="shared" si="27"/>
        <v>348.9749493170807</v>
      </c>
      <c r="N91" s="1">
        <f t="shared" si="28"/>
        <v>23.774346541361354</v>
      </c>
    </row>
    <row r="92" spans="1:14" x14ac:dyDescent="0.25">
      <c r="A92" s="1">
        <v>95.848600000000005</v>
      </c>
      <c r="B92" s="1">
        <f t="shared" si="29"/>
        <v>5150</v>
      </c>
      <c r="C92" s="1">
        <v>0.33095000000000002</v>
      </c>
      <c r="D92" s="1">
        <f t="shared" si="21"/>
        <v>14.892749999999999</v>
      </c>
      <c r="E92" s="1">
        <v>1.0940700000000001</v>
      </c>
      <c r="F92" s="1">
        <f t="shared" si="22"/>
        <v>78.190987513599993</v>
      </c>
      <c r="G92" s="1">
        <f t="shared" si="23"/>
        <v>42.16892648469107</v>
      </c>
      <c r="H92" s="1">
        <f t="shared" si="30"/>
        <v>42168.926484691074</v>
      </c>
      <c r="I92" s="4">
        <f t="shared" si="24"/>
        <v>42.433065963365394</v>
      </c>
      <c r="J92" s="1">
        <f t="shared" si="25"/>
        <v>42433.065963365392</v>
      </c>
      <c r="K92" s="1">
        <f t="shared" si="31"/>
        <v>617.80544254898632</v>
      </c>
      <c r="L92" s="1">
        <f t="shared" si="26"/>
        <v>617805.44254898629</v>
      </c>
      <c r="M92" s="1">
        <f t="shared" si="27"/>
        <v>353.16881982771451</v>
      </c>
      <c r="N92" s="1">
        <f t="shared" si="28"/>
        <v>23.492026797172034</v>
      </c>
    </row>
    <row r="93" spans="1:14" x14ac:dyDescent="0.25">
      <c r="A93" s="1">
        <v>94.803299999999993</v>
      </c>
      <c r="B93" s="1">
        <f t="shared" si="29"/>
        <v>5200</v>
      </c>
      <c r="C93" s="1">
        <v>0.33379999999999999</v>
      </c>
      <c r="D93" s="1">
        <f t="shared" si="21"/>
        <v>15.020999999999997</v>
      </c>
      <c r="E93" s="1">
        <v>1.0934600000000001</v>
      </c>
      <c r="F93" s="1">
        <f t="shared" si="22"/>
        <v>77.338256860799987</v>
      </c>
      <c r="G93" s="1">
        <f t="shared" si="23"/>
        <v>42.113985263190436</v>
      </c>
      <c r="H93" s="1">
        <f t="shared" si="30"/>
        <v>42113.985263190436</v>
      </c>
      <c r="I93" s="4">
        <f t="shared" si="24"/>
        <v>42.377780598752409</v>
      </c>
      <c r="J93" s="1">
        <f t="shared" si="25"/>
        <v>42377.780598752412</v>
      </c>
      <c r="K93" s="1">
        <f t="shared" si="31"/>
        <v>611.06781644806824</v>
      </c>
      <c r="L93" s="1">
        <f t="shared" si="26"/>
        <v>611067.81644806825</v>
      </c>
      <c r="M93" s="1">
        <f t="shared" si="27"/>
        <v>356.67486480148062</v>
      </c>
      <c r="N93" s="1">
        <f t="shared" si="28"/>
        <v>23.261104714895094</v>
      </c>
    </row>
    <row r="94" spans="1:14" x14ac:dyDescent="0.25">
      <c r="A94" s="1">
        <v>93.0976</v>
      </c>
      <c r="B94" s="1">
        <f t="shared" si="29"/>
        <v>5250</v>
      </c>
      <c r="C94" s="1">
        <v>0.33129999999999998</v>
      </c>
      <c r="D94" s="1">
        <f t="shared" si="21"/>
        <v>14.9085</v>
      </c>
      <c r="E94" s="1">
        <v>1.0880399999999999</v>
      </c>
      <c r="F94" s="1">
        <f t="shared" si="22"/>
        <v>75.94678773759999</v>
      </c>
      <c r="G94" s="1">
        <f t="shared" si="23"/>
        <v>41.753927323532778</v>
      </c>
      <c r="H94" s="1">
        <f t="shared" si="30"/>
        <v>41753.927323532778</v>
      </c>
      <c r="I94" s="4">
        <f t="shared" si="24"/>
        <v>42.015467313170582</v>
      </c>
      <c r="J94" s="1">
        <f t="shared" si="25"/>
        <v>42015.467313170579</v>
      </c>
      <c r="K94" s="1">
        <f t="shared" si="31"/>
        <v>600.07349057000852</v>
      </c>
      <c r="L94" s="1">
        <f t="shared" si="26"/>
        <v>600073.49057000852</v>
      </c>
      <c r="M94" s="1">
        <f t="shared" si="27"/>
        <v>357.05623292584204</v>
      </c>
      <c r="N94" s="1">
        <f t="shared" si="28"/>
        <v>23.236259765955257</v>
      </c>
    </row>
    <row r="95" spans="1:14" x14ac:dyDescent="0.25">
      <c r="A95" s="1">
        <v>91.788600000000002</v>
      </c>
      <c r="B95" s="1">
        <f t="shared" si="29"/>
        <v>5300</v>
      </c>
      <c r="C95" s="1">
        <v>0.33239999999999997</v>
      </c>
      <c r="D95" s="1">
        <f t="shared" si="21"/>
        <v>14.957999999999998</v>
      </c>
      <c r="E95" s="1">
        <v>1.0833900000000001</v>
      </c>
      <c r="F95" s="1">
        <f t="shared" si="22"/>
        <v>74.878936953600004</v>
      </c>
      <c r="G95" s="1">
        <f t="shared" si="23"/>
        <v>41.558910889427565</v>
      </c>
      <c r="H95" s="1">
        <f t="shared" si="30"/>
        <v>41558.910889427563</v>
      </c>
      <c r="I95" s="4">
        <f t="shared" si="24"/>
        <v>41.819229327000095</v>
      </c>
      <c r="J95" s="1">
        <f t="shared" si="25"/>
        <v>41819.229327000096</v>
      </c>
      <c r="K95" s="1">
        <f t="shared" si="31"/>
        <v>591.63614955202161</v>
      </c>
      <c r="L95" s="1">
        <f t="shared" si="26"/>
        <v>591636.14955202164</v>
      </c>
      <c r="M95" s="1">
        <f t="shared" si="27"/>
        <v>359.92281029205844</v>
      </c>
      <c r="N95" s="1">
        <f t="shared" si="28"/>
        <v>23.051196373427945</v>
      </c>
    </row>
    <row r="96" spans="1:14" x14ac:dyDescent="0.25">
      <c r="A96" s="1">
        <v>90.593800000000002</v>
      </c>
      <c r="B96" s="1">
        <f t="shared" si="29"/>
        <v>5350</v>
      </c>
      <c r="C96" s="1">
        <v>0.33079999999999998</v>
      </c>
      <c r="D96" s="1">
        <f t="shared" si="21"/>
        <v>14.885999999999999</v>
      </c>
      <c r="E96" s="1">
        <v>1.0800700000000001</v>
      </c>
      <c r="F96" s="1">
        <f t="shared" si="22"/>
        <v>73.904247788799992</v>
      </c>
      <c r="G96" s="1">
        <f t="shared" si="23"/>
        <v>41.404905809489946</v>
      </c>
      <c r="H96" s="1">
        <f t="shared" si="30"/>
        <v>41404.905809489945</v>
      </c>
      <c r="I96" s="4">
        <f t="shared" si="24"/>
        <v>41.664259583626176</v>
      </c>
      <c r="J96" s="1">
        <f t="shared" si="25"/>
        <v>41664.259583626175</v>
      </c>
      <c r="K96" s="1">
        <f t="shared" si="31"/>
        <v>583.93490047005753</v>
      </c>
      <c r="L96" s="1">
        <f t="shared" si="26"/>
        <v>583934.9004700575</v>
      </c>
      <c r="M96" s="1">
        <f t="shared" si="27"/>
        <v>359.522614747457</v>
      </c>
      <c r="N96" s="1">
        <f t="shared" si="28"/>
        <v>23.076855360395587</v>
      </c>
    </row>
    <row r="97" spans="1:14" x14ac:dyDescent="0.25">
      <c r="A97" s="1">
        <v>89.6374</v>
      </c>
      <c r="B97" s="1">
        <f t="shared" si="29"/>
        <v>5400</v>
      </c>
      <c r="C97" s="1">
        <v>0.33879999999999999</v>
      </c>
      <c r="D97" s="1">
        <f t="shared" si="21"/>
        <v>15.245999999999999</v>
      </c>
      <c r="E97" s="1">
        <v>1.0789500000000001</v>
      </c>
      <c r="F97" s="1">
        <f t="shared" si="22"/>
        <v>73.124039622399991</v>
      </c>
      <c r="G97" s="1">
        <f t="shared" si="23"/>
        <v>41.350670222137289</v>
      </c>
      <c r="H97" s="1">
        <f t="shared" si="30"/>
        <v>41350.670222137291</v>
      </c>
      <c r="I97" s="4">
        <f t="shared" si="24"/>
        <v>41.609684273141752</v>
      </c>
      <c r="J97" s="1">
        <f t="shared" si="25"/>
        <v>41609.684273141749</v>
      </c>
      <c r="K97" s="1">
        <f t="shared" si="31"/>
        <v>577.77029164683165</v>
      </c>
      <c r="L97" s="1">
        <f t="shared" si="26"/>
        <v>577770.29164683167</v>
      </c>
      <c r="M97" s="1">
        <f t="shared" si="27"/>
        <v>368.70019078525058</v>
      </c>
      <c r="N97" s="1">
        <f t="shared" si="28"/>
        <v>22.502433106010177</v>
      </c>
    </row>
    <row r="98" spans="1:14" x14ac:dyDescent="0.25">
      <c r="A98" s="1">
        <v>88.925600000000003</v>
      </c>
      <c r="B98" s="1">
        <f t="shared" si="29"/>
        <v>5450</v>
      </c>
      <c r="C98" s="1">
        <v>0.34379999999999999</v>
      </c>
      <c r="D98" s="1">
        <f t="shared" si="21"/>
        <v>15.471000000000002</v>
      </c>
      <c r="E98" s="1">
        <v>1.0792299999999999</v>
      </c>
      <c r="F98" s="1">
        <f t="shared" si="22"/>
        <v>72.543370265600004</v>
      </c>
      <c r="G98" s="1">
        <f t="shared" si="23"/>
        <v>41.40214563523795</v>
      </c>
      <c r="H98" s="1">
        <f t="shared" si="30"/>
        <v>41402.145635237954</v>
      </c>
      <c r="I98" s="4">
        <f t="shared" si="24"/>
        <v>41.661482120079704</v>
      </c>
      <c r="J98" s="1">
        <f t="shared" si="25"/>
        <v>41661.482120079701</v>
      </c>
      <c r="K98" s="1">
        <f t="shared" si="31"/>
        <v>573.18228604209287</v>
      </c>
      <c r="L98" s="1">
        <f t="shared" si="26"/>
        <v>573182.28604209283</v>
      </c>
      <c r="M98" s="1">
        <f t="shared" si="27"/>
        <v>373.67628567618038</v>
      </c>
      <c r="N98" s="1">
        <f t="shared" si="28"/>
        <v>22.202777370004121</v>
      </c>
    </row>
    <row r="99" spans="1:14" x14ac:dyDescent="0.25">
      <c r="A99" s="1">
        <v>88.647400000000005</v>
      </c>
      <c r="B99" s="1">
        <f t="shared" si="29"/>
        <v>5500</v>
      </c>
      <c r="C99" s="1">
        <v>0.3488</v>
      </c>
      <c r="D99" s="1">
        <f t="shared" si="21"/>
        <v>15.696</v>
      </c>
      <c r="E99" s="1">
        <v>1.0836600000000001</v>
      </c>
      <c r="F99" s="1">
        <f t="shared" si="22"/>
        <v>72.316421382399994</v>
      </c>
      <c r="G99" s="1">
        <f t="shared" si="23"/>
        <v>41.651268660622762</v>
      </c>
      <c r="H99" s="1">
        <f t="shared" si="30"/>
        <v>41651.268660622765</v>
      </c>
      <c r="I99" s="4">
        <f t="shared" si="24"/>
        <v>41.912165612650583</v>
      </c>
      <c r="J99" s="1">
        <f t="shared" si="25"/>
        <v>41912.165612650584</v>
      </c>
      <c r="K99" s="1">
        <f t="shared" si="31"/>
        <v>571.38910936432057</v>
      </c>
      <c r="L99" s="1">
        <f t="shared" si="26"/>
        <v>571389.10936432052</v>
      </c>
      <c r="M99" s="1">
        <f t="shared" si="27"/>
        <v>376.84326323627801</v>
      </c>
      <c r="N99" s="1">
        <f t="shared" si="28"/>
        <v>22.016186008123892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4A433E-B659-43C9-8FB2-B8A19C31D3D1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2163c9c1-7118-40fd-b07b-82039bbfed7d"/>
    <ds:schemaRef ds:uri="http://schemas.openxmlformats.org/package/2006/metadata/core-properties"/>
    <ds:schemaRef ds:uri="68201c9b-a986-4f63-aff5-d2cad17c790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Conor Jenkins (2215817)</cp:lastModifiedBy>
  <cp:revision/>
  <dcterms:created xsi:type="dcterms:W3CDTF">2019-10-18T15:00:30Z</dcterms:created>
  <dcterms:modified xsi:type="dcterms:W3CDTF">2024-03-15T16:03:41Z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