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35934a852960b503/Documents/finance assignments/"/>
    </mc:Choice>
  </mc:AlternateContent>
  <xr:revisionPtr revIDLastSave="0" documentId="8_{FBF1A078-FD5F-4BEB-AED9-F8C2DC19609D}" xr6:coauthVersionLast="47" xr6:coauthVersionMax="47" xr10:uidLastSave="{00000000-0000-0000-0000-000000000000}"/>
  <bookViews>
    <workbookView xWindow="-110" yWindow="-110" windowWidth="25820" windowHeight="15500" activeTab="1" xr2:uid="{00000000-000D-0000-FFFF-FFFF00000000}"/>
  </bookViews>
  <sheets>
    <sheet name="Investment Appraisal" sheetId="1" r:id="rId1"/>
    <sheet name="Capital_Rationing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/>
  <c r="E6" i="2"/>
  <c r="E5" i="2"/>
  <c r="B27" i="1"/>
  <c r="C27" i="1" s="1"/>
  <c r="D27" i="1" s="1"/>
  <c r="E27" i="1" s="1"/>
  <c r="F27" i="1" s="1"/>
  <c r="G27" i="1" s="1"/>
  <c r="B24" i="1"/>
  <c r="C24" i="1" s="1"/>
  <c r="D24" i="1" s="1"/>
  <c r="E24" i="1" s="1"/>
  <c r="F24" i="1" s="1"/>
  <c r="G24" i="1" s="1"/>
  <c r="B21" i="1"/>
  <c r="C21" i="1" s="1"/>
  <c r="D21" i="1" s="1"/>
  <c r="E21" i="1" s="1"/>
  <c r="F21" i="1" s="1"/>
  <c r="G21" i="1" s="1"/>
  <c r="F9" i="1"/>
  <c r="E9" i="1"/>
  <c r="D9" i="1"/>
  <c r="C9" i="1"/>
  <c r="F8" i="1"/>
  <c r="E8" i="1"/>
  <c r="D8" i="1"/>
  <c r="C8" i="1"/>
  <c r="F7" i="1"/>
  <c r="E7" i="1"/>
  <c r="D7" i="1"/>
  <c r="C7" i="1"/>
</calcChain>
</file>

<file path=xl/sharedStrings.xml><?xml version="1.0" encoding="utf-8"?>
<sst xmlns="http://schemas.openxmlformats.org/spreadsheetml/2006/main" count="58" uniqueCount="51">
  <si>
    <t>Project</t>
  </si>
  <si>
    <t>Initial Investment (£m)</t>
  </si>
  <si>
    <t>Year 1</t>
  </si>
  <si>
    <t>Year 2</t>
  </si>
  <si>
    <t>Year 3</t>
  </si>
  <si>
    <t>Year 4</t>
  </si>
  <si>
    <t>Year 5</t>
  </si>
  <si>
    <t>Discount Rate</t>
  </si>
  <si>
    <t>A</t>
  </si>
  <si>
    <t>B</t>
  </si>
  <si>
    <t>C</t>
  </si>
  <si>
    <t>Payback (Years)</t>
  </si>
  <si>
    <t>ARR %</t>
  </si>
  <si>
    <t>NPV (£m)</t>
  </si>
  <si>
    <t>IRR %</t>
  </si>
  <si>
    <t>Profitability Index</t>
  </si>
  <si>
    <t>Project A</t>
  </si>
  <si>
    <t>Project B</t>
  </si>
  <si>
    <t>Project C</t>
  </si>
  <si>
    <t>Payback Period Working</t>
  </si>
  <si>
    <t>Project A Cash Flows</t>
  </si>
  <si>
    <t>Cumulative</t>
  </si>
  <si>
    <t>Project B Cash Flows</t>
  </si>
  <si>
    <t>Project C Cash Flows</t>
  </si>
  <si>
    <t>Capital Rationing Analysis</t>
  </si>
  <si>
    <t>Maximum Available Investment (£m)</t>
  </si>
  <si>
    <t>Combination</t>
  </si>
  <si>
    <t>Investment (£m)</t>
  </si>
  <si>
    <t>NPV Project 1</t>
  </si>
  <si>
    <t>NPV Project 2</t>
  </si>
  <si>
    <t>Combined NPV</t>
  </si>
  <si>
    <t>Recommendation</t>
  </si>
  <si>
    <t>A + B</t>
  </si>
  <si>
    <t>Not Recommended</t>
  </si>
  <si>
    <t>A + C</t>
  </si>
  <si>
    <t>B + C</t>
  </si>
  <si>
    <t>Best Combination</t>
  </si>
  <si>
    <t>Best Individual Project</t>
  </si>
  <si>
    <t>Reason</t>
  </si>
  <si>
    <t>Highest NPV, highest IRR, PI &gt; 1</t>
  </si>
  <si>
    <t>Investment Appraisal Judgements</t>
  </si>
  <si>
    <t>Recommendation of Individual Projects</t>
  </si>
  <si>
    <t>Recommended Project</t>
  </si>
  <si>
    <t>Judgement</t>
  </si>
  <si>
    <t>Project C is recommended because it generates the highest Net Present Value (NPV) of £0.858 million, making it the only project expected to create shareholder value at the required 8% discount rate. It also achieves the highest Internal Rate of Return (IRR) and a Profitability Index (PI) greater than 1, indicating that the present value of future cash inflows exceeds the initial investment. Although Project C has a longer payback period than some alternatives, NPV is the preferred appraisal technique because it focuses on shareholder wealth maximisation.</t>
  </si>
  <si>
    <t>Capital Rationing Decision</t>
  </si>
  <si>
    <t>Available Investment Budget</t>
  </si>
  <si>
    <t>£100 million</t>
  </si>
  <si>
    <t>Recommended Combination</t>
  </si>
  <si>
    <t>Projects B + C</t>
  </si>
  <si>
    <t>Each project requires an initial investment of £50 million, therefore only two projects can be selected. The combination of Projects B and C is recommended because it produces the highest combined Net Present Value within the £100 million investment constraint. Although the combined NPV remains slightly negative, it is higher than the alternative combinations, making it the strongest available option. Project C contributes the positive NPV while Project B performs better than Project A, resulting in the best overall investment decision.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</si>
</sst>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EAD3"/>
      </patternFill>
    </fill>
    <fill>
      <patternFill patternType="solid">
        <fgColor rgb="FFDDEBF7"/>
      </patternFill>
    </fill>
    <fill>
      <patternFill patternType="solid">
        <fgColor rgb="FFDDEBF7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4" borderId="0" xfId="0" applyFont="1" applyFill="1"/>
    <xf numFmtId="0" fontId="1" fillId="5" borderId="0" xfId="0" applyFont="1" applyFill="1"/>
    <xf numFmtId="0" fontId="0" fillId="0" borderId="0" xfId="0" applyAlignment="1">
      <alignment wrapText="1"/>
    </xf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workbookViewId="0">
      <selection activeCell="A26" sqref="A26:G27"/>
    </sheetView>
  </sheetViews>
  <sheetFormatPr defaultRowHeight="14.5" x14ac:dyDescent="0.35"/>
  <cols>
    <col min="1" max="1" width="21.26953125" customWidth="1"/>
    <col min="2" max="2" width="14.6328125" customWidth="1"/>
    <col min="4" max="4" width="14.6328125" customWidth="1"/>
    <col min="5" max="5" width="13.81640625" customWidth="1"/>
    <col min="6" max="6" width="16.36328125" customWidth="1"/>
    <col min="8" max="8" width="12.453125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t="s">
        <v>8</v>
      </c>
      <c r="B2">
        <v>50</v>
      </c>
      <c r="C2">
        <v>10</v>
      </c>
      <c r="D2">
        <v>12</v>
      </c>
      <c r="E2">
        <v>14</v>
      </c>
      <c r="F2">
        <v>10</v>
      </c>
      <c r="G2">
        <v>8</v>
      </c>
      <c r="H2">
        <v>0.08</v>
      </c>
    </row>
    <row r="3" spans="1:8" x14ac:dyDescent="0.35">
      <c r="A3" t="s">
        <v>9</v>
      </c>
      <c r="B3">
        <v>50</v>
      </c>
      <c r="C3">
        <v>11</v>
      </c>
      <c r="D3">
        <v>11</v>
      </c>
      <c r="E3">
        <v>11</v>
      </c>
      <c r="F3">
        <v>11</v>
      </c>
      <c r="G3">
        <v>11</v>
      </c>
      <c r="H3">
        <v>0.08</v>
      </c>
    </row>
    <row r="4" spans="1:8" x14ac:dyDescent="0.35">
      <c r="A4" t="s">
        <v>10</v>
      </c>
      <c r="B4">
        <v>50</v>
      </c>
      <c r="C4">
        <v>5</v>
      </c>
      <c r="D4">
        <v>10</v>
      </c>
      <c r="E4">
        <v>20</v>
      </c>
      <c r="F4">
        <v>25</v>
      </c>
      <c r="G4">
        <v>5</v>
      </c>
      <c r="H4">
        <v>0.08</v>
      </c>
    </row>
    <row r="6" spans="1:8" x14ac:dyDescent="0.35">
      <c r="A6" s="2" t="s">
        <v>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</row>
    <row r="7" spans="1:8" x14ac:dyDescent="0.35">
      <c r="A7" t="s">
        <v>16</v>
      </c>
      <c r="B7">
        <v>4.5</v>
      </c>
      <c r="C7">
        <f>((AVERAGE(C2:G2)-($B2/5))/$B2)*100</f>
        <v>1.6000000000000014</v>
      </c>
      <c r="D7">
        <f>NPV(H2,C2:G2)-B2</f>
        <v>-6.5440594186024157</v>
      </c>
      <c r="E7">
        <f>IRR(B20:G20)</f>
        <v>2.7219684840601444E-2</v>
      </c>
      <c r="F7">
        <f>(NPV(H2,C2:G2))/B2</f>
        <v>0.86911881162795168</v>
      </c>
    </row>
    <row r="8" spans="1:8" x14ac:dyDescent="0.35">
      <c r="A8" t="s">
        <v>17</v>
      </c>
      <c r="B8">
        <v>4.55</v>
      </c>
      <c r="C8">
        <f>((AVERAGE(C3:G3)-($B3/5))/$B3)*100</f>
        <v>2</v>
      </c>
      <c r="D8">
        <f>NPV(H3,C3:G3)-B3</f>
        <v>-6.0801895921410676</v>
      </c>
      <c r="E8">
        <f>IRR(B23:G23)</f>
        <v>3.2634958177834239E-2</v>
      </c>
      <c r="F8">
        <f>(NPV(H3,C3:G3))/B3</f>
        <v>0.87839620815717867</v>
      </c>
    </row>
    <row r="9" spans="1:8" x14ac:dyDescent="0.35">
      <c r="A9" t="s">
        <v>18</v>
      </c>
      <c r="B9">
        <v>3.6</v>
      </c>
      <c r="C9">
        <f>((AVERAGE(C4:G4)-($B4/5))/$B4)*100</f>
        <v>6</v>
      </c>
      <c r="D9">
        <f>NPV(H4,C4:G4)-B4</f>
        <v>0.85832495813094312</v>
      </c>
      <c r="E9">
        <f>IRR(B26:G26)</f>
        <v>8.5867557437232289E-2</v>
      </c>
      <c r="F9">
        <f>(NPV(H4,C4:G4))/B4</f>
        <v>1.0171664991626188</v>
      </c>
    </row>
    <row r="18" spans="1:7" x14ac:dyDescent="0.35">
      <c r="A18" s="3" t="s">
        <v>19</v>
      </c>
    </row>
    <row r="20" spans="1:7" x14ac:dyDescent="0.35">
      <c r="A20" t="s">
        <v>20</v>
      </c>
      <c r="B20">
        <v>-50</v>
      </c>
      <c r="C20">
        <v>10</v>
      </c>
      <c r="D20">
        <v>12</v>
      </c>
      <c r="E20">
        <v>14</v>
      </c>
      <c r="F20">
        <v>10</v>
      </c>
      <c r="G20">
        <v>8</v>
      </c>
    </row>
    <row r="21" spans="1:7" x14ac:dyDescent="0.35">
      <c r="A21" t="s">
        <v>21</v>
      </c>
      <c r="B21">
        <f>B20</f>
        <v>-50</v>
      </c>
      <c r="C21">
        <f>B21+C20</f>
        <v>-40</v>
      </c>
      <c r="D21">
        <f>C21+D20</f>
        <v>-28</v>
      </c>
      <c r="E21">
        <f>D21+E20</f>
        <v>-14</v>
      </c>
      <c r="F21">
        <f>E21+F20</f>
        <v>-4</v>
      </c>
      <c r="G21">
        <f>F21+G20</f>
        <v>4</v>
      </c>
    </row>
    <row r="23" spans="1:7" x14ac:dyDescent="0.35">
      <c r="A23" t="s">
        <v>22</v>
      </c>
      <c r="B23">
        <v>-50</v>
      </c>
      <c r="C23">
        <v>11</v>
      </c>
      <c r="D23">
        <v>11</v>
      </c>
      <c r="E23">
        <v>11</v>
      </c>
      <c r="F23">
        <v>11</v>
      </c>
      <c r="G23">
        <v>11</v>
      </c>
    </row>
    <row r="24" spans="1:7" x14ac:dyDescent="0.35">
      <c r="A24" t="s">
        <v>21</v>
      </c>
      <c r="B24">
        <f>B23</f>
        <v>-50</v>
      </c>
      <c r="C24">
        <f>B24+C23</f>
        <v>-39</v>
      </c>
      <c r="D24">
        <f>C24+D23</f>
        <v>-28</v>
      </c>
      <c r="E24">
        <f>D24+E23</f>
        <v>-17</v>
      </c>
      <c r="F24">
        <f>E24+F23</f>
        <v>-6</v>
      </c>
      <c r="G24">
        <f>F24+G23</f>
        <v>5</v>
      </c>
    </row>
    <row r="26" spans="1:7" x14ac:dyDescent="0.35">
      <c r="A26" t="s">
        <v>23</v>
      </c>
      <c r="B26">
        <v>-50</v>
      </c>
      <c r="C26">
        <v>5</v>
      </c>
      <c r="D26">
        <v>10</v>
      </c>
      <c r="E26">
        <v>20</v>
      </c>
      <c r="F26">
        <v>25</v>
      </c>
      <c r="G26">
        <v>5</v>
      </c>
    </row>
    <row r="27" spans="1:7" x14ac:dyDescent="0.35">
      <c r="A27" t="s">
        <v>21</v>
      </c>
      <c r="B27">
        <f>B26</f>
        <v>-50</v>
      </c>
      <c r="C27">
        <f>B27+C26</f>
        <v>-45</v>
      </c>
      <c r="D27">
        <f>C27+D26</f>
        <v>-35</v>
      </c>
      <c r="E27">
        <f>D27+E26</f>
        <v>-15</v>
      </c>
      <c r="F27">
        <f>E27+F26</f>
        <v>10</v>
      </c>
      <c r="G27">
        <f>F27+G26</f>
        <v>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tabSelected="1" workbookViewId="0">
      <selection activeCell="A18" sqref="A18:A22"/>
    </sheetView>
  </sheetViews>
  <sheetFormatPr defaultRowHeight="14.5" x14ac:dyDescent="0.35"/>
  <cols>
    <col min="1" max="1" width="34.1796875" customWidth="1"/>
    <col min="2" max="2" width="73.1796875" customWidth="1"/>
    <col min="3" max="3" width="13.54296875" customWidth="1"/>
    <col min="4" max="4" width="13" customWidth="1"/>
    <col min="5" max="5" width="15" customWidth="1"/>
    <col min="6" max="6" width="16.6328125" customWidth="1"/>
  </cols>
  <sheetData>
    <row r="1" spans="1:6" ht="18.5" x14ac:dyDescent="0.45">
      <c r="A1" s="4" t="s">
        <v>24</v>
      </c>
    </row>
    <row r="2" spans="1:6" x14ac:dyDescent="0.35">
      <c r="A2" t="s">
        <v>25</v>
      </c>
      <c r="B2">
        <v>100</v>
      </c>
    </row>
    <row r="4" spans="1:6" x14ac:dyDescent="0.35">
      <c r="A4" s="5" t="s">
        <v>26</v>
      </c>
      <c r="B4" s="5" t="s">
        <v>27</v>
      </c>
      <c r="C4" s="5" t="s">
        <v>28</v>
      </c>
      <c r="D4" s="5" t="s">
        <v>29</v>
      </c>
      <c r="E4" s="5" t="s">
        <v>30</v>
      </c>
      <c r="F4" s="5" t="s">
        <v>31</v>
      </c>
    </row>
    <row r="5" spans="1:6" x14ac:dyDescent="0.35">
      <c r="A5" t="s">
        <v>32</v>
      </c>
      <c r="B5">
        <v>100</v>
      </c>
      <c r="C5">
        <v>-6.5440594189999999</v>
      </c>
      <c r="D5">
        <v>-6.080189592</v>
      </c>
      <c r="E5">
        <f>C5+D5</f>
        <v>-12.624249011</v>
      </c>
      <c r="F5" t="s">
        <v>33</v>
      </c>
    </row>
    <row r="6" spans="1:6" x14ac:dyDescent="0.35">
      <c r="A6" t="s">
        <v>34</v>
      </c>
      <c r="B6">
        <v>100</v>
      </c>
      <c r="C6">
        <v>-6.5440594189999999</v>
      </c>
      <c r="D6">
        <v>0.85832495799999997</v>
      </c>
      <c r="E6">
        <f>C6+D6</f>
        <v>-5.685734461</v>
      </c>
      <c r="F6" t="s">
        <v>33</v>
      </c>
    </row>
    <row r="7" spans="1:6" x14ac:dyDescent="0.35">
      <c r="A7" t="s">
        <v>35</v>
      </c>
      <c r="B7">
        <v>100</v>
      </c>
      <c r="C7">
        <v>-6.080189592</v>
      </c>
      <c r="D7">
        <v>0.85832495799999997</v>
      </c>
      <c r="E7">
        <f>C7+D7</f>
        <v>-5.2218646340000001</v>
      </c>
      <c r="F7" t="s">
        <v>36</v>
      </c>
    </row>
    <row r="10" spans="1:6" x14ac:dyDescent="0.35">
      <c r="A10" s="3" t="s">
        <v>37</v>
      </c>
      <c r="B10" t="s">
        <v>18</v>
      </c>
    </row>
    <row r="11" spans="1:6" x14ac:dyDescent="0.35">
      <c r="A11" s="3" t="s">
        <v>38</v>
      </c>
      <c r="B11" t="s">
        <v>39</v>
      </c>
    </row>
    <row r="13" spans="1:6" ht="18.5" x14ac:dyDescent="0.45">
      <c r="A13" s="4" t="s">
        <v>40</v>
      </c>
    </row>
    <row r="15" spans="1:6" x14ac:dyDescent="0.35">
      <c r="A15" s="6" t="s">
        <v>41</v>
      </c>
      <c r="B15" s="7"/>
    </row>
    <row r="16" spans="1:6" x14ac:dyDescent="0.35">
      <c r="A16" t="s">
        <v>42</v>
      </c>
      <c r="B16" s="7" t="s">
        <v>18</v>
      </c>
    </row>
    <row r="17" spans="1:2" ht="133.5" customHeight="1" x14ac:dyDescent="0.35">
      <c r="A17" t="s">
        <v>43</v>
      </c>
      <c r="B17" s="7" t="s">
        <v>44</v>
      </c>
    </row>
    <row r="18" spans="1:2" x14ac:dyDescent="0.35">
      <c r="B18" s="7"/>
    </row>
    <row r="19" spans="1:2" x14ac:dyDescent="0.35">
      <c r="A19" s="8" t="s">
        <v>45</v>
      </c>
      <c r="B19" s="7"/>
    </row>
    <row r="20" spans="1:2" x14ac:dyDescent="0.35">
      <c r="A20" t="s">
        <v>46</v>
      </c>
      <c r="B20" s="7" t="s">
        <v>47</v>
      </c>
    </row>
    <row r="21" spans="1:2" x14ac:dyDescent="0.35">
      <c r="A21" t="s">
        <v>48</v>
      </c>
      <c r="B21" s="7" t="s">
        <v>49</v>
      </c>
    </row>
    <row r="22" spans="1:2" ht="116" customHeight="1" x14ac:dyDescent="0.35">
      <c r="A22" t="s">
        <v>43</v>
      </c>
      <c r="B22" s="7" t="s">
        <v>50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Investment Appraisal</vt:lpstr>
      <vt:lpstr>Capital_Rationing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 Pinto</cp:lastModifiedBy>
  <dcterms:created xsi:type="dcterms:W3CDTF">2026-08-06T22:55:03Z</dcterms:created>
  <dcterms:modified xsi:type="dcterms:W3CDTF">2026-08-07T00:35:15Z</dcterms:modified>
</cp:coreProperties>
</file>