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Teaching - UWTSD\Teaching\Financial Management\Exercises and  activities\budgetary control\"/>
    </mc:Choice>
  </mc:AlternateContent>
  <xr:revisionPtr revIDLastSave="0" documentId="13_ncr:1_{C4AF9E1D-0CCB-4D4B-B93B-8260050B36C4}" xr6:coauthVersionLast="45" xr6:coauthVersionMax="45" xr10:uidLastSave="{00000000-0000-0000-0000-000000000000}"/>
  <bookViews>
    <workbookView xWindow="0" yWindow="0" windowWidth="28800" windowHeight="155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D15" i="1"/>
  <c r="C35" i="1" l="1"/>
  <c r="C34" i="1"/>
  <c r="C33" i="1"/>
  <c r="D30" i="1"/>
  <c r="C28" i="1"/>
  <c r="C26" i="1"/>
  <c r="C25" i="1"/>
  <c r="C27" i="1" s="1"/>
  <c r="D23" i="1"/>
  <c r="D5" i="1"/>
  <c r="F8" i="1"/>
  <c r="E8" i="1"/>
  <c r="D8" i="1"/>
  <c r="F7" i="1"/>
  <c r="E7" i="1"/>
  <c r="D7" i="1"/>
  <c r="F16" i="1"/>
  <c r="E16" i="1"/>
  <c r="D16" i="1"/>
  <c r="F15" i="1"/>
  <c r="E15" i="1"/>
  <c r="F14" i="1"/>
  <c r="E14" i="1"/>
  <c r="D14" i="1"/>
  <c r="F13" i="1"/>
  <c r="E13" i="1"/>
  <c r="D13" i="1"/>
  <c r="F12" i="1"/>
  <c r="E12" i="1"/>
  <c r="D12" i="1"/>
  <c r="F11" i="1"/>
  <c r="E11" i="1"/>
  <c r="E17" i="1" s="1"/>
  <c r="D11" i="1"/>
  <c r="F9" i="1" l="1"/>
  <c r="D9" i="1"/>
  <c r="F17" i="1"/>
  <c r="E9" i="1"/>
  <c r="D17" i="1"/>
  <c r="D35" i="1"/>
  <c r="D29" i="1"/>
  <c r="D18" i="1" l="1"/>
  <c r="E5" i="1" s="1"/>
  <c r="E18" i="1" s="1"/>
  <c r="F5" i="1" s="1"/>
  <c r="F18" i="1" s="1"/>
  <c r="E29" i="1"/>
  <c r="D31" i="1"/>
  <c r="D36" i="1" s="1"/>
  <c r="E36" i="1" s="1"/>
</calcChain>
</file>

<file path=xl/sharedStrings.xml><?xml version="1.0" encoding="utf-8"?>
<sst xmlns="http://schemas.openxmlformats.org/spreadsheetml/2006/main" count="52" uniqueCount="45">
  <si>
    <t>Cheltenham Organisation</t>
  </si>
  <si>
    <t>Cash budget</t>
  </si>
  <si>
    <t>September</t>
  </si>
  <si>
    <t>October</t>
  </si>
  <si>
    <t>November</t>
  </si>
  <si>
    <t>Sales</t>
  </si>
  <si>
    <t>Sales of beverages</t>
  </si>
  <si>
    <t>Wholesale purchases of beverages</t>
  </si>
  <si>
    <t>Labour</t>
  </si>
  <si>
    <t>Overheads</t>
  </si>
  <si>
    <t>Sundry sales</t>
  </si>
  <si>
    <t>commission</t>
  </si>
  <si>
    <t>April</t>
  </si>
  <si>
    <t>May</t>
  </si>
  <si>
    <t>June</t>
  </si>
  <si>
    <t>July</t>
  </si>
  <si>
    <t>August</t>
  </si>
  <si>
    <t>Purchases</t>
  </si>
  <si>
    <t>Purchases (2 months' credit)</t>
  </si>
  <si>
    <t xml:space="preserve">Purchases (I months' credit ) </t>
  </si>
  <si>
    <t>Purchases (cash)</t>
  </si>
  <si>
    <t>Labour ( 1 months' credit)</t>
  </si>
  <si>
    <t>Overheads (cash)</t>
  </si>
  <si>
    <t>Overheads (2 months' credit)</t>
  </si>
  <si>
    <t>Bank at 1st September</t>
  </si>
  <si>
    <t>Opening stock</t>
  </si>
  <si>
    <t>Closing stock</t>
  </si>
  <si>
    <t>Profit budget</t>
  </si>
  <si>
    <t>Cost of sales</t>
  </si>
  <si>
    <t>Gross profit</t>
  </si>
  <si>
    <t>Other income</t>
  </si>
  <si>
    <t>Total income</t>
  </si>
  <si>
    <t>Expenses</t>
  </si>
  <si>
    <t>Depreciation</t>
  </si>
  <si>
    <t>Net profit</t>
  </si>
  <si>
    <t>Receipts:</t>
  </si>
  <si>
    <t>B/fwd (A)</t>
  </si>
  <si>
    <t>Payments:</t>
  </si>
  <si>
    <t>C/fwd (A+B-C)</t>
  </si>
  <si>
    <t>Opening inventory</t>
  </si>
  <si>
    <t>Total receipts (B)</t>
  </si>
  <si>
    <t>Closing  inventory</t>
  </si>
  <si>
    <t>Commission (1 months' credit)</t>
  </si>
  <si>
    <t>Total payments (C)</t>
  </si>
  <si>
    <t>Budgetary control student exercise -  3 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</si>
</sst>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 applyBorder="1" applyAlignment="1">
      <alignment horizontal="right" vertical="center" wrapText="1"/>
    </xf>
    <xf numFmtId="0" fontId="3" fillId="0" borderId="0" xfId="0" applyFont="1"/>
    <xf numFmtId="3" fontId="1" fillId="0" borderId="0" xfId="0" applyNumberFormat="1" applyFont="1"/>
    <xf numFmtId="3" fontId="1" fillId="0" borderId="0" xfId="0" applyNumberFormat="1" applyFont="1" applyBorder="1" applyAlignment="1">
      <alignment vertical="center" wrapText="1"/>
    </xf>
    <xf numFmtId="3" fontId="4" fillId="0" borderId="0" xfId="0" applyNumberFormat="1" applyFont="1"/>
    <xf numFmtId="3" fontId="1" fillId="0" borderId="0" xfId="0" applyNumberFormat="1" applyFont="1" applyAlignment="1">
      <alignment vertical="center"/>
    </xf>
    <xf numFmtId="4" fontId="4" fillId="0" borderId="0" xfId="0" applyNumberFormat="1" applyFont="1"/>
    <xf numFmtId="4" fontId="1" fillId="0" borderId="0" xfId="0" applyNumberFormat="1" applyFont="1"/>
    <xf numFmtId="164" fontId="1" fillId="0" borderId="0" xfId="0" applyNumberFormat="1" applyFont="1"/>
    <xf numFmtId="164" fontId="3" fillId="0" borderId="0" xfId="0" applyNumberFormat="1" applyFont="1"/>
    <xf numFmtId="0" fontId="5" fillId="0" borderId="0" xfId="0" applyFont="1"/>
    <xf numFmtId="3" fontId="1" fillId="0" borderId="1" xfId="0" applyNumberFormat="1" applyFont="1" applyBorder="1"/>
    <xf numFmtId="3" fontId="1" fillId="0" borderId="2" xfId="0" applyNumberFormat="1" applyFont="1" applyBorder="1"/>
    <xf numFmtId="0" fontId="1" fillId="0" borderId="2" xfId="0" applyFont="1" applyBorder="1"/>
    <xf numFmtId="3" fontId="1" fillId="0" borderId="0" xfId="0" applyNumberFormat="1" applyFont="1" applyBorder="1" applyAlignment="1">
      <alignment vertical="center" wrapText="1"/>
    </xf>
    <xf numFmtId="3" fontId="5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workbookViewId="0">
      <selection sqref="A1:G1"/>
    </sheetView>
  </sheetViews>
  <sheetFormatPr defaultRowHeight="15" x14ac:dyDescent="0.25"/>
  <cols>
    <col min="2" max="2" width="27.5703125" customWidth="1"/>
    <col min="3" max="3" width="11.7109375" customWidth="1"/>
    <col min="4" max="4" width="12.85546875" customWidth="1"/>
    <col min="5" max="5" width="10.5703125" customWidth="1"/>
    <col min="6" max="6" width="10.85546875" customWidth="1"/>
    <col min="7" max="7" width="4.42578125" customWidth="1"/>
    <col min="8" max="8" width="20.42578125" customWidth="1"/>
    <col min="9" max="9" width="12.140625" customWidth="1"/>
    <col min="10" max="10" width="12.42578125" customWidth="1"/>
    <col min="12" max="12" width="12.28515625" customWidth="1"/>
    <col min="13" max="13" width="13.42578125" customWidth="1"/>
  </cols>
  <sheetData>
    <row r="1" spans="1:17" x14ac:dyDescent="0.25">
      <c r="A1" s="19" t="s">
        <v>44</v>
      </c>
      <c r="B1" s="19"/>
      <c r="C1" s="19"/>
      <c r="D1" s="19"/>
      <c r="E1" s="19"/>
      <c r="F1" s="19"/>
      <c r="G1" s="19"/>
    </row>
    <row r="2" spans="1:17" ht="15.75" x14ac:dyDescent="0.25">
      <c r="A2" s="13" t="s">
        <v>0</v>
      </c>
      <c r="B2" s="1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7" ht="15.75" x14ac:dyDescent="0.25">
      <c r="A3" s="20" t="s">
        <v>1</v>
      </c>
      <c r="B3" s="20"/>
      <c r="C3" s="20"/>
      <c r="D3" s="20"/>
      <c r="E3" s="20"/>
      <c r="F3" s="2"/>
      <c r="G3" s="2"/>
      <c r="H3" s="2"/>
      <c r="I3" s="2"/>
      <c r="J3" s="2"/>
      <c r="K3" s="2"/>
      <c r="L3" s="2"/>
      <c r="M3" s="2"/>
      <c r="N3" s="2"/>
    </row>
    <row r="4" spans="1:17" ht="24" customHeight="1" x14ac:dyDescent="0.25">
      <c r="A4" s="5"/>
      <c r="B4" s="5"/>
      <c r="C4" s="5"/>
      <c r="D4" s="5" t="s">
        <v>2</v>
      </c>
      <c r="E4" s="5" t="s">
        <v>3</v>
      </c>
      <c r="F4" s="5" t="s">
        <v>4</v>
      </c>
      <c r="G4" s="5"/>
      <c r="H4" s="17"/>
      <c r="I4" s="17" t="s">
        <v>6</v>
      </c>
      <c r="J4" s="17" t="s">
        <v>7</v>
      </c>
      <c r="K4" s="17" t="s">
        <v>8</v>
      </c>
      <c r="L4" s="17" t="s">
        <v>9</v>
      </c>
      <c r="M4" s="6" t="s">
        <v>10</v>
      </c>
      <c r="N4" s="5"/>
      <c r="O4" s="1"/>
      <c r="P4" s="1"/>
      <c r="Q4" s="1"/>
    </row>
    <row r="5" spans="1:17" ht="18.75" customHeight="1" x14ac:dyDescent="0.25">
      <c r="A5" s="5"/>
      <c r="B5" s="5" t="s">
        <v>36</v>
      </c>
      <c r="C5" s="5"/>
      <c r="D5" s="14">
        <f>I15</f>
        <v>8500</v>
      </c>
      <c r="E5" s="14">
        <f>D18</f>
        <v>14240</v>
      </c>
      <c r="F5" s="14">
        <f>E18</f>
        <v>14830</v>
      </c>
      <c r="G5" s="5"/>
      <c r="H5" s="17"/>
      <c r="I5" s="17"/>
      <c r="J5" s="17"/>
      <c r="K5" s="17"/>
      <c r="L5" s="17"/>
      <c r="M5" s="6" t="s">
        <v>11</v>
      </c>
      <c r="N5" s="5"/>
      <c r="O5" s="1"/>
      <c r="P5" s="1"/>
      <c r="Q5" s="1"/>
    </row>
    <row r="6" spans="1:17" ht="15.75" x14ac:dyDescent="0.25">
      <c r="A6" s="5"/>
      <c r="B6" s="5" t="s">
        <v>35</v>
      </c>
      <c r="C6" s="9"/>
      <c r="D6" s="5"/>
      <c r="E6" s="5"/>
      <c r="F6" s="5"/>
      <c r="G6" s="5"/>
      <c r="H6" s="6" t="s">
        <v>12</v>
      </c>
      <c r="I6" s="3">
        <v>1000</v>
      </c>
      <c r="J6" s="3">
        <v>550</v>
      </c>
      <c r="K6" s="3">
        <v>0</v>
      </c>
      <c r="L6" s="3">
        <v>250</v>
      </c>
      <c r="M6" s="3">
        <v>2500</v>
      </c>
      <c r="N6" s="5"/>
      <c r="O6" s="1"/>
      <c r="P6" s="1"/>
      <c r="Q6" s="1"/>
    </row>
    <row r="7" spans="1:17" ht="15.75" x14ac:dyDescent="0.25">
      <c r="A7" s="5"/>
      <c r="B7" s="5" t="s">
        <v>5</v>
      </c>
      <c r="C7" s="10"/>
      <c r="D7" s="5">
        <f>I11</f>
        <v>4300</v>
      </c>
      <c r="E7" s="5">
        <f>I12</f>
        <v>2100</v>
      </c>
      <c r="F7" s="5">
        <f>J13</f>
        <v>2000</v>
      </c>
      <c r="G7" s="5"/>
      <c r="H7" s="6" t="s">
        <v>13</v>
      </c>
      <c r="I7" s="3">
        <v>1300</v>
      </c>
      <c r="J7" s="3">
        <v>600</v>
      </c>
      <c r="K7" s="3">
        <v>0</v>
      </c>
      <c r="L7" s="3">
        <v>250</v>
      </c>
      <c r="M7" s="3">
        <v>3400</v>
      </c>
      <c r="N7" s="5"/>
      <c r="O7" s="1"/>
      <c r="P7" s="1"/>
      <c r="Q7" s="1"/>
    </row>
    <row r="8" spans="1:17" ht="15.75" x14ac:dyDescent="0.25">
      <c r="A8" s="5"/>
      <c r="B8" s="5" t="s">
        <v>42</v>
      </c>
      <c r="C8" s="10"/>
      <c r="D8" s="5">
        <f>M10</f>
        <v>6100</v>
      </c>
      <c r="E8" s="5">
        <f>M11</f>
        <v>2010</v>
      </c>
      <c r="F8" s="5">
        <f>M12</f>
        <v>1100</v>
      </c>
      <c r="G8" s="5"/>
      <c r="H8" s="6" t="s">
        <v>14</v>
      </c>
      <c r="I8" s="3">
        <v>4000</v>
      </c>
      <c r="J8" s="3">
        <v>1980</v>
      </c>
      <c r="K8" s="3">
        <v>500</v>
      </c>
      <c r="L8" s="3">
        <v>400</v>
      </c>
      <c r="M8" s="3">
        <v>5500</v>
      </c>
      <c r="N8" s="5"/>
      <c r="O8" s="1"/>
      <c r="P8" s="1"/>
      <c r="Q8" s="1"/>
    </row>
    <row r="9" spans="1:17" ht="15.75" x14ac:dyDescent="0.25">
      <c r="A9" s="5"/>
      <c r="B9" s="5" t="s">
        <v>40</v>
      </c>
      <c r="C9" s="10"/>
      <c r="D9" s="14">
        <f>SUM(D7:D8)</f>
        <v>10400</v>
      </c>
      <c r="E9" s="14">
        <f t="shared" ref="E9:F9" si="0">SUM(E7:E8)</f>
        <v>4110</v>
      </c>
      <c r="F9" s="14">
        <f t="shared" si="0"/>
        <v>3100</v>
      </c>
      <c r="G9" s="5"/>
      <c r="H9" s="6" t="s">
        <v>15</v>
      </c>
      <c r="I9" s="3">
        <v>6500</v>
      </c>
      <c r="J9" s="3">
        <v>3400</v>
      </c>
      <c r="K9" s="3">
        <v>1500</v>
      </c>
      <c r="L9" s="3">
        <v>1000</v>
      </c>
      <c r="M9" s="3">
        <v>7000</v>
      </c>
      <c r="N9" s="5"/>
      <c r="O9" s="1"/>
      <c r="P9" s="1"/>
      <c r="Q9" s="1"/>
    </row>
    <row r="10" spans="1:17" ht="15.75" x14ac:dyDescent="0.25">
      <c r="A10" s="5"/>
      <c r="B10" s="5" t="s">
        <v>37</v>
      </c>
      <c r="C10" s="9"/>
      <c r="D10" s="5"/>
      <c r="E10" s="5"/>
      <c r="F10" s="5"/>
      <c r="G10" s="5"/>
      <c r="H10" s="6" t="s">
        <v>16</v>
      </c>
      <c r="I10" s="3">
        <v>5400</v>
      </c>
      <c r="J10" s="3">
        <v>2700</v>
      </c>
      <c r="K10" s="3">
        <v>1100</v>
      </c>
      <c r="L10" s="3">
        <v>1000</v>
      </c>
      <c r="M10" s="3">
        <v>6100</v>
      </c>
      <c r="N10" s="5"/>
      <c r="O10" s="1"/>
      <c r="P10" s="1"/>
      <c r="Q10" s="1"/>
    </row>
    <row r="11" spans="1:17" ht="15.75" x14ac:dyDescent="0.25">
      <c r="A11" s="5"/>
      <c r="B11" s="5" t="s">
        <v>20</v>
      </c>
      <c r="C11" s="10">
        <v>0.3</v>
      </c>
      <c r="D11" s="5">
        <f>J11*C11</f>
        <v>630</v>
      </c>
      <c r="E11" s="5">
        <f>J12*C11</f>
        <v>330</v>
      </c>
      <c r="F11" s="5">
        <f>J13*C11</f>
        <v>600</v>
      </c>
      <c r="G11" s="5"/>
      <c r="H11" s="6" t="s">
        <v>2</v>
      </c>
      <c r="I11" s="3">
        <v>4300</v>
      </c>
      <c r="J11" s="3">
        <v>2100</v>
      </c>
      <c r="K11" s="3">
        <v>750</v>
      </c>
      <c r="L11" s="3">
        <v>800</v>
      </c>
      <c r="M11" s="3">
        <v>2010</v>
      </c>
      <c r="N11" s="5"/>
      <c r="O11" s="1"/>
      <c r="P11" s="1"/>
      <c r="Q11" s="1"/>
    </row>
    <row r="12" spans="1:17" ht="15.75" x14ac:dyDescent="0.25">
      <c r="A12" s="5"/>
      <c r="B12" s="5" t="s">
        <v>19</v>
      </c>
      <c r="C12" s="10">
        <v>0.5</v>
      </c>
      <c r="D12" s="5">
        <f>J10*C12</f>
        <v>1350</v>
      </c>
      <c r="E12" s="5">
        <f>J11*C12</f>
        <v>1050</v>
      </c>
      <c r="F12" s="5">
        <f>J12*C12</f>
        <v>550</v>
      </c>
      <c r="G12" s="5"/>
      <c r="H12" s="6" t="s">
        <v>3</v>
      </c>
      <c r="I12" s="3">
        <v>2100</v>
      </c>
      <c r="J12" s="3">
        <v>1100</v>
      </c>
      <c r="K12" s="3">
        <v>500</v>
      </c>
      <c r="L12" s="3">
        <v>700</v>
      </c>
      <c r="M12" s="3">
        <v>1100</v>
      </c>
      <c r="N12" s="5"/>
      <c r="O12" s="1"/>
      <c r="P12" s="1"/>
      <c r="Q12" s="1"/>
    </row>
    <row r="13" spans="1:17" ht="15.75" x14ac:dyDescent="0.25">
      <c r="A13" s="5"/>
      <c r="B13" s="5" t="s">
        <v>18</v>
      </c>
      <c r="C13" s="10">
        <v>0.2</v>
      </c>
      <c r="D13" s="5">
        <f>J9*C13</f>
        <v>680</v>
      </c>
      <c r="E13" s="5">
        <f>J10*C13</f>
        <v>540</v>
      </c>
      <c r="F13" s="5">
        <f>J11*C13</f>
        <v>420</v>
      </c>
      <c r="G13" s="5"/>
      <c r="H13" s="6" t="s">
        <v>4</v>
      </c>
      <c r="I13" s="3">
        <v>1980</v>
      </c>
      <c r="J13" s="3">
        <v>2000</v>
      </c>
      <c r="K13" s="3">
        <v>500</v>
      </c>
      <c r="L13" s="3">
        <v>300</v>
      </c>
      <c r="M13" s="3">
        <v>1000</v>
      </c>
      <c r="N13" s="5"/>
      <c r="O13" s="1"/>
      <c r="P13" s="1"/>
      <c r="Q13" s="1"/>
    </row>
    <row r="14" spans="1:17" ht="15.75" x14ac:dyDescent="0.25">
      <c r="A14" s="5"/>
      <c r="B14" s="5" t="s">
        <v>21</v>
      </c>
      <c r="C14" s="10"/>
      <c r="D14" s="5">
        <f>K10</f>
        <v>1100</v>
      </c>
      <c r="E14" s="5">
        <f>K11</f>
        <v>750</v>
      </c>
      <c r="F14" s="5">
        <f>K12</f>
        <v>500</v>
      </c>
      <c r="G14" s="5"/>
      <c r="H14" s="8"/>
      <c r="I14" s="5"/>
      <c r="J14" s="5"/>
      <c r="K14" s="5"/>
      <c r="L14" s="5"/>
      <c r="M14" s="5"/>
      <c r="N14" s="5"/>
      <c r="O14" s="1"/>
      <c r="P14" s="1"/>
      <c r="Q14" s="1"/>
    </row>
    <row r="15" spans="1:17" ht="15.75" x14ac:dyDescent="0.25">
      <c r="A15" s="5"/>
      <c r="B15" s="5" t="s">
        <v>22</v>
      </c>
      <c r="C15" s="10">
        <v>0.5</v>
      </c>
      <c r="D15" s="5">
        <f>L11*C15</f>
        <v>400</v>
      </c>
      <c r="E15" s="5">
        <f>L12*C15</f>
        <v>350</v>
      </c>
      <c r="F15" s="5">
        <f>L13*C15</f>
        <v>150</v>
      </c>
      <c r="G15" s="5"/>
      <c r="H15" s="5" t="s">
        <v>24</v>
      </c>
      <c r="I15" s="5">
        <v>8500</v>
      </c>
      <c r="J15" s="5"/>
      <c r="K15" s="5"/>
      <c r="L15" s="5"/>
      <c r="M15" s="5"/>
      <c r="N15" s="5"/>
      <c r="O15" s="1"/>
      <c r="P15" s="1"/>
      <c r="Q15" s="1"/>
    </row>
    <row r="16" spans="1:17" ht="15.75" x14ac:dyDescent="0.25">
      <c r="A16" s="5"/>
      <c r="B16" s="5" t="s">
        <v>23</v>
      </c>
      <c r="C16" s="10">
        <v>0.5</v>
      </c>
      <c r="D16" s="5">
        <f>L9*C16</f>
        <v>500</v>
      </c>
      <c r="E16" s="5">
        <f>L10*C16</f>
        <v>500</v>
      </c>
      <c r="F16" s="5">
        <f>L11*C16</f>
        <v>400</v>
      </c>
      <c r="G16" s="5"/>
      <c r="H16" s="5" t="s">
        <v>39</v>
      </c>
      <c r="I16" s="5">
        <v>1000</v>
      </c>
      <c r="J16" s="5"/>
      <c r="K16" s="5"/>
      <c r="L16" s="5"/>
      <c r="M16" s="5"/>
      <c r="N16" s="5"/>
      <c r="O16" s="1"/>
      <c r="P16" s="1"/>
      <c r="Q16" s="1"/>
    </row>
    <row r="17" spans="1:17" ht="15.75" x14ac:dyDescent="0.25">
      <c r="A17" s="5"/>
      <c r="B17" s="5" t="s">
        <v>43</v>
      </c>
      <c r="C17" s="10"/>
      <c r="D17" s="14">
        <f>SUM(D11:D16)</f>
        <v>4660</v>
      </c>
      <c r="E17" s="14">
        <f t="shared" ref="E17:F17" si="1">SUM(E11:E16)</f>
        <v>3520</v>
      </c>
      <c r="F17" s="14">
        <f t="shared" si="1"/>
        <v>2620</v>
      </c>
      <c r="G17" s="5"/>
      <c r="H17" s="5" t="s">
        <v>41</v>
      </c>
      <c r="I17" s="5">
        <v>650</v>
      </c>
      <c r="J17" s="5"/>
      <c r="K17" s="5"/>
      <c r="L17" s="5"/>
      <c r="M17" s="5"/>
      <c r="N17" s="5"/>
      <c r="O17" s="1"/>
      <c r="P17" s="1"/>
      <c r="Q17" s="1"/>
    </row>
    <row r="18" spans="1:17" ht="15.75" x14ac:dyDescent="0.25">
      <c r="A18" s="5"/>
      <c r="B18" s="5" t="s">
        <v>38</v>
      </c>
      <c r="C18" s="5"/>
      <c r="D18" s="5">
        <f>(D5+D9)-D17</f>
        <v>14240</v>
      </c>
      <c r="E18" s="5">
        <f>(E5+E9)-E17</f>
        <v>14830</v>
      </c>
      <c r="F18" s="5">
        <f>(F5+F9)-F17</f>
        <v>15310</v>
      </c>
      <c r="G18" s="5"/>
      <c r="H18" s="5" t="s">
        <v>33</v>
      </c>
      <c r="I18" s="5">
        <v>1600</v>
      </c>
      <c r="J18" s="5"/>
      <c r="K18" s="5"/>
      <c r="L18" s="5"/>
      <c r="M18" s="5"/>
      <c r="N18" s="5"/>
      <c r="O18" s="1"/>
      <c r="P18" s="1"/>
      <c r="Q18" s="1"/>
    </row>
    <row r="19" spans="1:17" ht="15.75" x14ac:dyDescent="0.25">
      <c r="G19" s="5"/>
      <c r="J19" s="5"/>
      <c r="K19" s="5"/>
      <c r="L19" s="5"/>
      <c r="M19" s="5"/>
      <c r="N19" s="5"/>
      <c r="O19" s="1"/>
      <c r="P19" s="1"/>
      <c r="Q19" s="1"/>
    </row>
    <row r="20" spans="1:17" ht="15.7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"/>
      <c r="P20" s="1"/>
      <c r="Q20" s="1"/>
    </row>
    <row r="21" spans="1:17" ht="15.75" x14ac:dyDescent="0.25"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"/>
      <c r="P21" s="1"/>
      <c r="Q21" s="1"/>
    </row>
    <row r="22" spans="1:17" ht="15.75" x14ac:dyDescent="0.25">
      <c r="A22" s="18" t="s">
        <v>27</v>
      </c>
      <c r="B22" s="18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"/>
      <c r="P22" s="1"/>
      <c r="Q22" s="1"/>
    </row>
    <row r="23" spans="1:17" ht="15.75" x14ac:dyDescent="0.25">
      <c r="B23" s="5" t="s">
        <v>5</v>
      </c>
      <c r="C23" s="5"/>
      <c r="D23" s="5">
        <f>SUM(I11:I13)</f>
        <v>8380</v>
      </c>
      <c r="E23" s="5"/>
      <c r="H23" s="5"/>
      <c r="I23" s="5"/>
      <c r="J23" s="5"/>
      <c r="K23" s="5"/>
      <c r="L23" s="5"/>
      <c r="M23" s="5"/>
      <c r="N23" s="5"/>
      <c r="O23" s="1"/>
      <c r="P23" s="1"/>
      <c r="Q23" s="1"/>
    </row>
    <row r="24" spans="1:17" ht="15.75" x14ac:dyDescent="0.25">
      <c r="A24" s="5"/>
      <c r="B24" s="5" t="s">
        <v>28</v>
      </c>
      <c r="C24" s="5"/>
      <c r="D24" s="5"/>
      <c r="E24" s="5"/>
      <c r="H24" s="5"/>
      <c r="I24" s="5"/>
      <c r="J24" s="5"/>
      <c r="K24" s="5"/>
      <c r="L24" s="5"/>
      <c r="M24" s="5"/>
      <c r="N24" s="5"/>
      <c r="O24" s="1"/>
      <c r="P24" s="1"/>
      <c r="Q24" s="1"/>
    </row>
    <row r="25" spans="1:17" ht="15.75" x14ac:dyDescent="0.25">
      <c r="A25" s="5"/>
      <c r="B25" s="5" t="s">
        <v>25</v>
      </c>
      <c r="C25" s="5">
        <f>I16</f>
        <v>1000</v>
      </c>
      <c r="D25" s="5"/>
      <c r="E25" s="5"/>
      <c r="H25" s="5"/>
      <c r="I25" s="5"/>
      <c r="J25" s="5"/>
      <c r="K25" s="5"/>
      <c r="L25" s="5"/>
      <c r="M25" s="5"/>
      <c r="N25" s="5"/>
      <c r="O25" s="1"/>
      <c r="P25" s="1"/>
      <c r="Q25" s="1"/>
    </row>
    <row r="26" spans="1:17" ht="15.75" x14ac:dyDescent="0.25">
      <c r="A26" s="5"/>
      <c r="B26" s="5" t="s">
        <v>17</v>
      </c>
      <c r="C26" s="7">
        <f>SUM(J11:J13)</f>
        <v>5200</v>
      </c>
      <c r="D26" s="5"/>
      <c r="E26" s="5"/>
      <c r="H26" s="5"/>
      <c r="I26" s="5"/>
      <c r="J26" s="5"/>
      <c r="K26" s="5"/>
      <c r="L26" s="5"/>
      <c r="M26" s="5"/>
      <c r="N26" s="5"/>
      <c r="O26" s="1"/>
      <c r="P26" s="1"/>
      <c r="Q26" s="1"/>
    </row>
    <row r="27" spans="1:17" ht="15.75" x14ac:dyDescent="0.25">
      <c r="A27" s="5"/>
      <c r="B27" s="5"/>
      <c r="C27" s="5">
        <f>SUM(C25:C26)</f>
        <v>6200</v>
      </c>
      <c r="D27" s="5"/>
      <c r="E27" s="5"/>
      <c r="H27" s="5"/>
      <c r="I27" s="5"/>
      <c r="J27" s="5"/>
      <c r="K27" s="5"/>
      <c r="L27" s="5"/>
      <c r="M27" s="5"/>
      <c r="N27" s="5"/>
      <c r="O27" s="1"/>
      <c r="P27" s="1"/>
      <c r="Q27" s="1"/>
    </row>
    <row r="28" spans="1:17" ht="15.75" x14ac:dyDescent="0.25">
      <c r="A28" s="2"/>
      <c r="B28" s="2" t="s">
        <v>26</v>
      </c>
      <c r="C28" s="15">
        <f>I17</f>
        <v>650</v>
      </c>
      <c r="D28" s="15">
        <f>(C27-C28)</f>
        <v>5550</v>
      </c>
      <c r="E28" s="2"/>
      <c r="H28" s="2"/>
      <c r="I28" s="2"/>
      <c r="J28" s="2"/>
      <c r="K28" s="2"/>
      <c r="L28" s="2"/>
      <c r="M28" s="2"/>
      <c r="N28" s="2"/>
    </row>
    <row r="29" spans="1:17" ht="15.75" x14ac:dyDescent="0.25">
      <c r="A29" s="2"/>
      <c r="B29" s="2" t="s">
        <v>29</v>
      </c>
      <c r="C29" s="2"/>
      <c r="D29" s="5">
        <f>D23-D28</f>
        <v>2830</v>
      </c>
      <c r="E29" s="11">
        <f>(D29/D23)*100</f>
        <v>33.7708830548926</v>
      </c>
      <c r="H29" s="2"/>
      <c r="I29" s="2"/>
      <c r="J29" s="2"/>
      <c r="K29" s="2"/>
      <c r="L29" s="2"/>
      <c r="M29" s="2"/>
      <c r="N29" s="2"/>
    </row>
    <row r="30" spans="1:17" ht="15.75" x14ac:dyDescent="0.25">
      <c r="A30" s="2"/>
      <c r="B30" s="2" t="s">
        <v>30</v>
      </c>
      <c r="C30" s="2"/>
      <c r="D30" s="7">
        <f>SUM(M11:M13)</f>
        <v>4110</v>
      </c>
      <c r="E30" s="11"/>
      <c r="H30" s="2"/>
      <c r="I30" s="2"/>
      <c r="J30" s="2"/>
      <c r="K30" s="2"/>
      <c r="L30" s="2"/>
      <c r="M30" s="2"/>
      <c r="N30" s="2"/>
    </row>
    <row r="31" spans="1:17" ht="15.75" x14ac:dyDescent="0.25">
      <c r="A31" s="2"/>
      <c r="B31" s="2" t="s">
        <v>31</v>
      </c>
      <c r="C31" s="2"/>
      <c r="D31" s="5">
        <f>SUM(D29:D30)</f>
        <v>6940</v>
      </c>
      <c r="E31" s="11"/>
      <c r="H31" s="2"/>
      <c r="I31" s="2"/>
      <c r="J31" s="2"/>
      <c r="K31" s="2"/>
      <c r="L31" s="2"/>
      <c r="M31" s="2"/>
      <c r="N31" s="2"/>
    </row>
    <row r="32" spans="1:17" ht="15.75" x14ac:dyDescent="0.25">
      <c r="A32" s="2"/>
      <c r="B32" s="2" t="s">
        <v>32</v>
      </c>
      <c r="C32" s="2"/>
      <c r="D32" s="2"/>
      <c r="E32" s="11"/>
      <c r="H32" s="2"/>
      <c r="I32" s="2"/>
      <c r="J32" s="2"/>
      <c r="K32" s="2"/>
      <c r="L32" s="2"/>
      <c r="M32" s="2"/>
      <c r="N32" s="2"/>
    </row>
    <row r="33" spans="1:14" ht="15.75" x14ac:dyDescent="0.25">
      <c r="A33" s="2"/>
      <c r="B33" s="2" t="s">
        <v>8</v>
      </c>
      <c r="C33" s="5">
        <f>SUM(K11:K13)</f>
        <v>1750</v>
      </c>
      <c r="D33" s="2"/>
      <c r="E33" s="11"/>
      <c r="H33" s="2"/>
      <c r="I33" s="2"/>
      <c r="J33" s="2"/>
      <c r="K33" s="2"/>
      <c r="L33" s="2"/>
      <c r="M33" s="2"/>
      <c r="N33" s="2"/>
    </row>
    <row r="34" spans="1:14" ht="15.75" x14ac:dyDescent="0.25">
      <c r="A34" s="2"/>
      <c r="B34" s="2" t="s">
        <v>9</v>
      </c>
      <c r="C34" s="5">
        <f>SUM(L11:L13)</f>
        <v>1800</v>
      </c>
      <c r="D34" s="2"/>
      <c r="E34" s="11"/>
      <c r="H34" s="2"/>
      <c r="I34" s="2"/>
      <c r="J34" s="2"/>
      <c r="K34" s="2"/>
      <c r="L34" s="2"/>
      <c r="M34" s="2"/>
      <c r="N34" s="2"/>
    </row>
    <row r="35" spans="1:14" ht="15.75" x14ac:dyDescent="0.25">
      <c r="B35" s="2" t="s">
        <v>33</v>
      </c>
      <c r="C35" s="16">
        <f>(I18*0.25)</f>
        <v>400</v>
      </c>
      <c r="D35" s="15">
        <f>SUM(C33:C35)</f>
        <v>3950</v>
      </c>
      <c r="E35" s="12"/>
    </row>
    <row r="36" spans="1:14" ht="15.75" x14ac:dyDescent="0.25">
      <c r="B36" s="2" t="s">
        <v>34</v>
      </c>
      <c r="C36" s="2"/>
      <c r="D36" s="14">
        <f>D31-D35</f>
        <v>2990</v>
      </c>
      <c r="E36" s="12">
        <f>(D36/D23)*100</f>
        <v>35.680190930787589</v>
      </c>
    </row>
    <row r="37" spans="1:14" x14ac:dyDescent="0.25">
      <c r="E37" s="4"/>
      <c r="F37" s="4"/>
      <c r="G37" s="4"/>
    </row>
  </sheetData>
  <mergeCells count="8">
    <mergeCell ref="L4:L5"/>
    <mergeCell ref="A22:B22"/>
    <mergeCell ref="A1:G1"/>
    <mergeCell ref="A3:E3"/>
    <mergeCell ref="H4:H5"/>
    <mergeCell ref="I4:I5"/>
    <mergeCell ref="J4:J5"/>
    <mergeCell ref="K4: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2018-02-26T11:51:33Z</dcterms:created>
  <dcterms:modified xsi:type="dcterms:W3CDTF">2020-07-08T15:29:25Z</dcterms:modified>
</cp:coreProperties>
</file>