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VictoriaGreene/Desktop/"/>
    </mc:Choice>
  </mc:AlternateContent>
  <bookViews>
    <workbookView xWindow="0" yWindow="460" windowWidth="25600" windowHeight="15460" tabRatio="500" activeTab="1"/>
  </bookViews>
  <sheets>
    <sheet name="Sheet1" sheetId="1" r:id="rId1"/>
    <sheet name="Sheet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88" i="2" l="1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72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P13" i="2"/>
  <c r="S13" i="2"/>
  <c r="T13" i="2"/>
  <c r="P14" i="2"/>
  <c r="S14" i="2"/>
  <c r="T14" i="2"/>
  <c r="P15" i="2"/>
  <c r="S15" i="2"/>
  <c r="T15" i="2"/>
  <c r="P16" i="2"/>
  <c r="S16" i="2"/>
  <c r="T16" i="2"/>
  <c r="P17" i="2"/>
  <c r="S17" i="2"/>
  <c r="T17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03" i="2"/>
  <c r="R104" i="2"/>
  <c r="R105" i="2"/>
  <c r="R106" i="2"/>
  <c r="R107" i="2"/>
  <c r="R108" i="2"/>
  <c r="R109" i="2"/>
  <c r="R110" i="2"/>
  <c r="R111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" i="2"/>
  <c r="R2" i="2"/>
  <c r="U14" i="2"/>
  <c r="N187" i="2"/>
  <c r="S187" i="2"/>
  <c r="T187" i="2"/>
  <c r="N188" i="2"/>
  <c r="S188" i="2"/>
  <c r="T188" i="2"/>
  <c r="N189" i="2"/>
  <c r="S189" i="2"/>
  <c r="T189" i="2"/>
  <c r="N190" i="2"/>
  <c r="S190" i="2"/>
  <c r="T190" i="2"/>
  <c r="N191" i="2"/>
  <c r="S191" i="2"/>
  <c r="T191" i="2"/>
  <c r="N196" i="2"/>
  <c r="S196" i="2"/>
  <c r="T196" i="2"/>
  <c r="N197" i="2"/>
  <c r="S197" i="2"/>
  <c r="T197" i="2"/>
  <c r="N198" i="2"/>
  <c r="S198" i="2"/>
  <c r="T198" i="2"/>
  <c r="N199" i="2"/>
  <c r="S199" i="2"/>
  <c r="T199" i="2"/>
  <c r="N200" i="2"/>
  <c r="S200" i="2"/>
  <c r="T200" i="2"/>
  <c r="N201" i="2"/>
  <c r="S201" i="2"/>
  <c r="T201" i="2"/>
  <c r="N202" i="2"/>
  <c r="S202" i="2"/>
  <c r="T202" i="2"/>
  <c r="N203" i="2"/>
  <c r="S203" i="2"/>
  <c r="T203" i="2"/>
  <c r="N204" i="2"/>
  <c r="S204" i="2"/>
  <c r="T204" i="2"/>
  <c r="N205" i="2"/>
  <c r="S205" i="2"/>
  <c r="T205" i="2"/>
  <c r="N206" i="2"/>
  <c r="S206" i="2"/>
  <c r="T206" i="2"/>
  <c r="N207" i="2"/>
  <c r="S207" i="2"/>
  <c r="T207" i="2"/>
  <c r="N208" i="2"/>
  <c r="S208" i="2"/>
  <c r="T208" i="2"/>
  <c r="N209" i="2"/>
  <c r="S209" i="2"/>
  <c r="T209" i="2"/>
  <c r="N210" i="2"/>
  <c r="S210" i="2"/>
  <c r="T210" i="2"/>
  <c r="N211" i="2"/>
  <c r="S211" i="2"/>
  <c r="T211" i="2"/>
  <c r="N212" i="2"/>
  <c r="S212" i="2"/>
  <c r="T212" i="2"/>
  <c r="N213" i="2"/>
  <c r="S213" i="2"/>
  <c r="T213" i="2"/>
  <c r="N214" i="2"/>
  <c r="S214" i="2"/>
  <c r="T214" i="2"/>
  <c r="N220" i="2"/>
  <c r="S220" i="2"/>
  <c r="T220" i="2"/>
  <c r="N221" i="2"/>
  <c r="S221" i="2"/>
  <c r="T221" i="2"/>
  <c r="N222" i="2"/>
  <c r="S222" i="2"/>
  <c r="T222" i="2"/>
  <c r="N223" i="2"/>
  <c r="S223" i="2"/>
  <c r="T223" i="2"/>
  <c r="N224" i="2"/>
  <c r="S224" i="2"/>
  <c r="T224" i="2"/>
  <c r="N225" i="2"/>
  <c r="S225" i="2"/>
  <c r="T225" i="2"/>
  <c r="N226" i="2"/>
  <c r="S226" i="2"/>
  <c r="T226" i="2"/>
  <c r="N227" i="2"/>
  <c r="S227" i="2"/>
  <c r="T227" i="2"/>
  <c r="N228" i="2"/>
  <c r="S228" i="2"/>
  <c r="T228" i="2"/>
  <c r="N229" i="2"/>
  <c r="S229" i="2"/>
  <c r="T229" i="2"/>
  <c r="N230" i="2"/>
  <c r="S230" i="2"/>
  <c r="T230" i="2"/>
  <c r="N231" i="2"/>
  <c r="S231" i="2"/>
  <c r="T231" i="2"/>
  <c r="N232" i="2"/>
  <c r="S232" i="2"/>
  <c r="T232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S89" i="2"/>
  <c r="T89" i="2"/>
  <c r="U89" i="2"/>
  <c r="S90" i="2"/>
  <c r="T90" i="2"/>
  <c r="U90" i="2"/>
  <c r="S91" i="2"/>
  <c r="T91" i="2"/>
  <c r="U91" i="2"/>
  <c r="S92" i="2"/>
  <c r="T92" i="2"/>
  <c r="U92" i="2"/>
  <c r="S93" i="2"/>
  <c r="T93" i="2"/>
  <c r="U93" i="2"/>
  <c r="S94" i="2"/>
  <c r="T94" i="2"/>
  <c r="U94" i="2"/>
  <c r="S95" i="2"/>
  <c r="T95" i="2"/>
  <c r="U95" i="2"/>
  <c r="S96" i="2"/>
  <c r="T96" i="2"/>
  <c r="U96" i="2"/>
  <c r="S97" i="2"/>
  <c r="T97" i="2"/>
  <c r="U97" i="2"/>
  <c r="S98" i="2"/>
  <c r="T98" i="2"/>
  <c r="U98" i="2"/>
  <c r="S99" i="2"/>
  <c r="T99" i="2"/>
  <c r="U99" i="2"/>
  <c r="S100" i="2"/>
  <c r="T100" i="2"/>
  <c r="U100" i="2"/>
  <c r="S101" i="2"/>
  <c r="T101" i="2"/>
  <c r="U101" i="2"/>
  <c r="S102" i="2"/>
  <c r="T102" i="2"/>
  <c r="U102" i="2"/>
  <c r="S103" i="2"/>
  <c r="T103" i="2"/>
  <c r="U103" i="2"/>
  <c r="S104" i="2"/>
  <c r="T104" i="2"/>
  <c r="U104" i="2"/>
  <c r="S105" i="2"/>
  <c r="T105" i="2"/>
  <c r="U105" i="2"/>
  <c r="S106" i="2"/>
  <c r="T106" i="2"/>
  <c r="U106" i="2"/>
  <c r="S107" i="2"/>
  <c r="T107" i="2"/>
  <c r="U107" i="2"/>
  <c r="S108" i="2"/>
  <c r="T108" i="2"/>
  <c r="U108" i="2"/>
  <c r="S109" i="2"/>
  <c r="T109" i="2"/>
  <c r="U109" i="2"/>
  <c r="S110" i="2"/>
  <c r="T110" i="2"/>
  <c r="U110" i="2"/>
  <c r="S111" i="2"/>
  <c r="T111" i="2"/>
  <c r="U111" i="2"/>
  <c r="S112" i="2"/>
  <c r="T112" i="2"/>
  <c r="U112" i="2"/>
  <c r="S113" i="2"/>
  <c r="T113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S179" i="2"/>
  <c r="T179" i="2"/>
  <c r="U179" i="2"/>
  <c r="S180" i="2"/>
  <c r="T180" i="2"/>
  <c r="U180" i="2"/>
  <c r="S181" i="2"/>
  <c r="T181" i="2"/>
  <c r="U181" i="2"/>
  <c r="S182" i="2"/>
  <c r="T182" i="2"/>
  <c r="U182" i="2"/>
  <c r="S183" i="2"/>
  <c r="T183" i="2"/>
  <c r="U183" i="2"/>
  <c r="S184" i="2"/>
  <c r="T184" i="2"/>
  <c r="U184" i="2"/>
  <c r="S185" i="2"/>
  <c r="T185" i="2"/>
  <c r="U185" i="2"/>
  <c r="S186" i="2"/>
  <c r="T186" i="2"/>
  <c r="U186" i="2"/>
  <c r="U187" i="2"/>
  <c r="U188" i="2"/>
  <c r="U189" i="2"/>
  <c r="U190" i="2"/>
  <c r="U191" i="2"/>
  <c r="S192" i="2"/>
  <c r="T192" i="2"/>
  <c r="U192" i="2"/>
  <c r="S193" i="2"/>
  <c r="T193" i="2"/>
  <c r="U193" i="2"/>
  <c r="S194" i="2"/>
  <c r="T194" i="2"/>
  <c r="U194" i="2"/>
  <c r="S195" i="2"/>
  <c r="T195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3" i="2"/>
  <c r="U4" i="2"/>
  <c r="U5" i="2"/>
  <c r="U6" i="2"/>
  <c r="P7" i="2"/>
  <c r="S7" i="2"/>
  <c r="T7" i="2"/>
  <c r="U7" i="2"/>
  <c r="P8" i="2"/>
  <c r="S8" i="2"/>
  <c r="T8" i="2"/>
  <c r="U8" i="2"/>
  <c r="P9" i="2"/>
  <c r="S9" i="2"/>
  <c r="T9" i="2"/>
  <c r="U9" i="2"/>
  <c r="P10" i="2"/>
  <c r="S10" i="2"/>
  <c r="T10" i="2"/>
  <c r="U10" i="2"/>
  <c r="P11" i="2"/>
  <c r="S11" i="2"/>
  <c r="T11" i="2"/>
  <c r="U11" i="2"/>
  <c r="P12" i="2"/>
  <c r="S12" i="2"/>
  <c r="T12" i="2"/>
  <c r="U12" i="2"/>
  <c r="U13" i="2"/>
  <c r="U15" i="2"/>
  <c r="U16" i="2"/>
  <c r="U17" i="2"/>
  <c r="U18" i="2"/>
  <c r="U19" i="2"/>
  <c r="U20" i="2"/>
  <c r="U21" i="2"/>
  <c r="U22" i="2"/>
  <c r="U23" i="2"/>
  <c r="U24" i="2"/>
  <c r="U25" i="2"/>
  <c r="U26" i="2"/>
  <c r="U2" i="2"/>
  <c r="E3" i="2"/>
  <c r="E5" i="2"/>
  <c r="I3" i="2"/>
  <c r="I2" i="2"/>
  <c r="H2" i="2"/>
  <c r="P73" i="2"/>
  <c r="P74" i="2"/>
  <c r="P75" i="2"/>
  <c r="P76" i="2"/>
  <c r="P77" i="2"/>
  <c r="L25" i="2"/>
  <c r="S25" i="2"/>
  <c r="T25" i="2"/>
  <c r="L26" i="2"/>
  <c r="S26" i="2"/>
  <c r="T26" i="2"/>
  <c r="L27" i="2"/>
  <c r="S27" i="2"/>
  <c r="T27" i="2"/>
  <c r="L31" i="2"/>
  <c r="S31" i="2"/>
  <c r="T31" i="2"/>
  <c r="L32" i="2"/>
  <c r="S32" i="2"/>
  <c r="T32" i="2"/>
  <c r="L33" i="2"/>
  <c r="S33" i="2"/>
  <c r="T33" i="2"/>
  <c r="L34" i="2"/>
  <c r="S34" i="2"/>
  <c r="T34" i="2"/>
  <c r="L35" i="2"/>
  <c r="S35" i="2"/>
  <c r="T35" i="2"/>
  <c r="L36" i="2"/>
  <c r="S36" i="2"/>
  <c r="T36" i="2"/>
  <c r="L37" i="2"/>
  <c r="S37" i="2"/>
  <c r="T37" i="2"/>
  <c r="L38" i="2"/>
  <c r="S38" i="2"/>
  <c r="T38" i="2"/>
  <c r="L39" i="2"/>
  <c r="S39" i="2"/>
  <c r="T39" i="2"/>
  <c r="L40" i="2"/>
  <c r="S40" i="2"/>
  <c r="T40" i="2"/>
  <c r="L28" i="2"/>
  <c r="S28" i="2"/>
  <c r="T28" i="2"/>
  <c r="L29" i="2"/>
  <c r="S29" i="2"/>
  <c r="T29" i="2"/>
  <c r="L30" i="2"/>
  <c r="S30" i="2"/>
  <c r="T30" i="2"/>
  <c r="L62" i="2"/>
  <c r="S62" i="2"/>
  <c r="T62" i="2"/>
  <c r="L63" i="2"/>
  <c r="S63" i="2"/>
  <c r="T63" i="2"/>
  <c r="L64" i="2"/>
  <c r="S64" i="2"/>
  <c r="T64" i="2"/>
  <c r="L65" i="2"/>
  <c r="S65" i="2"/>
  <c r="T65" i="2"/>
  <c r="L66" i="2"/>
  <c r="S66" i="2"/>
  <c r="T66" i="2"/>
  <c r="L67" i="2"/>
  <c r="S67" i="2"/>
  <c r="T67" i="2"/>
  <c r="L3" i="2"/>
  <c r="P3" i="2"/>
  <c r="S3" i="2"/>
  <c r="T3" i="2"/>
  <c r="L4" i="2"/>
  <c r="P4" i="2"/>
  <c r="S4" i="2"/>
  <c r="T4" i="2"/>
  <c r="L5" i="2"/>
  <c r="P5" i="2"/>
  <c r="S5" i="2"/>
  <c r="T5" i="2"/>
  <c r="L6" i="2"/>
  <c r="P6" i="2"/>
  <c r="S6" i="2"/>
  <c r="T6" i="2"/>
  <c r="L7" i="2"/>
  <c r="L8" i="2"/>
  <c r="L9" i="2"/>
  <c r="L10" i="2"/>
  <c r="L11" i="2"/>
  <c r="L12" i="2"/>
  <c r="L13" i="2"/>
  <c r="L14" i="2"/>
  <c r="L19" i="2"/>
  <c r="P19" i="2"/>
  <c r="S19" i="2"/>
  <c r="T19" i="2"/>
  <c r="L20" i="2"/>
  <c r="P20" i="2"/>
  <c r="S20" i="2"/>
  <c r="T20" i="2"/>
  <c r="L21" i="2"/>
  <c r="P21" i="2"/>
  <c r="S21" i="2"/>
  <c r="T21" i="2"/>
  <c r="L22" i="2"/>
  <c r="S22" i="2"/>
  <c r="T22" i="2"/>
  <c r="L23" i="2"/>
  <c r="S23" i="2"/>
  <c r="T23" i="2"/>
  <c r="L24" i="2"/>
  <c r="S24" i="2"/>
  <c r="T24" i="2"/>
  <c r="L68" i="2"/>
  <c r="S68" i="2"/>
  <c r="T68" i="2"/>
  <c r="L69" i="2"/>
  <c r="S69" i="2"/>
  <c r="T69" i="2"/>
  <c r="L220" i="2"/>
  <c r="L221" i="2"/>
  <c r="L222" i="2"/>
  <c r="L223" i="2"/>
  <c r="L224" i="2"/>
  <c r="L225" i="2"/>
  <c r="L218" i="2"/>
  <c r="S218" i="2"/>
  <c r="T218" i="2"/>
  <c r="L219" i="2"/>
  <c r="S219" i="2"/>
  <c r="T219" i="2"/>
  <c r="P197" i="2"/>
  <c r="P198" i="2"/>
  <c r="L226" i="2"/>
  <c r="L227" i="2"/>
  <c r="L228" i="2"/>
  <c r="L229" i="2"/>
  <c r="L230" i="2"/>
  <c r="L231" i="2"/>
  <c r="L232" i="2"/>
  <c r="L212" i="2"/>
  <c r="L213" i="2"/>
  <c r="L214" i="2"/>
  <c r="L215" i="2"/>
  <c r="S215" i="2"/>
  <c r="T215" i="2"/>
  <c r="L216" i="2"/>
  <c r="S216" i="2"/>
  <c r="T216" i="2"/>
  <c r="L217" i="2"/>
  <c r="S217" i="2"/>
  <c r="T217" i="2"/>
  <c r="L233" i="2"/>
  <c r="S233" i="2"/>
  <c r="T233" i="2"/>
  <c r="L234" i="2"/>
  <c r="S234" i="2"/>
  <c r="T234" i="2"/>
  <c r="L235" i="2"/>
  <c r="S235" i="2"/>
  <c r="T235" i="2"/>
  <c r="L236" i="2"/>
  <c r="S236" i="2"/>
  <c r="T236" i="2"/>
  <c r="L237" i="2"/>
  <c r="S237" i="2"/>
  <c r="T237" i="2"/>
  <c r="L238" i="2"/>
  <c r="S238" i="2"/>
  <c r="T238" i="2"/>
  <c r="L239" i="2"/>
  <c r="S239" i="2"/>
  <c r="T239" i="2"/>
  <c r="L240" i="2"/>
  <c r="S240" i="2"/>
  <c r="T240" i="2"/>
  <c r="L241" i="2"/>
  <c r="S241" i="2"/>
  <c r="T241" i="2"/>
  <c r="L242" i="2"/>
  <c r="S242" i="2"/>
  <c r="T242" i="2"/>
  <c r="L243" i="2"/>
  <c r="S243" i="2"/>
  <c r="T243" i="2"/>
  <c r="L244" i="2"/>
  <c r="S244" i="2"/>
  <c r="T244" i="2"/>
  <c r="L245" i="2"/>
  <c r="S245" i="2"/>
  <c r="T245" i="2"/>
  <c r="L246" i="2"/>
  <c r="S246" i="2"/>
  <c r="T246" i="2"/>
  <c r="L15" i="2"/>
  <c r="L16" i="2"/>
  <c r="L17" i="2"/>
  <c r="L18" i="2"/>
  <c r="P18" i="2"/>
  <c r="S18" i="2"/>
  <c r="T18" i="2"/>
  <c r="L55" i="2"/>
  <c r="S55" i="2"/>
  <c r="T55" i="2"/>
  <c r="L56" i="2"/>
  <c r="S56" i="2"/>
  <c r="T56" i="2"/>
  <c r="L57" i="2"/>
  <c r="S57" i="2"/>
  <c r="T57" i="2"/>
  <c r="L41" i="2"/>
  <c r="S41" i="2"/>
  <c r="T41" i="2"/>
  <c r="L47" i="2"/>
  <c r="S47" i="2"/>
  <c r="T47" i="2"/>
  <c r="L48" i="2"/>
  <c r="S48" i="2"/>
  <c r="T48" i="2"/>
  <c r="L58" i="2"/>
  <c r="S58" i="2"/>
  <c r="T58" i="2"/>
  <c r="L59" i="2"/>
  <c r="S59" i="2"/>
  <c r="T59" i="2"/>
  <c r="D243" i="2"/>
  <c r="I243" i="2"/>
  <c r="D244" i="2"/>
  <c r="I244" i="2"/>
  <c r="D245" i="2"/>
  <c r="I245" i="2"/>
  <c r="D246" i="2"/>
  <c r="I246" i="2"/>
  <c r="I195" i="2"/>
  <c r="I72" i="2"/>
  <c r="I25" i="2"/>
  <c r="D4" i="2"/>
  <c r="I4" i="2"/>
  <c r="H3" i="2"/>
  <c r="D5" i="2"/>
  <c r="I5" i="2"/>
  <c r="H4" i="2"/>
  <c r="D6" i="2"/>
  <c r="I6" i="2"/>
  <c r="H5" i="2"/>
  <c r="D7" i="2"/>
  <c r="I7" i="2"/>
  <c r="H6" i="2"/>
  <c r="D8" i="2"/>
  <c r="I8" i="2"/>
  <c r="H7" i="2"/>
  <c r="D9" i="2"/>
  <c r="I9" i="2"/>
  <c r="H8" i="2"/>
  <c r="D10" i="2"/>
  <c r="I10" i="2"/>
  <c r="H9" i="2"/>
  <c r="D11" i="2"/>
  <c r="I11" i="2"/>
  <c r="H10" i="2"/>
  <c r="D12" i="2"/>
  <c r="I12" i="2"/>
  <c r="H11" i="2"/>
  <c r="D13" i="2"/>
  <c r="I13" i="2"/>
  <c r="H12" i="2"/>
  <c r="D14" i="2"/>
  <c r="I14" i="2"/>
  <c r="H13" i="2"/>
  <c r="D15" i="2"/>
  <c r="I15" i="2"/>
  <c r="H14" i="2"/>
  <c r="D16" i="2"/>
  <c r="I16" i="2"/>
  <c r="H15" i="2"/>
  <c r="D17" i="2"/>
  <c r="I17" i="2"/>
  <c r="H16" i="2"/>
  <c r="D18" i="2"/>
  <c r="I18" i="2"/>
  <c r="H17" i="2"/>
  <c r="D19" i="2"/>
  <c r="I19" i="2"/>
  <c r="H18" i="2"/>
  <c r="D20" i="2"/>
  <c r="I20" i="2"/>
  <c r="H19" i="2"/>
  <c r="D21" i="2"/>
  <c r="I21" i="2"/>
  <c r="H20" i="2"/>
  <c r="D22" i="2"/>
  <c r="I22" i="2"/>
  <c r="H21" i="2"/>
  <c r="I23" i="2"/>
  <c r="H22" i="2"/>
  <c r="I24" i="2"/>
  <c r="H23" i="2"/>
  <c r="H24" i="2"/>
  <c r="I26" i="2"/>
  <c r="H25" i="2"/>
  <c r="I27" i="2"/>
  <c r="H26" i="2"/>
  <c r="I28" i="2"/>
  <c r="H27" i="2"/>
  <c r="I29" i="2"/>
  <c r="H28" i="2"/>
  <c r="I30" i="2"/>
  <c r="H29" i="2"/>
  <c r="I31" i="2"/>
  <c r="H30" i="2"/>
  <c r="I32" i="2"/>
  <c r="H31" i="2"/>
  <c r="I33" i="2"/>
  <c r="H32" i="2"/>
  <c r="I34" i="2"/>
  <c r="H33" i="2"/>
  <c r="I35" i="2"/>
  <c r="H34" i="2"/>
  <c r="I36" i="2"/>
  <c r="H35" i="2"/>
  <c r="I37" i="2"/>
  <c r="H36" i="2"/>
  <c r="I38" i="2"/>
  <c r="H37" i="2"/>
  <c r="I39" i="2"/>
  <c r="H38" i="2"/>
  <c r="I40" i="2"/>
  <c r="H39" i="2"/>
  <c r="I41" i="2"/>
  <c r="H40" i="2"/>
  <c r="I42" i="2"/>
  <c r="H41" i="2"/>
  <c r="I43" i="2"/>
  <c r="H42" i="2"/>
  <c r="I44" i="2"/>
  <c r="H43" i="2"/>
  <c r="I45" i="2"/>
  <c r="H44" i="2"/>
  <c r="I46" i="2"/>
  <c r="H45" i="2"/>
  <c r="I47" i="2"/>
  <c r="H46" i="2"/>
  <c r="I48" i="2"/>
  <c r="H47" i="2"/>
  <c r="I49" i="2"/>
  <c r="H48" i="2"/>
  <c r="I50" i="2"/>
  <c r="H49" i="2"/>
  <c r="I51" i="2"/>
  <c r="H50" i="2"/>
  <c r="I52" i="2"/>
  <c r="H51" i="2"/>
  <c r="I53" i="2"/>
  <c r="H52" i="2"/>
  <c r="I54" i="2"/>
  <c r="H53" i="2"/>
  <c r="I55" i="2"/>
  <c r="H54" i="2"/>
  <c r="I56" i="2"/>
  <c r="H55" i="2"/>
  <c r="I57" i="2"/>
  <c r="H56" i="2"/>
  <c r="I58" i="2"/>
  <c r="H57" i="2"/>
  <c r="I59" i="2"/>
  <c r="H58" i="2"/>
  <c r="I60" i="2"/>
  <c r="H59" i="2"/>
  <c r="I61" i="2"/>
  <c r="H60" i="2"/>
  <c r="I62" i="2"/>
  <c r="H61" i="2"/>
  <c r="I63" i="2"/>
  <c r="H62" i="2"/>
  <c r="I64" i="2"/>
  <c r="H63" i="2"/>
  <c r="I65" i="2"/>
  <c r="H64" i="2"/>
  <c r="I66" i="2"/>
  <c r="H65" i="2"/>
  <c r="I67" i="2"/>
  <c r="H66" i="2"/>
  <c r="I68" i="2"/>
  <c r="H67" i="2"/>
  <c r="I69" i="2"/>
  <c r="H68" i="2"/>
  <c r="I70" i="2"/>
  <c r="H69" i="2"/>
  <c r="I71" i="2"/>
  <c r="H70" i="2"/>
  <c r="H71" i="2"/>
  <c r="I73" i="2"/>
  <c r="H72" i="2"/>
  <c r="D74" i="2"/>
  <c r="I74" i="2"/>
  <c r="H73" i="2"/>
  <c r="D75" i="2"/>
  <c r="I75" i="2"/>
  <c r="H74" i="2"/>
  <c r="D76" i="2"/>
  <c r="I76" i="2"/>
  <c r="H75" i="2"/>
  <c r="D77" i="2"/>
  <c r="I77" i="2"/>
  <c r="H76" i="2"/>
  <c r="D78" i="2"/>
  <c r="I78" i="2"/>
  <c r="H77" i="2"/>
  <c r="I79" i="2"/>
  <c r="H78" i="2"/>
  <c r="I80" i="2"/>
  <c r="H79" i="2"/>
  <c r="I81" i="2"/>
  <c r="H80" i="2"/>
  <c r="I82" i="2"/>
  <c r="H81" i="2"/>
  <c r="I83" i="2"/>
  <c r="H82" i="2"/>
  <c r="I84" i="2"/>
  <c r="H83" i="2"/>
  <c r="I85" i="2"/>
  <c r="H84" i="2"/>
  <c r="I86" i="2"/>
  <c r="H85" i="2"/>
  <c r="I87" i="2"/>
  <c r="H86" i="2"/>
  <c r="I88" i="2"/>
  <c r="H87" i="2"/>
  <c r="I89" i="2"/>
  <c r="H88" i="2"/>
  <c r="I90" i="2"/>
  <c r="H89" i="2"/>
  <c r="I91" i="2"/>
  <c r="H90" i="2"/>
  <c r="I92" i="2"/>
  <c r="H91" i="2"/>
  <c r="I93" i="2"/>
  <c r="H92" i="2"/>
  <c r="I94" i="2"/>
  <c r="H93" i="2"/>
  <c r="I95" i="2"/>
  <c r="H94" i="2"/>
  <c r="I96" i="2"/>
  <c r="H95" i="2"/>
  <c r="I97" i="2"/>
  <c r="H96" i="2"/>
  <c r="I98" i="2"/>
  <c r="H97" i="2"/>
  <c r="I99" i="2"/>
  <c r="H98" i="2"/>
  <c r="I100" i="2"/>
  <c r="H99" i="2"/>
  <c r="I101" i="2"/>
  <c r="H100" i="2"/>
  <c r="I102" i="2"/>
  <c r="H101" i="2"/>
  <c r="I103" i="2"/>
  <c r="H102" i="2"/>
  <c r="I104" i="2"/>
  <c r="H103" i="2"/>
  <c r="I105" i="2"/>
  <c r="H104" i="2"/>
  <c r="I106" i="2"/>
  <c r="H105" i="2"/>
  <c r="I107" i="2"/>
  <c r="H106" i="2"/>
  <c r="I108" i="2"/>
  <c r="H107" i="2"/>
  <c r="I109" i="2"/>
  <c r="H108" i="2"/>
  <c r="I110" i="2"/>
  <c r="H109" i="2"/>
  <c r="I111" i="2"/>
  <c r="H110" i="2"/>
  <c r="I112" i="2"/>
  <c r="H111" i="2"/>
  <c r="I113" i="2"/>
  <c r="H112" i="2"/>
  <c r="I114" i="2"/>
  <c r="H113" i="2"/>
  <c r="I115" i="2"/>
  <c r="H114" i="2"/>
  <c r="I116" i="2"/>
  <c r="H115" i="2"/>
  <c r="I117" i="2"/>
  <c r="H116" i="2"/>
  <c r="I118" i="2"/>
  <c r="H117" i="2"/>
  <c r="I119" i="2"/>
  <c r="H118" i="2"/>
  <c r="I120" i="2"/>
  <c r="H119" i="2"/>
  <c r="I121" i="2"/>
  <c r="H120" i="2"/>
  <c r="I122" i="2"/>
  <c r="H121" i="2"/>
  <c r="I123" i="2"/>
  <c r="H122" i="2"/>
  <c r="I124" i="2"/>
  <c r="H123" i="2"/>
  <c r="I125" i="2"/>
  <c r="H124" i="2"/>
  <c r="I126" i="2"/>
  <c r="H125" i="2"/>
  <c r="I127" i="2"/>
  <c r="H126" i="2"/>
  <c r="I128" i="2"/>
  <c r="H127" i="2"/>
  <c r="I129" i="2"/>
  <c r="H128" i="2"/>
  <c r="I130" i="2"/>
  <c r="H129" i="2"/>
  <c r="I131" i="2"/>
  <c r="H130" i="2"/>
  <c r="I132" i="2"/>
  <c r="H131" i="2"/>
  <c r="I133" i="2"/>
  <c r="H132" i="2"/>
  <c r="I134" i="2"/>
  <c r="H133" i="2"/>
  <c r="I135" i="2"/>
  <c r="H134" i="2"/>
  <c r="I136" i="2"/>
  <c r="H135" i="2"/>
  <c r="I137" i="2"/>
  <c r="H136" i="2"/>
  <c r="I138" i="2"/>
  <c r="H137" i="2"/>
  <c r="I139" i="2"/>
  <c r="H138" i="2"/>
  <c r="I140" i="2"/>
  <c r="H139" i="2"/>
  <c r="I141" i="2"/>
  <c r="H140" i="2"/>
  <c r="I142" i="2"/>
  <c r="H141" i="2"/>
  <c r="I143" i="2"/>
  <c r="H142" i="2"/>
  <c r="I144" i="2"/>
  <c r="H143" i="2"/>
  <c r="I145" i="2"/>
  <c r="H144" i="2"/>
  <c r="I146" i="2"/>
  <c r="H145" i="2"/>
  <c r="I147" i="2"/>
  <c r="H146" i="2"/>
  <c r="I148" i="2"/>
  <c r="H147" i="2"/>
  <c r="I149" i="2"/>
  <c r="H148" i="2"/>
  <c r="I150" i="2"/>
  <c r="H149" i="2"/>
  <c r="I151" i="2"/>
  <c r="H150" i="2"/>
  <c r="I152" i="2"/>
  <c r="H151" i="2"/>
  <c r="I153" i="2"/>
  <c r="H152" i="2"/>
  <c r="I154" i="2"/>
  <c r="H153" i="2"/>
  <c r="I155" i="2"/>
  <c r="H154" i="2"/>
  <c r="I156" i="2"/>
  <c r="H155" i="2"/>
  <c r="I157" i="2"/>
  <c r="H156" i="2"/>
  <c r="I158" i="2"/>
  <c r="H157" i="2"/>
  <c r="I159" i="2"/>
  <c r="H158" i="2"/>
  <c r="I160" i="2"/>
  <c r="H159" i="2"/>
  <c r="I161" i="2"/>
  <c r="H160" i="2"/>
  <c r="I162" i="2"/>
  <c r="H161" i="2"/>
  <c r="I163" i="2"/>
  <c r="H162" i="2"/>
  <c r="I164" i="2"/>
  <c r="H163" i="2"/>
  <c r="I165" i="2"/>
  <c r="H164" i="2"/>
  <c r="I166" i="2"/>
  <c r="H165" i="2"/>
  <c r="I167" i="2"/>
  <c r="H166" i="2"/>
  <c r="I168" i="2"/>
  <c r="H167" i="2"/>
  <c r="I169" i="2"/>
  <c r="H168" i="2"/>
  <c r="I170" i="2"/>
  <c r="H169" i="2"/>
  <c r="I171" i="2"/>
  <c r="H170" i="2"/>
  <c r="I172" i="2"/>
  <c r="H171" i="2"/>
  <c r="I173" i="2"/>
  <c r="H172" i="2"/>
  <c r="I174" i="2"/>
  <c r="H173" i="2"/>
  <c r="I175" i="2"/>
  <c r="H174" i="2"/>
  <c r="I176" i="2"/>
  <c r="H175" i="2"/>
  <c r="I177" i="2"/>
  <c r="H176" i="2"/>
  <c r="I178" i="2"/>
  <c r="H177" i="2"/>
  <c r="I179" i="2"/>
  <c r="H178" i="2"/>
  <c r="I180" i="2"/>
  <c r="H179" i="2"/>
  <c r="I181" i="2"/>
  <c r="H180" i="2"/>
  <c r="I182" i="2"/>
  <c r="H181" i="2"/>
  <c r="I183" i="2"/>
  <c r="H182" i="2"/>
  <c r="I184" i="2"/>
  <c r="H183" i="2"/>
  <c r="I185" i="2"/>
  <c r="H184" i="2"/>
  <c r="I186" i="2"/>
  <c r="H185" i="2"/>
  <c r="I187" i="2"/>
  <c r="H186" i="2"/>
  <c r="I188" i="2"/>
  <c r="H187" i="2"/>
  <c r="I189" i="2"/>
  <c r="H188" i="2"/>
  <c r="I190" i="2"/>
  <c r="H189" i="2"/>
  <c r="I191" i="2"/>
  <c r="H190" i="2"/>
  <c r="I192" i="2"/>
  <c r="H191" i="2"/>
  <c r="I193" i="2"/>
  <c r="H192" i="2"/>
  <c r="I194" i="2"/>
  <c r="H193" i="2"/>
  <c r="H194" i="2"/>
  <c r="I196" i="2"/>
  <c r="H195" i="2"/>
  <c r="D197" i="2"/>
  <c r="H196" i="2"/>
  <c r="D198" i="2"/>
  <c r="H197" i="2"/>
  <c r="D199" i="2"/>
  <c r="H198" i="2"/>
  <c r="D200" i="2"/>
  <c r="H199" i="2"/>
  <c r="D201" i="2"/>
  <c r="I201" i="2"/>
  <c r="H200" i="2"/>
  <c r="D202" i="2"/>
  <c r="I202" i="2"/>
  <c r="H201" i="2"/>
  <c r="D203" i="2"/>
  <c r="I203" i="2"/>
  <c r="H202" i="2"/>
  <c r="D204" i="2"/>
  <c r="I204" i="2"/>
  <c r="H203" i="2"/>
  <c r="D205" i="2"/>
  <c r="I205" i="2"/>
  <c r="H204" i="2"/>
  <c r="D206" i="2"/>
  <c r="I206" i="2"/>
  <c r="H205" i="2"/>
  <c r="D207" i="2"/>
  <c r="I207" i="2"/>
  <c r="H206" i="2"/>
  <c r="D208" i="2"/>
  <c r="I208" i="2"/>
  <c r="H207" i="2"/>
  <c r="D209" i="2"/>
  <c r="I209" i="2"/>
  <c r="H208" i="2"/>
  <c r="D210" i="2"/>
  <c r="I210" i="2"/>
  <c r="H209" i="2"/>
  <c r="D211" i="2"/>
  <c r="I211" i="2"/>
  <c r="H210" i="2"/>
  <c r="D212" i="2"/>
  <c r="I212" i="2"/>
  <c r="H211" i="2"/>
  <c r="D213" i="2"/>
  <c r="I213" i="2"/>
  <c r="H212" i="2"/>
  <c r="D214" i="2"/>
  <c r="I214" i="2"/>
  <c r="H213" i="2"/>
  <c r="D215" i="2"/>
  <c r="I215" i="2"/>
  <c r="H214" i="2"/>
  <c r="D216" i="2"/>
  <c r="I216" i="2"/>
  <c r="H215" i="2"/>
  <c r="D217" i="2"/>
  <c r="I217" i="2"/>
  <c r="H216" i="2"/>
  <c r="D218" i="2"/>
  <c r="I218" i="2"/>
  <c r="H217" i="2"/>
  <c r="D219" i="2"/>
  <c r="I219" i="2"/>
  <c r="H218" i="2"/>
  <c r="D220" i="2"/>
  <c r="I220" i="2"/>
  <c r="H219" i="2"/>
  <c r="D221" i="2"/>
  <c r="I221" i="2"/>
  <c r="H220" i="2"/>
  <c r="D222" i="2"/>
  <c r="H221" i="2"/>
  <c r="D223" i="2"/>
  <c r="H222" i="2"/>
  <c r="D224" i="2"/>
  <c r="H223" i="2"/>
  <c r="D225" i="2"/>
  <c r="I225" i="2"/>
  <c r="H224" i="2"/>
  <c r="D226" i="2"/>
  <c r="I226" i="2"/>
  <c r="H225" i="2"/>
  <c r="D227" i="2"/>
  <c r="I227" i="2"/>
  <c r="H226" i="2"/>
  <c r="D228" i="2"/>
  <c r="I228" i="2"/>
  <c r="H227" i="2"/>
  <c r="D229" i="2"/>
  <c r="I229" i="2"/>
  <c r="H228" i="2"/>
  <c r="D230" i="2"/>
  <c r="I230" i="2"/>
  <c r="H229" i="2"/>
  <c r="D231" i="2"/>
  <c r="I231" i="2"/>
  <c r="H230" i="2"/>
  <c r="D232" i="2"/>
  <c r="I232" i="2"/>
  <c r="H231" i="2"/>
  <c r="D233" i="2"/>
  <c r="I233" i="2"/>
  <c r="H232" i="2"/>
  <c r="D234" i="2"/>
  <c r="I234" i="2"/>
  <c r="H233" i="2"/>
  <c r="D235" i="2"/>
  <c r="I235" i="2"/>
  <c r="H234" i="2"/>
  <c r="D236" i="2"/>
  <c r="I236" i="2"/>
  <c r="H235" i="2"/>
  <c r="D237" i="2"/>
  <c r="I237" i="2"/>
  <c r="H236" i="2"/>
  <c r="D238" i="2"/>
  <c r="I238" i="2"/>
  <c r="H237" i="2"/>
  <c r="D239" i="2"/>
  <c r="I239" i="2"/>
  <c r="H238" i="2"/>
  <c r="D240" i="2"/>
  <c r="I240" i="2"/>
  <c r="H239" i="2"/>
  <c r="D241" i="2"/>
  <c r="I241" i="2"/>
  <c r="H240" i="2"/>
  <c r="D242" i="2"/>
  <c r="I242" i="2"/>
  <c r="H241" i="2"/>
  <c r="H242" i="2"/>
  <c r="H243" i="2"/>
  <c r="H244" i="2"/>
  <c r="H245" i="2"/>
  <c r="H246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C243" i="2"/>
  <c r="C244" i="2"/>
  <c r="C245" i="2"/>
  <c r="C246" i="2"/>
  <c r="D62" i="2"/>
  <c r="D63" i="2"/>
  <c r="D52" i="2"/>
  <c r="D51" i="2"/>
  <c r="D50" i="2"/>
  <c r="D49" i="2"/>
  <c r="D27" i="2"/>
  <c r="D28" i="2"/>
  <c r="D29" i="2"/>
  <c r="D30" i="2"/>
  <c r="D31" i="2"/>
  <c r="D32" i="2"/>
  <c r="D33" i="2"/>
  <c r="D34" i="2"/>
  <c r="D35" i="2"/>
  <c r="D36" i="2"/>
  <c r="D37" i="2"/>
  <c r="D38" i="2"/>
  <c r="D64" i="2"/>
  <c r="D65" i="2"/>
  <c r="D66" i="2"/>
  <c r="D67" i="2"/>
  <c r="D68" i="2"/>
  <c r="D69" i="2"/>
  <c r="D70" i="2"/>
  <c r="D71" i="2"/>
  <c r="D72" i="2"/>
  <c r="D73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M215" i="2"/>
  <c r="M216" i="2"/>
  <c r="M217" i="2"/>
  <c r="M218" i="2"/>
  <c r="M219" i="2"/>
  <c r="Y19" i="2"/>
  <c r="Y20" i="2"/>
  <c r="Y21" i="2"/>
  <c r="Y22" i="2"/>
  <c r="Y23" i="2"/>
  <c r="Y24" i="2"/>
  <c r="Y25" i="2"/>
  <c r="P26" i="2"/>
  <c r="Y26" i="2"/>
  <c r="P27" i="2"/>
  <c r="Y27" i="2"/>
  <c r="P28" i="2"/>
  <c r="Y28" i="2"/>
  <c r="P29" i="2"/>
  <c r="Y29" i="2"/>
  <c r="P30" i="2"/>
  <c r="Y30" i="2"/>
  <c r="P31" i="2"/>
  <c r="Y31" i="2"/>
  <c r="P32" i="2"/>
  <c r="Y32" i="2"/>
  <c r="P33" i="2"/>
  <c r="Y33" i="2"/>
  <c r="P34" i="2"/>
  <c r="Y34" i="2"/>
  <c r="P35" i="2"/>
  <c r="Y35" i="2"/>
  <c r="P36" i="2"/>
  <c r="Y36" i="2"/>
  <c r="P37" i="2"/>
  <c r="Y37" i="2"/>
  <c r="P38" i="2"/>
  <c r="Y38" i="2"/>
  <c r="P39" i="2"/>
  <c r="Y39" i="2"/>
  <c r="P40" i="2"/>
  <c r="Y40" i="2"/>
  <c r="P41" i="2"/>
  <c r="Y41" i="2"/>
  <c r="P42" i="2"/>
  <c r="S42" i="2"/>
  <c r="Y42" i="2"/>
  <c r="P43" i="2"/>
  <c r="S43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P62" i="2"/>
  <c r="Y62" i="2"/>
  <c r="P63" i="2"/>
  <c r="Y63" i="2"/>
  <c r="P64" i="2"/>
  <c r="Y64" i="2"/>
  <c r="P65" i="2"/>
  <c r="Y65" i="2"/>
  <c r="P66" i="2"/>
  <c r="Y66" i="2"/>
  <c r="P67" i="2"/>
  <c r="Y67" i="2"/>
  <c r="P68" i="2"/>
  <c r="Y68" i="2"/>
  <c r="P69" i="2"/>
  <c r="Y69" i="2"/>
  <c r="P70" i="2"/>
  <c r="S70" i="2"/>
  <c r="Y70" i="2"/>
  <c r="P71" i="2"/>
  <c r="S71" i="2"/>
  <c r="Y71" i="2"/>
  <c r="P72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P115" i="2"/>
  <c r="Y115" i="2"/>
  <c r="P116" i="2"/>
  <c r="Y116" i="2"/>
  <c r="P117" i="2"/>
  <c r="Y117" i="2"/>
  <c r="P118" i="2"/>
  <c r="Y118" i="2"/>
  <c r="P119" i="2"/>
  <c r="Y119" i="2"/>
  <c r="P120" i="2"/>
  <c r="Y120" i="2"/>
  <c r="P121" i="2"/>
  <c r="Y121" i="2"/>
  <c r="P122" i="2"/>
  <c r="Y122" i="2"/>
  <c r="P123" i="2"/>
  <c r="Y123" i="2"/>
  <c r="P124" i="2"/>
  <c r="Y124" i="2"/>
  <c r="P125" i="2"/>
  <c r="Y125" i="2"/>
  <c r="P126" i="2"/>
  <c r="Y126" i="2"/>
  <c r="P127" i="2"/>
  <c r="Y127" i="2"/>
  <c r="P128" i="2"/>
  <c r="Y128" i="2"/>
  <c r="P129" i="2"/>
  <c r="Y129" i="2"/>
  <c r="P130" i="2"/>
  <c r="Y130" i="2"/>
  <c r="P131" i="2"/>
  <c r="Y131" i="2"/>
  <c r="P132" i="2"/>
  <c r="Y132" i="2"/>
  <c r="P133" i="2"/>
  <c r="Y133" i="2"/>
  <c r="P134" i="2"/>
  <c r="Y134" i="2"/>
  <c r="P135" i="2"/>
  <c r="Y135" i="2"/>
  <c r="P136" i="2"/>
  <c r="Y136" i="2"/>
  <c r="P137" i="2"/>
  <c r="Y137" i="2"/>
  <c r="P138" i="2"/>
  <c r="Y138" i="2"/>
  <c r="P139" i="2"/>
  <c r="Y139" i="2"/>
  <c r="P140" i="2"/>
  <c r="Y140" i="2"/>
  <c r="P141" i="2"/>
  <c r="Y141" i="2"/>
  <c r="P142" i="2"/>
  <c r="Y142" i="2"/>
  <c r="P143" i="2"/>
  <c r="Y143" i="2"/>
  <c r="P144" i="2"/>
  <c r="Y144" i="2"/>
  <c r="P145" i="2"/>
  <c r="Y145" i="2"/>
  <c r="P146" i="2"/>
  <c r="Y146" i="2"/>
  <c r="P147" i="2"/>
  <c r="Y147" i="2"/>
  <c r="P148" i="2"/>
  <c r="Y148" i="2"/>
  <c r="P149" i="2"/>
  <c r="Y149" i="2"/>
  <c r="P150" i="2"/>
  <c r="Y150" i="2"/>
  <c r="P151" i="2"/>
  <c r="Y151" i="2"/>
  <c r="P152" i="2"/>
  <c r="Y152" i="2"/>
  <c r="P153" i="2"/>
  <c r="Y153" i="2"/>
  <c r="P154" i="2"/>
  <c r="Y154" i="2"/>
  <c r="P155" i="2"/>
  <c r="Y155" i="2"/>
  <c r="P156" i="2"/>
  <c r="Y156" i="2"/>
  <c r="P157" i="2"/>
  <c r="Y157" i="2"/>
  <c r="P158" i="2"/>
  <c r="Y158" i="2"/>
  <c r="P159" i="2"/>
  <c r="Y159" i="2"/>
  <c r="P160" i="2"/>
  <c r="Y160" i="2"/>
  <c r="P161" i="2"/>
  <c r="Y161" i="2"/>
  <c r="P162" i="2"/>
  <c r="Y162" i="2"/>
  <c r="Y163" i="2"/>
  <c r="Y164" i="2"/>
  <c r="N165" i="2"/>
  <c r="Y165" i="2"/>
  <c r="N166" i="2"/>
  <c r="Y166" i="2"/>
  <c r="N167" i="2"/>
  <c r="Y167" i="2"/>
  <c r="N168" i="2"/>
  <c r="Y168" i="2"/>
  <c r="N169" i="2"/>
  <c r="Y169" i="2"/>
  <c r="N170" i="2"/>
  <c r="Y170" i="2"/>
  <c r="N171" i="2"/>
  <c r="Y171" i="2"/>
  <c r="N172" i="2"/>
  <c r="Y172" i="2"/>
  <c r="N173" i="2"/>
  <c r="Y173" i="2"/>
  <c r="N174" i="2"/>
  <c r="Y174" i="2"/>
  <c r="N175" i="2"/>
  <c r="Y175" i="2"/>
  <c r="N176" i="2"/>
  <c r="Y176" i="2"/>
  <c r="N177" i="2"/>
  <c r="Y177" i="2"/>
  <c r="N178" i="2"/>
  <c r="Y178" i="2"/>
  <c r="N179" i="2"/>
  <c r="Y179" i="2"/>
  <c r="N180" i="2"/>
  <c r="Y180" i="2"/>
  <c r="N181" i="2"/>
  <c r="Y181" i="2"/>
  <c r="N182" i="2"/>
  <c r="Y182" i="2"/>
  <c r="N183" i="2"/>
  <c r="Y183" i="2"/>
  <c r="N184" i="2"/>
  <c r="Y184" i="2"/>
  <c r="N185" i="2"/>
  <c r="Y185" i="2"/>
  <c r="N186" i="2"/>
  <c r="Y186" i="2"/>
  <c r="Y187" i="2"/>
  <c r="Y188" i="2"/>
  <c r="Y189" i="2"/>
  <c r="Y190" i="2"/>
  <c r="Y191" i="2"/>
  <c r="N192" i="2"/>
  <c r="Y192" i="2"/>
  <c r="N193" i="2"/>
  <c r="Y193" i="2"/>
  <c r="N194" i="2"/>
  <c r="Y194" i="2"/>
  <c r="N195" i="2"/>
  <c r="Y195" i="2"/>
  <c r="O196" i="2"/>
  <c r="P196" i="2"/>
  <c r="Y196" i="2"/>
  <c r="O197" i="2"/>
  <c r="Y197" i="2"/>
  <c r="O198" i="2"/>
  <c r="Y198" i="2"/>
  <c r="O199" i="2"/>
  <c r="P199" i="2"/>
  <c r="Y199" i="2"/>
  <c r="O200" i="2"/>
  <c r="P200" i="2"/>
  <c r="Y200" i="2"/>
  <c r="O201" i="2"/>
  <c r="P201" i="2"/>
  <c r="Y201" i="2"/>
  <c r="O202" i="2"/>
  <c r="P202" i="2"/>
  <c r="Y202" i="2"/>
  <c r="O203" i="2"/>
  <c r="P203" i="2"/>
  <c r="Y203" i="2"/>
  <c r="O204" i="2"/>
  <c r="P204" i="2"/>
  <c r="Y204" i="2"/>
  <c r="O205" i="2"/>
  <c r="P205" i="2"/>
  <c r="Y205" i="2"/>
  <c r="O206" i="2"/>
  <c r="P206" i="2"/>
  <c r="Y206" i="2"/>
  <c r="O207" i="2"/>
  <c r="P207" i="2"/>
  <c r="Y207" i="2"/>
  <c r="O208" i="2"/>
  <c r="P208" i="2"/>
  <c r="Y208" i="2"/>
  <c r="O209" i="2"/>
  <c r="P209" i="2"/>
  <c r="Y209" i="2"/>
  <c r="O210" i="2"/>
  <c r="P210" i="2"/>
  <c r="Y210" i="2"/>
  <c r="O211" i="2"/>
  <c r="P211" i="2"/>
  <c r="Y211" i="2"/>
  <c r="O212" i="2"/>
  <c r="P212" i="2"/>
  <c r="Y212" i="2"/>
  <c r="O213" i="2"/>
  <c r="P213" i="2"/>
  <c r="Y213" i="2"/>
  <c r="O214" i="2"/>
  <c r="P214" i="2"/>
  <c r="Y214" i="2"/>
  <c r="N215" i="2"/>
  <c r="O215" i="2"/>
  <c r="P215" i="2"/>
  <c r="Y215" i="2"/>
  <c r="N216" i="2"/>
  <c r="O216" i="2"/>
  <c r="P216" i="2"/>
  <c r="Y216" i="2"/>
  <c r="N217" i="2"/>
  <c r="O217" i="2"/>
  <c r="P217" i="2"/>
  <c r="Y217" i="2"/>
  <c r="N218" i="2"/>
  <c r="O218" i="2"/>
  <c r="P218" i="2"/>
  <c r="Y218" i="2"/>
  <c r="N219" i="2"/>
  <c r="O219" i="2"/>
  <c r="P219" i="2"/>
  <c r="Y219" i="2"/>
  <c r="O220" i="2"/>
  <c r="P220" i="2"/>
  <c r="Y220" i="2"/>
  <c r="O221" i="2"/>
  <c r="P221" i="2"/>
  <c r="Y221" i="2"/>
  <c r="O222" i="2"/>
  <c r="P222" i="2"/>
  <c r="Y222" i="2"/>
  <c r="O223" i="2"/>
  <c r="P223" i="2"/>
  <c r="Y223" i="2"/>
  <c r="O224" i="2"/>
  <c r="P224" i="2"/>
  <c r="Y224" i="2"/>
  <c r="O225" i="2"/>
  <c r="P225" i="2"/>
  <c r="Y225" i="2"/>
  <c r="O226" i="2"/>
  <c r="P226" i="2"/>
  <c r="Y226" i="2"/>
  <c r="O227" i="2"/>
  <c r="P227" i="2"/>
  <c r="Y227" i="2"/>
  <c r="O228" i="2"/>
  <c r="P228" i="2"/>
  <c r="Y228" i="2"/>
  <c r="O229" i="2"/>
  <c r="P229" i="2"/>
  <c r="Y229" i="2"/>
  <c r="O230" i="2"/>
  <c r="P230" i="2"/>
  <c r="Y230" i="2"/>
  <c r="O231" i="2"/>
  <c r="P231" i="2"/>
  <c r="Y231" i="2"/>
  <c r="O232" i="2"/>
  <c r="P232" i="2"/>
  <c r="Y232" i="2"/>
  <c r="N233" i="2"/>
  <c r="O233" i="2"/>
  <c r="P233" i="2"/>
  <c r="Y233" i="2"/>
  <c r="N234" i="2"/>
  <c r="O234" i="2"/>
  <c r="P234" i="2"/>
  <c r="Y234" i="2"/>
  <c r="N235" i="2"/>
  <c r="O235" i="2"/>
  <c r="P235" i="2"/>
  <c r="Y235" i="2"/>
  <c r="N236" i="2"/>
  <c r="O236" i="2"/>
  <c r="P236" i="2"/>
  <c r="Y236" i="2"/>
  <c r="N237" i="2"/>
  <c r="O237" i="2"/>
  <c r="P237" i="2"/>
  <c r="Y237" i="2"/>
  <c r="N238" i="2"/>
  <c r="O238" i="2"/>
  <c r="P238" i="2"/>
  <c r="Y238" i="2"/>
  <c r="N239" i="2"/>
  <c r="O239" i="2"/>
  <c r="P239" i="2"/>
  <c r="Y239" i="2"/>
  <c r="N240" i="2"/>
  <c r="O240" i="2"/>
  <c r="P240" i="2"/>
  <c r="Y240" i="2"/>
  <c r="N241" i="2"/>
  <c r="O241" i="2"/>
  <c r="P241" i="2"/>
  <c r="Y241" i="2"/>
  <c r="N242" i="2"/>
  <c r="O242" i="2"/>
  <c r="P242" i="2"/>
  <c r="Y242" i="2"/>
  <c r="N243" i="2"/>
  <c r="O243" i="2"/>
  <c r="P243" i="2"/>
  <c r="Y243" i="2"/>
  <c r="N244" i="2"/>
  <c r="O244" i="2"/>
  <c r="P244" i="2"/>
  <c r="Y244" i="2"/>
  <c r="N245" i="2"/>
  <c r="O245" i="2"/>
  <c r="P245" i="2"/>
  <c r="Y245" i="2"/>
  <c r="N246" i="2"/>
  <c r="O246" i="2"/>
  <c r="P246" i="2"/>
  <c r="Y246" i="2"/>
  <c r="Y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2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X119" i="2"/>
  <c r="X120" i="2"/>
  <c r="X121" i="2"/>
  <c r="X122" i="2"/>
  <c r="X123" i="2"/>
  <c r="X124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X173" i="2"/>
  <c r="X174" i="2"/>
  <c r="X175" i="2"/>
  <c r="X176" i="2"/>
  <c r="X177" i="2"/>
  <c r="X178" i="2"/>
  <c r="X179" i="2"/>
  <c r="X180" i="2"/>
  <c r="X181" i="2"/>
  <c r="X182" i="2"/>
  <c r="X183" i="2"/>
  <c r="X184" i="2"/>
  <c r="X185" i="2"/>
  <c r="X186" i="2"/>
  <c r="X187" i="2"/>
  <c r="X188" i="2"/>
  <c r="X189" i="2"/>
  <c r="X190" i="2"/>
  <c r="X191" i="2"/>
  <c r="X192" i="2"/>
  <c r="X193" i="2"/>
  <c r="X194" i="2"/>
  <c r="X195" i="2"/>
  <c r="X196" i="2"/>
  <c r="X197" i="2"/>
  <c r="X198" i="2"/>
  <c r="X199" i="2"/>
  <c r="X200" i="2"/>
  <c r="X201" i="2"/>
  <c r="X202" i="2"/>
  <c r="X203" i="2"/>
  <c r="X204" i="2"/>
  <c r="X205" i="2"/>
  <c r="X206" i="2"/>
  <c r="X207" i="2"/>
  <c r="X208" i="2"/>
  <c r="X209" i="2"/>
  <c r="X210" i="2"/>
  <c r="X211" i="2"/>
  <c r="X212" i="2"/>
  <c r="X213" i="2"/>
  <c r="X214" i="2"/>
  <c r="X215" i="2"/>
  <c r="X216" i="2"/>
  <c r="X217" i="2"/>
  <c r="X218" i="2"/>
  <c r="X219" i="2"/>
  <c r="X220" i="2"/>
  <c r="X221" i="2"/>
  <c r="X222" i="2"/>
  <c r="X223" i="2"/>
  <c r="X224" i="2"/>
  <c r="X225" i="2"/>
  <c r="X226" i="2"/>
  <c r="X227" i="2"/>
  <c r="X228" i="2"/>
  <c r="X229" i="2"/>
  <c r="X230" i="2"/>
  <c r="X231" i="2"/>
  <c r="X232" i="2"/>
  <c r="X233" i="2"/>
  <c r="X234" i="2"/>
  <c r="X235" i="2"/>
  <c r="X236" i="2"/>
  <c r="X237" i="2"/>
  <c r="X238" i="2"/>
  <c r="X239" i="2"/>
  <c r="X240" i="2"/>
  <c r="X241" i="2"/>
  <c r="X242" i="2"/>
  <c r="X243" i="2"/>
  <c r="X244" i="2"/>
  <c r="X245" i="2"/>
  <c r="X246" i="2"/>
  <c r="X3" i="2"/>
  <c r="X2" i="2"/>
  <c r="T42" i="2"/>
  <c r="T43" i="2"/>
  <c r="T44" i="2"/>
  <c r="T45" i="2"/>
  <c r="T46" i="2"/>
  <c r="T49" i="2"/>
  <c r="T50" i="2"/>
  <c r="T51" i="2"/>
  <c r="T52" i="2"/>
  <c r="T53" i="2"/>
  <c r="T54" i="2"/>
  <c r="T60" i="2"/>
  <c r="T61" i="2"/>
  <c r="T70" i="2"/>
  <c r="T71" i="2"/>
  <c r="L42" i="2"/>
  <c r="L43" i="2"/>
  <c r="L44" i="2"/>
  <c r="L45" i="2"/>
  <c r="L46" i="2"/>
  <c r="N43" i="2"/>
  <c r="N44" i="2"/>
  <c r="S44" i="2"/>
  <c r="N45" i="2"/>
  <c r="S45" i="2"/>
  <c r="N46" i="2"/>
  <c r="S46" i="2"/>
  <c r="N47" i="2"/>
  <c r="N48" i="2"/>
  <c r="N49" i="2"/>
  <c r="S49" i="2"/>
  <c r="N50" i="2"/>
  <c r="S50" i="2"/>
  <c r="N51" i="2"/>
  <c r="S51" i="2"/>
  <c r="N52" i="2"/>
  <c r="S52" i="2"/>
  <c r="N53" i="2"/>
  <c r="S53" i="2"/>
  <c r="N54" i="2"/>
  <c r="S54" i="2"/>
  <c r="N55" i="2"/>
  <c r="N56" i="2"/>
  <c r="N57" i="2"/>
  <c r="N58" i="2"/>
  <c r="N59" i="2"/>
  <c r="N60" i="2"/>
  <c r="S60" i="2"/>
  <c r="N61" i="2"/>
  <c r="S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P22" i="2"/>
  <c r="P23" i="2"/>
  <c r="P24" i="2"/>
  <c r="P25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2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3" i="2"/>
  <c r="N38" i="2"/>
  <c r="N39" i="2"/>
  <c r="N40" i="2"/>
  <c r="N41" i="2"/>
  <c r="N42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" i="2"/>
  <c r="L60" i="2"/>
  <c r="L61" i="2"/>
  <c r="L70" i="2"/>
  <c r="L71" i="2"/>
  <c r="L49" i="2"/>
  <c r="L50" i="2"/>
  <c r="L51" i="2"/>
  <c r="L52" i="2"/>
  <c r="L53" i="2"/>
  <c r="L54" i="2"/>
  <c r="L2" i="2"/>
  <c r="D23" i="2"/>
  <c r="D24" i="2"/>
  <c r="D25" i="2"/>
  <c r="D26" i="2"/>
  <c r="D53" i="2"/>
  <c r="D54" i="2"/>
  <c r="D55" i="2"/>
  <c r="D56" i="2"/>
  <c r="D57" i="2"/>
  <c r="D58" i="2"/>
  <c r="D59" i="2"/>
  <c r="D60" i="2"/>
  <c r="D61" i="2"/>
  <c r="D39" i="2"/>
  <c r="D40" i="2"/>
  <c r="D41" i="2"/>
  <c r="D42" i="2"/>
  <c r="D43" i="2"/>
  <c r="D44" i="2"/>
  <c r="D45" i="2"/>
  <c r="D46" i="2"/>
  <c r="D47" i="2"/>
  <c r="D4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C242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3" i="2"/>
</calcChain>
</file>

<file path=xl/sharedStrings.xml><?xml version="1.0" encoding="utf-8"?>
<sst xmlns="http://schemas.openxmlformats.org/spreadsheetml/2006/main" count="287" uniqueCount="45">
  <si>
    <t>Time</t>
  </si>
  <si>
    <t xml:space="preserve">Velocity </t>
  </si>
  <si>
    <t xml:space="preserve">Aero </t>
  </si>
  <si>
    <t xml:space="preserve">Gradient </t>
  </si>
  <si>
    <t>Accelaration</t>
  </si>
  <si>
    <t xml:space="preserve">Rolling Resistance </t>
  </si>
  <si>
    <t xml:space="preserve">Total Resistance </t>
  </si>
  <si>
    <t xml:space="preserve">Power </t>
  </si>
  <si>
    <t xml:space="preserve">Sector </t>
  </si>
  <si>
    <t xml:space="preserve">Accelarating </t>
  </si>
  <si>
    <t xml:space="preserve">Constant Speed </t>
  </si>
  <si>
    <t>Decelerate</t>
  </si>
  <si>
    <t>20m</t>
  </si>
  <si>
    <t>Actual Distance</t>
  </si>
  <si>
    <t>Solidworks Distance</t>
  </si>
  <si>
    <t>Red Yellow Green</t>
  </si>
  <si>
    <t xml:space="preserve">Material </t>
  </si>
  <si>
    <t xml:space="preserve">Hard Gravel </t>
  </si>
  <si>
    <t xml:space="preserve">Coefficient of Friction </t>
  </si>
  <si>
    <t>s</t>
  </si>
  <si>
    <t xml:space="preserve">Wet Earth Road </t>
  </si>
  <si>
    <t xml:space="preserve">Dry Earth Road </t>
  </si>
  <si>
    <t xml:space="preserve">Graphical Representations </t>
  </si>
  <si>
    <t>Power Requirement (Kw)</t>
  </si>
  <si>
    <t>Time (s)</t>
  </si>
  <si>
    <t>Accelaration (M/s^2)</t>
  </si>
  <si>
    <t>Initial Velocity (m/s)</t>
  </si>
  <si>
    <t>Final Velocity (m/s)</t>
  </si>
  <si>
    <t>Distance (m)</t>
  </si>
  <si>
    <t>Cummalitive Distance (m)</t>
  </si>
  <si>
    <t>Elevation From Start (m)</t>
  </si>
  <si>
    <t>Height Change (m)</t>
  </si>
  <si>
    <t>Gradient (Degrees)</t>
  </si>
  <si>
    <t>Force Acting Downhill (N)</t>
  </si>
  <si>
    <t>Rolling Resistance Coefficient (N)</t>
  </si>
  <si>
    <t>Rolling Resistance (N)</t>
  </si>
  <si>
    <t>Frontal Area (m^2)</t>
  </si>
  <si>
    <t>Aerodynamic Resistance (N)</t>
  </si>
  <si>
    <t>Tractive Effort (N)</t>
  </si>
  <si>
    <t>Total Resistance (N)</t>
  </si>
  <si>
    <t>Power Requirement (w)</t>
  </si>
  <si>
    <t>Average Power (kw)</t>
  </si>
  <si>
    <t>Maximum Power (kw)</t>
  </si>
  <si>
    <t>Energy Needed (J)</t>
  </si>
  <si>
    <t>Work Done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</si>
</sst>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FF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0" borderId="0" xfId="0" applyFill="1"/>
    <xf numFmtId="0" fontId="0" fillId="5" borderId="0" xfId="0" applyFont="1" applyFill="1"/>
    <xf numFmtId="0" fontId="0" fillId="3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/>
    <xf numFmtId="0" fontId="0" fillId="0" borderId="0" xfId="0" applyFont="1" applyFill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_rels/chart4.xml.rels><?xml version="1.0" encoding="UTF-8" standalone="yes"?>
<Relationships xmlns="http://schemas.openxmlformats.org/package/2006/relationships"><Relationship Id="rId1" Type="http://schemas.microsoft.com/office/2011/relationships/chartStyle" Target="style4.xml"/><Relationship Id="rId2" Type="http://schemas.microsoft.com/office/2011/relationships/chartColorStyle" Target="colors4.xml"/></Relationships>
</file>

<file path=xl/charts/_rels/chart5.xml.rels><?xml version="1.0" encoding="UTF-8" standalone="yes"?>
<Relationships xmlns="http://schemas.openxmlformats.org/package/2006/relationships"><Relationship Id="rId1" Type="http://schemas.microsoft.com/office/2011/relationships/chartStyle" Target="style5.xml"/><Relationship Id="rId2" Type="http://schemas.microsoft.com/office/2011/relationships/chartColorStyle" Target="colors5.xml"/></Relationships>
</file>

<file path=xl/charts/_rels/chart6.xml.rels><?xml version="1.0" encoding="UTF-8" standalone="yes"?>
<Relationships xmlns="http://schemas.openxmlformats.org/package/2006/relationships"><Relationship Id="rId1" Type="http://schemas.microsoft.com/office/2011/relationships/chartStyle" Target="style6.xml"/><Relationship Id="rId2" Type="http://schemas.microsoft.com/office/2011/relationships/chartColorStyle" Target="colors6.xml"/></Relationships>
</file>

<file path=xl/charts/_rels/chart7.xml.rels><?xml version="1.0" encoding="UTF-8" standalone="yes"?>
<Relationships xmlns="http://schemas.openxmlformats.org/package/2006/relationships"><Relationship Id="rId1" Type="http://schemas.microsoft.com/office/2011/relationships/chartStyle" Target="style7.xml"/><Relationship Id="rId2" Type="http://schemas.microsoft.com/office/2011/relationships/chartColorStyle" Target="colors7.xml"/></Relationships>
</file>

<file path=xl/charts/_rels/chart8.xml.rels><?xml version="1.0" encoding="UTF-8" standalone="yes"?>
<Relationships xmlns="http://schemas.openxmlformats.org/package/2006/relationships"><Relationship Id="rId1" Type="http://schemas.microsoft.com/office/2011/relationships/chartStyle" Target="style8.xml"/><Relationship Id="rId2" Type="http://schemas.microsoft.com/office/2011/relationships/chartColorStyle" Target="colors8.xml"/></Relationships>
</file>

<file path=xl/charts/_rels/chart9.xml.rels><?xml version="1.0" encoding="UTF-8" standalone="yes"?>
<Relationships xmlns="http://schemas.openxmlformats.org/package/2006/relationships"><Relationship Id="rId1" Type="http://schemas.microsoft.com/office/2011/relationships/chartStyle" Target="style9.xml"/><Relationship Id="rId2" Type="http://schemas.microsoft.com/office/2011/relationships/chartColorStyle" Target="colors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Sheet2!$H$1</c:f>
              <c:strCache>
                <c:ptCount val="1"/>
                <c:pt idx="0">
                  <c:v>Elevation From Start (m)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Sheet2!$H$2:$H$399</c:f>
              <c:numCache>
                <c:formatCode>General</c:formatCode>
                <c:ptCount val="398"/>
                <c:pt idx="0">
                  <c:v>0.0519779227044398</c:v>
                </c:pt>
                <c:pt idx="1">
                  <c:v>0.207911690817759</c:v>
                </c:pt>
                <c:pt idx="2">
                  <c:v>0.467801304339958</c:v>
                </c:pt>
                <c:pt idx="3">
                  <c:v>0.831646763271037</c:v>
                </c:pt>
                <c:pt idx="4">
                  <c:v>1.273459106258776</c:v>
                </c:pt>
                <c:pt idx="5">
                  <c:v>1.767249371950954</c:v>
                </c:pt>
                <c:pt idx="6">
                  <c:v>2.313017560347572</c:v>
                </c:pt>
                <c:pt idx="7">
                  <c:v>2.910763671448631</c:v>
                </c:pt>
                <c:pt idx="8">
                  <c:v>3.560487705254129</c:v>
                </c:pt>
                <c:pt idx="9">
                  <c:v>4.262189661764067</c:v>
                </c:pt>
                <c:pt idx="10">
                  <c:v>5.002875060302334</c:v>
                </c:pt>
                <c:pt idx="11">
                  <c:v>5.76954942019282</c:v>
                </c:pt>
                <c:pt idx="12">
                  <c:v>6.308845186413074</c:v>
                </c:pt>
                <c:pt idx="13">
                  <c:v>6.900330865493353</c:v>
                </c:pt>
                <c:pt idx="14">
                  <c:v>7.526609819813646</c:v>
                </c:pt>
                <c:pt idx="15">
                  <c:v>8.187682049373957</c:v>
                </c:pt>
                <c:pt idx="16">
                  <c:v>9.012510893291877</c:v>
                </c:pt>
                <c:pt idx="17">
                  <c:v>9.75051564837633</c:v>
                </c:pt>
                <c:pt idx="18">
                  <c:v>10.44510835904405</c:v>
                </c:pt>
                <c:pt idx="19">
                  <c:v>11.13970106971177</c:v>
                </c:pt>
                <c:pt idx="20">
                  <c:v>11.8342937803795</c:v>
                </c:pt>
                <c:pt idx="21">
                  <c:v>12.52888649104722</c:v>
                </c:pt>
                <c:pt idx="22">
                  <c:v>12.92086822830092</c:v>
                </c:pt>
                <c:pt idx="23">
                  <c:v>13.26058573392079</c:v>
                </c:pt>
                <c:pt idx="24">
                  <c:v>13.54803900790684</c:v>
                </c:pt>
                <c:pt idx="25">
                  <c:v>13.80936016607597</c:v>
                </c:pt>
                <c:pt idx="26">
                  <c:v>14.07068132424511</c:v>
                </c:pt>
                <c:pt idx="27">
                  <c:v>14.33200248241424</c:v>
                </c:pt>
                <c:pt idx="28">
                  <c:v>14.59332364058337</c:v>
                </c:pt>
                <c:pt idx="29">
                  <c:v>14.81666023137425</c:v>
                </c:pt>
                <c:pt idx="30">
                  <c:v>15.05089129000858</c:v>
                </c:pt>
                <c:pt idx="31">
                  <c:v>15.24708137241393</c:v>
                </c:pt>
                <c:pt idx="32">
                  <c:v>15.40081824387758</c:v>
                </c:pt>
                <c:pt idx="33">
                  <c:v>15.56109710987159</c:v>
                </c:pt>
                <c:pt idx="34">
                  <c:v>15.72791797039598</c:v>
                </c:pt>
                <c:pt idx="35">
                  <c:v>15.90128082545073</c:v>
                </c:pt>
                <c:pt idx="36">
                  <c:v>15.90128082545073</c:v>
                </c:pt>
                <c:pt idx="37">
                  <c:v>15.90128082545073</c:v>
                </c:pt>
                <c:pt idx="38">
                  <c:v>15.79658233534323</c:v>
                </c:pt>
                <c:pt idx="39">
                  <c:v>15.6395744666144</c:v>
                </c:pt>
                <c:pt idx="40">
                  <c:v>15.48256659788557</c:v>
                </c:pt>
                <c:pt idx="41">
                  <c:v>15.32555872915673</c:v>
                </c:pt>
                <c:pt idx="42">
                  <c:v>15.1685508604279</c:v>
                </c:pt>
                <c:pt idx="43">
                  <c:v>15.01154299169907</c:v>
                </c:pt>
                <c:pt idx="44">
                  <c:v>14.90684450159157</c:v>
                </c:pt>
                <c:pt idx="45">
                  <c:v>14.80214601148407</c:v>
                </c:pt>
                <c:pt idx="46">
                  <c:v>14.80214601148407</c:v>
                </c:pt>
                <c:pt idx="47">
                  <c:v>14.80214601148407</c:v>
                </c:pt>
                <c:pt idx="48">
                  <c:v>14.80214601148407</c:v>
                </c:pt>
                <c:pt idx="49">
                  <c:v>14.80214601148407</c:v>
                </c:pt>
                <c:pt idx="50">
                  <c:v>15.02003536835321</c:v>
                </c:pt>
                <c:pt idx="51">
                  <c:v>15.23792472522236</c:v>
                </c:pt>
                <c:pt idx="52">
                  <c:v>15.54259808373523</c:v>
                </c:pt>
                <c:pt idx="53">
                  <c:v>15.8472714422481</c:v>
                </c:pt>
                <c:pt idx="54">
                  <c:v>16.15194480076097</c:v>
                </c:pt>
                <c:pt idx="55">
                  <c:v>16.45661815927383</c:v>
                </c:pt>
                <c:pt idx="56">
                  <c:v>16.7612915177867</c:v>
                </c:pt>
                <c:pt idx="57">
                  <c:v>16.97918087465585</c:v>
                </c:pt>
                <c:pt idx="58">
                  <c:v>17.197070231525</c:v>
                </c:pt>
                <c:pt idx="59">
                  <c:v>17.40951235447241</c:v>
                </c:pt>
                <c:pt idx="60">
                  <c:v>17.5708242000057</c:v>
                </c:pt>
                <c:pt idx="61">
                  <c:v>17.71905670671197</c:v>
                </c:pt>
                <c:pt idx="62">
                  <c:v>17.85856965420022</c:v>
                </c:pt>
                <c:pt idx="63">
                  <c:v>17.9632415666861</c:v>
                </c:pt>
                <c:pt idx="64">
                  <c:v>18.03304056009111</c:v>
                </c:pt>
                <c:pt idx="65">
                  <c:v>18.06794537296567</c:v>
                </c:pt>
                <c:pt idx="66">
                  <c:v>18.10285018584024</c:v>
                </c:pt>
                <c:pt idx="67">
                  <c:v>18.10285018584024</c:v>
                </c:pt>
                <c:pt idx="68">
                  <c:v>18.10285018584024</c:v>
                </c:pt>
                <c:pt idx="69">
                  <c:v>17.85911149902995</c:v>
                </c:pt>
                <c:pt idx="70">
                  <c:v>17.58490547636837</c:v>
                </c:pt>
                <c:pt idx="71">
                  <c:v>17.24976478200421</c:v>
                </c:pt>
                <c:pt idx="72">
                  <c:v>16.85368941593748</c:v>
                </c:pt>
                <c:pt idx="73">
                  <c:v>16.39667937816818</c:v>
                </c:pt>
                <c:pt idx="74">
                  <c:v>15.8787346686963</c:v>
                </c:pt>
                <c:pt idx="75">
                  <c:v>15.3150889554475</c:v>
                </c:pt>
                <c:pt idx="76">
                  <c:v>14.73620957427304</c:v>
                </c:pt>
                <c:pt idx="77">
                  <c:v>14.15733019309859</c:v>
                </c:pt>
                <c:pt idx="78">
                  <c:v>13.57845081192414</c:v>
                </c:pt>
                <c:pt idx="79">
                  <c:v>12.99957143074969</c:v>
                </c:pt>
                <c:pt idx="80">
                  <c:v>12.42069204957524</c:v>
                </c:pt>
                <c:pt idx="81">
                  <c:v>12.00670227152386</c:v>
                </c:pt>
                <c:pt idx="82">
                  <c:v>11.59271249347248</c:v>
                </c:pt>
                <c:pt idx="83">
                  <c:v>11.17872271542111</c:v>
                </c:pt>
                <c:pt idx="84">
                  <c:v>10.76473293736973</c:v>
                </c:pt>
                <c:pt idx="85">
                  <c:v>10.35074315931835</c:v>
                </c:pt>
                <c:pt idx="86">
                  <c:v>10.35074315931835</c:v>
                </c:pt>
                <c:pt idx="87">
                  <c:v>10.35074315931835</c:v>
                </c:pt>
                <c:pt idx="88">
                  <c:v>10.35074315931835</c:v>
                </c:pt>
                <c:pt idx="89">
                  <c:v>10.35074315931835</c:v>
                </c:pt>
                <c:pt idx="90">
                  <c:v>10.35074315931835</c:v>
                </c:pt>
                <c:pt idx="91">
                  <c:v>10.35074315931835</c:v>
                </c:pt>
                <c:pt idx="92">
                  <c:v>10.35074315931835</c:v>
                </c:pt>
                <c:pt idx="93">
                  <c:v>10.10214736716437</c:v>
                </c:pt>
                <c:pt idx="94">
                  <c:v>9.853551575010387</c:v>
                </c:pt>
                <c:pt idx="95">
                  <c:v>9.604955782856404</c:v>
                </c:pt>
                <c:pt idx="96">
                  <c:v>9.35635999070242</c:v>
                </c:pt>
                <c:pt idx="97">
                  <c:v>9.107764198548437</c:v>
                </c:pt>
                <c:pt idx="98">
                  <c:v>8.859168406394454</c:v>
                </c:pt>
                <c:pt idx="99">
                  <c:v>8.610572614240471</c:v>
                </c:pt>
                <c:pt idx="100">
                  <c:v>8.361976822086488</c:v>
                </c:pt>
                <c:pt idx="101">
                  <c:v>8.113381029932505</c:v>
                </c:pt>
                <c:pt idx="102">
                  <c:v>8.113381029932505</c:v>
                </c:pt>
                <c:pt idx="103">
                  <c:v>8.113381029932505</c:v>
                </c:pt>
                <c:pt idx="104">
                  <c:v>8.113381029932505</c:v>
                </c:pt>
                <c:pt idx="105">
                  <c:v>8.113381029932505</c:v>
                </c:pt>
                <c:pt idx="106">
                  <c:v>8.113381029932505</c:v>
                </c:pt>
                <c:pt idx="107">
                  <c:v>8.113381029932505</c:v>
                </c:pt>
                <c:pt idx="108">
                  <c:v>8.113381029932505</c:v>
                </c:pt>
                <c:pt idx="109">
                  <c:v>8.113381029932505</c:v>
                </c:pt>
                <c:pt idx="110">
                  <c:v>8.113381029932505</c:v>
                </c:pt>
                <c:pt idx="111">
                  <c:v>8.008682539825</c:v>
                </c:pt>
                <c:pt idx="112">
                  <c:v>7.9039840497175</c:v>
                </c:pt>
                <c:pt idx="113">
                  <c:v>7.799285559609997</c:v>
                </c:pt>
                <c:pt idx="114">
                  <c:v>7.694587069502494</c:v>
                </c:pt>
                <c:pt idx="115">
                  <c:v>7.589888579394991</c:v>
                </c:pt>
                <c:pt idx="116">
                  <c:v>7.485190089287488</c:v>
                </c:pt>
                <c:pt idx="117">
                  <c:v>7.380491599179985</c:v>
                </c:pt>
                <c:pt idx="118">
                  <c:v>7.275793109072481</c:v>
                </c:pt>
                <c:pt idx="119">
                  <c:v>7.171094618964979</c:v>
                </c:pt>
                <c:pt idx="120">
                  <c:v>7.066396128857476</c:v>
                </c:pt>
                <c:pt idx="121">
                  <c:v>6.961697638749973</c:v>
                </c:pt>
                <c:pt idx="122">
                  <c:v>6.85699914864247</c:v>
                </c:pt>
                <c:pt idx="123">
                  <c:v>6.752300658534967</c:v>
                </c:pt>
                <c:pt idx="124">
                  <c:v>6.698852663820786</c:v>
                </c:pt>
                <c:pt idx="125">
                  <c:v>6.643223118301944</c:v>
                </c:pt>
                <c:pt idx="126">
                  <c:v>6.585412021978444</c:v>
                </c:pt>
                <c:pt idx="127">
                  <c:v>6.525419374850282</c:v>
                </c:pt>
                <c:pt idx="128">
                  <c:v>6.463245176917459</c:v>
                </c:pt>
                <c:pt idx="129">
                  <c:v>6.398889428179976</c:v>
                </c:pt>
                <c:pt idx="130">
                  <c:v>6.332352128637833</c:v>
                </c:pt>
                <c:pt idx="131">
                  <c:v>6.263633278291029</c:v>
                </c:pt>
                <c:pt idx="132">
                  <c:v>6.192732877139565</c:v>
                </c:pt>
                <c:pt idx="133">
                  <c:v>6.11965092518344</c:v>
                </c:pt>
                <c:pt idx="134">
                  <c:v>6.045478197824984</c:v>
                </c:pt>
                <c:pt idx="135">
                  <c:v>5.97130547046653</c:v>
                </c:pt>
                <c:pt idx="136">
                  <c:v>5.897132743108075</c:v>
                </c:pt>
                <c:pt idx="137">
                  <c:v>5.822960015749619</c:v>
                </c:pt>
                <c:pt idx="138">
                  <c:v>5.748787288391164</c:v>
                </c:pt>
                <c:pt idx="139">
                  <c:v>5.674614561032709</c:v>
                </c:pt>
                <c:pt idx="140">
                  <c:v>5.600441833674254</c:v>
                </c:pt>
                <c:pt idx="141">
                  <c:v>5.526269106315799</c:v>
                </c:pt>
                <c:pt idx="142">
                  <c:v>5.452096378957344</c:v>
                </c:pt>
                <c:pt idx="143">
                  <c:v>5.377923651598889</c:v>
                </c:pt>
                <c:pt idx="144">
                  <c:v>5.303750924240433</c:v>
                </c:pt>
                <c:pt idx="145">
                  <c:v>5.229578196881978</c:v>
                </c:pt>
                <c:pt idx="146">
                  <c:v>5.155405469523523</c:v>
                </c:pt>
                <c:pt idx="147">
                  <c:v>5.081232742165068</c:v>
                </c:pt>
                <c:pt idx="148">
                  <c:v>5.007060014806613</c:v>
                </c:pt>
                <c:pt idx="149">
                  <c:v>4.932887287448158</c:v>
                </c:pt>
                <c:pt idx="150">
                  <c:v>4.858714560089703</c:v>
                </c:pt>
                <c:pt idx="151">
                  <c:v>4.784541832731247</c:v>
                </c:pt>
                <c:pt idx="152">
                  <c:v>4.710369105372792</c:v>
                </c:pt>
                <c:pt idx="153">
                  <c:v>4.636196378014337</c:v>
                </c:pt>
                <c:pt idx="154">
                  <c:v>4.562023650655882</c:v>
                </c:pt>
                <c:pt idx="155">
                  <c:v>4.487850923297427</c:v>
                </c:pt>
                <c:pt idx="156">
                  <c:v>4.412587420536641</c:v>
                </c:pt>
                <c:pt idx="157">
                  <c:v>4.335142366971196</c:v>
                </c:pt>
                <c:pt idx="158">
                  <c:v>4.254424987198759</c:v>
                </c:pt>
                <c:pt idx="159">
                  <c:v>4.171526056621663</c:v>
                </c:pt>
                <c:pt idx="160">
                  <c:v>4.088627126044566</c:v>
                </c:pt>
                <c:pt idx="161">
                  <c:v>4.00572819546747</c:v>
                </c:pt>
                <c:pt idx="162">
                  <c:v>3.922829264890373</c:v>
                </c:pt>
                <c:pt idx="163">
                  <c:v>3.839930334313276</c:v>
                </c:pt>
                <c:pt idx="164">
                  <c:v>3.75703140373618</c:v>
                </c:pt>
                <c:pt idx="165">
                  <c:v>3.674132473159083</c:v>
                </c:pt>
                <c:pt idx="166">
                  <c:v>3.591233542581986</c:v>
                </c:pt>
                <c:pt idx="167">
                  <c:v>3.50833461200489</c:v>
                </c:pt>
                <c:pt idx="168">
                  <c:v>3.425435681427792</c:v>
                </c:pt>
                <c:pt idx="169">
                  <c:v>3.342536750850695</c:v>
                </c:pt>
                <c:pt idx="170">
                  <c:v>3.259637820273598</c:v>
                </c:pt>
                <c:pt idx="171">
                  <c:v>3.176738889696502</c:v>
                </c:pt>
                <c:pt idx="172">
                  <c:v>3.093839959119405</c:v>
                </c:pt>
                <c:pt idx="173">
                  <c:v>3.010941028542308</c:v>
                </c:pt>
                <c:pt idx="174">
                  <c:v>2.928042097965211</c:v>
                </c:pt>
                <c:pt idx="175">
                  <c:v>2.845143167388114</c:v>
                </c:pt>
                <c:pt idx="176">
                  <c:v>2.845143167388114</c:v>
                </c:pt>
                <c:pt idx="177">
                  <c:v>2.845143167388114</c:v>
                </c:pt>
                <c:pt idx="178">
                  <c:v>2.845143167388114</c:v>
                </c:pt>
                <c:pt idx="179">
                  <c:v>2.845143167388114</c:v>
                </c:pt>
                <c:pt idx="180">
                  <c:v>2.845143167388114</c:v>
                </c:pt>
                <c:pt idx="181">
                  <c:v>2.845143167388114</c:v>
                </c:pt>
                <c:pt idx="182">
                  <c:v>2.845143167388114</c:v>
                </c:pt>
                <c:pt idx="183">
                  <c:v>2.845143167388114</c:v>
                </c:pt>
                <c:pt idx="184">
                  <c:v>2.845143167388114</c:v>
                </c:pt>
                <c:pt idx="185">
                  <c:v>2.845143167388114</c:v>
                </c:pt>
                <c:pt idx="186">
                  <c:v>2.845143167388114</c:v>
                </c:pt>
                <c:pt idx="187">
                  <c:v>2.845143167388114</c:v>
                </c:pt>
                <c:pt idx="188">
                  <c:v>2.845143167388114</c:v>
                </c:pt>
                <c:pt idx="189">
                  <c:v>2.845143167388114</c:v>
                </c:pt>
                <c:pt idx="190">
                  <c:v>2.845143167388114</c:v>
                </c:pt>
                <c:pt idx="191">
                  <c:v>2.845143167388114</c:v>
                </c:pt>
                <c:pt idx="192">
                  <c:v>2.845143167388114</c:v>
                </c:pt>
                <c:pt idx="193">
                  <c:v>2.845143167388114</c:v>
                </c:pt>
                <c:pt idx="194">
                  <c:v>3.845143167388114</c:v>
                </c:pt>
                <c:pt idx="195">
                  <c:v>4.845143167388114</c:v>
                </c:pt>
                <c:pt idx="196">
                  <c:v>4.845143167388114</c:v>
                </c:pt>
                <c:pt idx="197">
                  <c:v>4.845143167388114</c:v>
                </c:pt>
                <c:pt idx="198">
                  <c:v>4.845143167388114</c:v>
                </c:pt>
                <c:pt idx="199">
                  <c:v>4.845143167388114</c:v>
                </c:pt>
                <c:pt idx="200">
                  <c:v>4.845143167388114</c:v>
                </c:pt>
                <c:pt idx="201">
                  <c:v>4.845143167388114</c:v>
                </c:pt>
                <c:pt idx="202">
                  <c:v>4.845143167388114</c:v>
                </c:pt>
                <c:pt idx="203">
                  <c:v>4.845143167388114</c:v>
                </c:pt>
                <c:pt idx="204">
                  <c:v>4.845143167388114</c:v>
                </c:pt>
                <c:pt idx="205">
                  <c:v>4.845143167388114</c:v>
                </c:pt>
                <c:pt idx="206">
                  <c:v>4.845143167388114</c:v>
                </c:pt>
                <c:pt idx="207">
                  <c:v>4.845143167388114</c:v>
                </c:pt>
                <c:pt idx="208">
                  <c:v>4.845143167388114</c:v>
                </c:pt>
                <c:pt idx="209">
                  <c:v>4.845143167388114</c:v>
                </c:pt>
                <c:pt idx="210">
                  <c:v>4.845143167388114</c:v>
                </c:pt>
                <c:pt idx="211">
                  <c:v>4.845143167388114</c:v>
                </c:pt>
                <c:pt idx="212">
                  <c:v>4.845143167388114</c:v>
                </c:pt>
                <c:pt idx="213">
                  <c:v>4.845143167388114</c:v>
                </c:pt>
                <c:pt idx="214">
                  <c:v>4.845143167388114</c:v>
                </c:pt>
                <c:pt idx="215">
                  <c:v>4.845143167388114</c:v>
                </c:pt>
                <c:pt idx="216">
                  <c:v>4.845143167388114</c:v>
                </c:pt>
                <c:pt idx="217">
                  <c:v>4.845143167388114</c:v>
                </c:pt>
                <c:pt idx="218">
                  <c:v>4.845143167388114</c:v>
                </c:pt>
                <c:pt idx="219">
                  <c:v>3.845143167388114</c:v>
                </c:pt>
                <c:pt idx="220">
                  <c:v>3.845143167388114</c:v>
                </c:pt>
                <c:pt idx="221">
                  <c:v>3.845143167388114</c:v>
                </c:pt>
                <c:pt idx="222">
                  <c:v>3.845143167388114</c:v>
                </c:pt>
                <c:pt idx="223">
                  <c:v>3.845143167388114</c:v>
                </c:pt>
                <c:pt idx="224">
                  <c:v>3.845143167388114</c:v>
                </c:pt>
                <c:pt idx="225">
                  <c:v>3.845143167388114</c:v>
                </c:pt>
                <c:pt idx="226">
                  <c:v>3.845143167388114</c:v>
                </c:pt>
                <c:pt idx="227">
                  <c:v>3.845143167388114</c:v>
                </c:pt>
                <c:pt idx="228">
                  <c:v>3.845143167388114</c:v>
                </c:pt>
                <c:pt idx="229">
                  <c:v>3.845143167388114</c:v>
                </c:pt>
                <c:pt idx="230">
                  <c:v>3.845143167388114</c:v>
                </c:pt>
                <c:pt idx="231">
                  <c:v>3.845143167388114</c:v>
                </c:pt>
                <c:pt idx="232">
                  <c:v>3.845143167388114</c:v>
                </c:pt>
                <c:pt idx="233">
                  <c:v>3.845143167388114</c:v>
                </c:pt>
                <c:pt idx="234">
                  <c:v>3.845143167388114</c:v>
                </c:pt>
                <c:pt idx="235">
                  <c:v>3.845143167388114</c:v>
                </c:pt>
                <c:pt idx="236">
                  <c:v>3.845143167388114</c:v>
                </c:pt>
                <c:pt idx="237">
                  <c:v>3.845143167388114</c:v>
                </c:pt>
                <c:pt idx="238">
                  <c:v>3.845143167388114</c:v>
                </c:pt>
                <c:pt idx="239">
                  <c:v>3.845143167388114</c:v>
                </c:pt>
                <c:pt idx="240">
                  <c:v>3.845143167388114</c:v>
                </c:pt>
                <c:pt idx="241">
                  <c:v>3.845143167388114</c:v>
                </c:pt>
                <c:pt idx="242">
                  <c:v>3.845143167388114</c:v>
                </c:pt>
                <c:pt idx="243">
                  <c:v>3.845143167388114</c:v>
                </c:pt>
                <c:pt idx="244">
                  <c:v>3.845143167388114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8780688"/>
        <c:axId val="1970142272"/>
      </c:scatterChart>
      <c:valAx>
        <c:axId val="1928780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0142272"/>
        <c:crosses val="autoZero"/>
        <c:crossBetween val="midCat"/>
      </c:valAx>
      <c:valAx>
        <c:axId val="197014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Elevation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87806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Sheet2!$E$1</c:f>
              <c:strCache>
                <c:ptCount val="1"/>
                <c:pt idx="0">
                  <c:v>Final Velocity (m/s)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Sheet2!$E$2:$E$399</c:f>
              <c:numCache>
                <c:formatCode>General</c:formatCode>
                <c:ptCount val="398"/>
                <c:pt idx="0">
                  <c:v>0.0</c:v>
                </c:pt>
                <c:pt idx="1">
                  <c:v>1.0</c:v>
                </c:pt>
                <c:pt idx="2">
                  <c:v>2.0</c:v>
                </c:pt>
                <c:pt idx="3">
                  <c:v>3.0</c:v>
                </c:pt>
                <c:pt idx="4">
                  <c:v>4.0</c:v>
                </c:pt>
                <c:pt idx="5">
                  <c:v>4.5</c:v>
                </c:pt>
                <c:pt idx="6">
                  <c:v>5.0</c:v>
                </c:pt>
                <c:pt idx="7">
                  <c:v>5.5</c:v>
                </c:pt>
                <c:pt idx="8">
                  <c:v>6.0</c:v>
                </c:pt>
                <c:pt idx="9">
                  <c:v>6.5</c:v>
                </c:pt>
                <c:pt idx="10">
                  <c:v>7.0</c:v>
                </c:pt>
                <c:pt idx="11">
                  <c:v>7.25</c:v>
                </c:pt>
                <c:pt idx="12">
                  <c:v>7.5</c:v>
                </c:pt>
                <c:pt idx="13">
                  <c:v>8.0</c:v>
                </c:pt>
                <c:pt idx="14">
                  <c:v>9.0</c:v>
                </c:pt>
                <c:pt idx="15">
                  <c:v>9.0</c:v>
                </c:pt>
                <c:pt idx="16">
                  <c:v>10.0</c:v>
                </c:pt>
                <c:pt idx="17">
                  <c:v>9.0</c:v>
                </c:pt>
                <c:pt idx="18">
                  <c:v>8.0</c:v>
                </c:pt>
                <c:pt idx="19">
                  <c:v>8.0</c:v>
                </c:pt>
                <c:pt idx="20">
                  <c:v>8.0</c:v>
                </c:pt>
                <c:pt idx="21">
                  <c:v>8.0</c:v>
                </c:pt>
                <c:pt idx="22">
                  <c:v>8.0</c:v>
                </c:pt>
                <c:pt idx="23">
                  <c:v>7.0</c:v>
                </c:pt>
                <c:pt idx="24">
                  <c:v>6.0</c:v>
                </c:pt>
                <c:pt idx="25">
                  <c:v>5.0</c:v>
                </c:pt>
                <c:pt idx="26">
                  <c:v>5.0</c:v>
                </c:pt>
                <c:pt idx="27">
                  <c:v>5.0</c:v>
                </c:pt>
                <c:pt idx="28">
                  <c:v>5.0</c:v>
                </c:pt>
                <c:pt idx="29">
                  <c:v>5.0</c:v>
                </c:pt>
                <c:pt idx="30">
                  <c:v>5.25</c:v>
                </c:pt>
                <c:pt idx="31">
                  <c:v>5.5</c:v>
                </c:pt>
                <c:pt idx="32">
                  <c:v>5.75</c:v>
                </c:pt>
                <c:pt idx="33">
                  <c:v>6.0</c:v>
                </c:pt>
                <c:pt idx="34">
                  <c:v>6.25</c:v>
                </c:pt>
                <c:pt idx="35">
                  <c:v>6.5</c:v>
                </c:pt>
                <c:pt idx="36">
                  <c:v>6.75</c:v>
                </c:pt>
                <c:pt idx="37">
                  <c:v>7.0</c:v>
                </c:pt>
                <c:pt idx="38">
                  <c:v>7.25</c:v>
                </c:pt>
                <c:pt idx="39">
                  <c:v>7.5</c:v>
                </c:pt>
                <c:pt idx="40">
                  <c:v>7.75</c:v>
                </c:pt>
                <c:pt idx="41">
                  <c:v>8.0</c:v>
                </c:pt>
                <c:pt idx="42">
                  <c:v>8.0</c:v>
                </c:pt>
                <c:pt idx="43">
                  <c:v>8.0</c:v>
                </c:pt>
                <c:pt idx="44">
                  <c:v>8.0</c:v>
                </c:pt>
                <c:pt idx="45">
                  <c:v>8.0</c:v>
                </c:pt>
                <c:pt idx="46">
                  <c:v>8.0</c:v>
                </c:pt>
                <c:pt idx="47">
                  <c:v>7.5</c:v>
                </c:pt>
                <c:pt idx="48">
                  <c:v>6.5</c:v>
                </c:pt>
                <c:pt idx="49">
                  <c:v>6.0</c:v>
                </c:pt>
                <c:pt idx="50">
                  <c:v>5.0</c:v>
                </c:pt>
                <c:pt idx="51">
                  <c:v>5.0</c:v>
                </c:pt>
                <c:pt idx="52">
                  <c:v>5.0</c:v>
                </c:pt>
                <c:pt idx="53">
                  <c:v>5.0</c:v>
                </c:pt>
                <c:pt idx="54">
                  <c:v>5.0</c:v>
                </c:pt>
                <c:pt idx="55">
                  <c:v>5.0</c:v>
                </c:pt>
                <c:pt idx="56">
                  <c:v>5.0</c:v>
                </c:pt>
                <c:pt idx="57">
                  <c:v>5.0</c:v>
                </c:pt>
                <c:pt idx="58">
                  <c:v>5.0</c:v>
                </c:pt>
                <c:pt idx="59">
                  <c:v>5.0</c:v>
                </c:pt>
                <c:pt idx="60">
                  <c:v>4.75</c:v>
                </c:pt>
                <c:pt idx="61">
                  <c:v>4.5</c:v>
                </c:pt>
                <c:pt idx="62">
                  <c:v>4.0</c:v>
                </c:pt>
                <c:pt idx="63">
                  <c:v>4.0</c:v>
                </c:pt>
                <c:pt idx="64">
                  <c:v>4.0</c:v>
                </c:pt>
                <c:pt idx="65">
                  <c:v>4.0</c:v>
                </c:pt>
                <c:pt idx="66">
                  <c:v>4.0</c:v>
                </c:pt>
                <c:pt idx="67">
                  <c:v>4.0</c:v>
                </c:pt>
                <c:pt idx="68">
                  <c:v>4.0</c:v>
                </c:pt>
                <c:pt idx="69">
                  <c:v>4.0</c:v>
                </c:pt>
                <c:pt idx="70">
                  <c:v>4.0</c:v>
                </c:pt>
                <c:pt idx="71">
                  <c:v>5.0</c:v>
                </c:pt>
                <c:pt idx="72">
                  <c:v>6.0</c:v>
                </c:pt>
                <c:pt idx="73">
                  <c:v>7.0</c:v>
                </c:pt>
                <c:pt idx="74">
                  <c:v>8.0</c:v>
                </c:pt>
                <c:pt idx="75">
                  <c:v>9.0</c:v>
                </c:pt>
                <c:pt idx="76">
                  <c:v>9.5</c:v>
                </c:pt>
                <c:pt idx="77">
                  <c:v>9.5</c:v>
                </c:pt>
                <c:pt idx="78">
                  <c:v>9.5</c:v>
                </c:pt>
                <c:pt idx="79">
                  <c:v>9.5</c:v>
                </c:pt>
                <c:pt idx="80">
                  <c:v>9.5</c:v>
                </c:pt>
                <c:pt idx="81">
                  <c:v>9.5</c:v>
                </c:pt>
                <c:pt idx="82">
                  <c:v>9.5</c:v>
                </c:pt>
                <c:pt idx="83">
                  <c:v>9.5</c:v>
                </c:pt>
                <c:pt idx="84">
                  <c:v>9.5</c:v>
                </c:pt>
                <c:pt idx="85">
                  <c:v>9.5</c:v>
                </c:pt>
                <c:pt idx="86">
                  <c:v>9.5</c:v>
                </c:pt>
                <c:pt idx="87">
                  <c:v>9.5</c:v>
                </c:pt>
                <c:pt idx="88">
                  <c:v>9.5</c:v>
                </c:pt>
                <c:pt idx="89">
                  <c:v>9.5</c:v>
                </c:pt>
                <c:pt idx="90">
                  <c:v>9.5</c:v>
                </c:pt>
                <c:pt idx="91">
                  <c:v>9.5</c:v>
                </c:pt>
                <c:pt idx="92">
                  <c:v>9.5</c:v>
                </c:pt>
                <c:pt idx="93">
                  <c:v>9.5</c:v>
                </c:pt>
                <c:pt idx="94">
                  <c:v>9.5</c:v>
                </c:pt>
                <c:pt idx="95">
                  <c:v>9.5</c:v>
                </c:pt>
                <c:pt idx="96">
                  <c:v>9.5</c:v>
                </c:pt>
                <c:pt idx="97">
                  <c:v>9.5</c:v>
                </c:pt>
                <c:pt idx="98">
                  <c:v>9.5</c:v>
                </c:pt>
                <c:pt idx="99">
                  <c:v>9.5</c:v>
                </c:pt>
                <c:pt idx="100">
                  <c:v>9.5</c:v>
                </c:pt>
                <c:pt idx="101">
                  <c:v>9.5</c:v>
                </c:pt>
                <c:pt idx="102">
                  <c:v>9.5</c:v>
                </c:pt>
                <c:pt idx="103">
                  <c:v>9.5</c:v>
                </c:pt>
                <c:pt idx="104">
                  <c:v>9.5</c:v>
                </c:pt>
                <c:pt idx="105">
                  <c:v>9.5</c:v>
                </c:pt>
                <c:pt idx="106">
                  <c:v>9.5</c:v>
                </c:pt>
                <c:pt idx="107">
                  <c:v>9.5</c:v>
                </c:pt>
                <c:pt idx="108">
                  <c:v>9.0</c:v>
                </c:pt>
                <c:pt idx="109">
                  <c:v>8.0</c:v>
                </c:pt>
                <c:pt idx="110">
                  <c:v>7.0</c:v>
                </c:pt>
                <c:pt idx="111">
                  <c:v>6.0</c:v>
                </c:pt>
                <c:pt idx="112">
                  <c:v>6.0</c:v>
                </c:pt>
                <c:pt idx="113">
                  <c:v>6.0</c:v>
                </c:pt>
                <c:pt idx="114">
                  <c:v>6.0</c:v>
                </c:pt>
                <c:pt idx="115">
                  <c:v>6.0</c:v>
                </c:pt>
                <c:pt idx="116">
                  <c:v>6.0</c:v>
                </c:pt>
                <c:pt idx="117">
                  <c:v>6.0</c:v>
                </c:pt>
                <c:pt idx="118">
                  <c:v>6.0</c:v>
                </c:pt>
                <c:pt idx="119">
                  <c:v>6.0</c:v>
                </c:pt>
                <c:pt idx="120">
                  <c:v>6.0</c:v>
                </c:pt>
                <c:pt idx="121">
                  <c:v>6.0</c:v>
                </c:pt>
                <c:pt idx="122">
                  <c:v>6.0</c:v>
                </c:pt>
                <c:pt idx="123">
                  <c:v>6.0</c:v>
                </c:pt>
                <c:pt idx="124">
                  <c:v>6.0</c:v>
                </c:pt>
                <c:pt idx="125">
                  <c:v>6.25</c:v>
                </c:pt>
                <c:pt idx="126">
                  <c:v>6.5</c:v>
                </c:pt>
                <c:pt idx="127">
                  <c:v>6.75</c:v>
                </c:pt>
                <c:pt idx="128">
                  <c:v>7.0</c:v>
                </c:pt>
                <c:pt idx="129">
                  <c:v>7.25</c:v>
                </c:pt>
                <c:pt idx="130">
                  <c:v>7.5</c:v>
                </c:pt>
                <c:pt idx="131">
                  <c:v>7.75</c:v>
                </c:pt>
                <c:pt idx="132">
                  <c:v>8.0</c:v>
                </c:pt>
                <c:pt idx="133">
                  <c:v>8.25</c:v>
                </c:pt>
                <c:pt idx="134">
                  <c:v>8.5</c:v>
                </c:pt>
                <c:pt idx="135">
                  <c:v>8.5</c:v>
                </c:pt>
                <c:pt idx="136">
                  <c:v>8.5</c:v>
                </c:pt>
                <c:pt idx="137">
                  <c:v>8.5</c:v>
                </c:pt>
                <c:pt idx="138">
                  <c:v>8.5</c:v>
                </c:pt>
                <c:pt idx="139">
                  <c:v>8.5</c:v>
                </c:pt>
                <c:pt idx="140">
                  <c:v>8.5</c:v>
                </c:pt>
                <c:pt idx="141">
                  <c:v>8.5</c:v>
                </c:pt>
                <c:pt idx="142">
                  <c:v>8.5</c:v>
                </c:pt>
                <c:pt idx="143">
                  <c:v>8.5</c:v>
                </c:pt>
                <c:pt idx="144">
                  <c:v>8.5</c:v>
                </c:pt>
                <c:pt idx="145">
                  <c:v>8.5</c:v>
                </c:pt>
                <c:pt idx="146">
                  <c:v>8.5</c:v>
                </c:pt>
                <c:pt idx="147">
                  <c:v>8.5</c:v>
                </c:pt>
                <c:pt idx="148">
                  <c:v>8.5</c:v>
                </c:pt>
                <c:pt idx="149">
                  <c:v>8.5</c:v>
                </c:pt>
                <c:pt idx="150">
                  <c:v>8.5</c:v>
                </c:pt>
                <c:pt idx="151">
                  <c:v>8.5</c:v>
                </c:pt>
                <c:pt idx="152">
                  <c:v>8.5</c:v>
                </c:pt>
                <c:pt idx="153">
                  <c:v>8.5</c:v>
                </c:pt>
                <c:pt idx="154">
                  <c:v>8.5</c:v>
                </c:pt>
                <c:pt idx="155">
                  <c:v>8.5</c:v>
                </c:pt>
                <c:pt idx="156">
                  <c:v>8.5</c:v>
                </c:pt>
                <c:pt idx="157">
                  <c:v>8.75</c:v>
                </c:pt>
                <c:pt idx="158">
                  <c:v>9.0</c:v>
                </c:pt>
                <c:pt idx="159">
                  <c:v>9.5</c:v>
                </c:pt>
                <c:pt idx="160">
                  <c:v>9.5</c:v>
                </c:pt>
                <c:pt idx="161">
                  <c:v>9.5</c:v>
                </c:pt>
                <c:pt idx="162">
                  <c:v>9.5</c:v>
                </c:pt>
                <c:pt idx="163">
                  <c:v>9.5</c:v>
                </c:pt>
                <c:pt idx="164">
                  <c:v>9.5</c:v>
                </c:pt>
                <c:pt idx="165">
                  <c:v>9.5</c:v>
                </c:pt>
                <c:pt idx="166">
                  <c:v>9.5</c:v>
                </c:pt>
                <c:pt idx="167">
                  <c:v>9.5</c:v>
                </c:pt>
                <c:pt idx="168">
                  <c:v>9.5</c:v>
                </c:pt>
                <c:pt idx="169">
                  <c:v>9.5</c:v>
                </c:pt>
                <c:pt idx="170">
                  <c:v>9.5</c:v>
                </c:pt>
                <c:pt idx="171">
                  <c:v>9.5</c:v>
                </c:pt>
                <c:pt idx="172">
                  <c:v>9.5</c:v>
                </c:pt>
                <c:pt idx="173">
                  <c:v>9.5</c:v>
                </c:pt>
                <c:pt idx="174">
                  <c:v>9.5</c:v>
                </c:pt>
                <c:pt idx="175">
                  <c:v>9.5</c:v>
                </c:pt>
                <c:pt idx="176">
                  <c:v>9.5</c:v>
                </c:pt>
                <c:pt idx="177">
                  <c:v>9.5</c:v>
                </c:pt>
                <c:pt idx="178">
                  <c:v>9.5</c:v>
                </c:pt>
                <c:pt idx="179">
                  <c:v>9.5</c:v>
                </c:pt>
                <c:pt idx="180">
                  <c:v>9.5</c:v>
                </c:pt>
                <c:pt idx="181">
                  <c:v>9.5</c:v>
                </c:pt>
                <c:pt idx="182">
                  <c:v>9.5</c:v>
                </c:pt>
                <c:pt idx="183">
                  <c:v>9.5</c:v>
                </c:pt>
                <c:pt idx="184">
                  <c:v>9.5</c:v>
                </c:pt>
                <c:pt idx="185">
                  <c:v>8.5</c:v>
                </c:pt>
                <c:pt idx="186">
                  <c:v>7.5</c:v>
                </c:pt>
                <c:pt idx="187">
                  <c:v>7.0</c:v>
                </c:pt>
                <c:pt idx="188">
                  <c:v>6.5</c:v>
                </c:pt>
                <c:pt idx="189">
                  <c:v>6.0</c:v>
                </c:pt>
                <c:pt idx="190">
                  <c:v>5.5</c:v>
                </c:pt>
                <c:pt idx="191">
                  <c:v>5.0</c:v>
                </c:pt>
                <c:pt idx="192">
                  <c:v>4.5</c:v>
                </c:pt>
                <c:pt idx="193">
                  <c:v>4.0</c:v>
                </c:pt>
                <c:pt idx="194">
                  <c:v>4.0</c:v>
                </c:pt>
                <c:pt idx="195">
                  <c:v>3.5</c:v>
                </c:pt>
                <c:pt idx="196">
                  <c:v>3.5</c:v>
                </c:pt>
                <c:pt idx="197">
                  <c:v>4.0</c:v>
                </c:pt>
                <c:pt idx="198">
                  <c:v>4.0</c:v>
                </c:pt>
                <c:pt idx="199">
                  <c:v>4.0</c:v>
                </c:pt>
                <c:pt idx="200">
                  <c:v>4.0</c:v>
                </c:pt>
                <c:pt idx="201">
                  <c:v>4.0</c:v>
                </c:pt>
                <c:pt idx="202">
                  <c:v>4.0</c:v>
                </c:pt>
                <c:pt idx="203">
                  <c:v>4.0</c:v>
                </c:pt>
                <c:pt idx="204">
                  <c:v>4.0</c:v>
                </c:pt>
                <c:pt idx="205">
                  <c:v>4.5</c:v>
                </c:pt>
                <c:pt idx="206">
                  <c:v>5.0</c:v>
                </c:pt>
                <c:pt idx="207">
                  <c:v>5.5</c:v>
                </c:pt>
                <c:pt idx="208">
                  <c:v>6.0</c:v>
                </c:pt>
                <c:pt idx="209">
                  <c:v>6.5</c:v>
                </c:pt>
                <c:pt idx="210">
                  <c:v>7.0</c:v>
                </c:pt>
                <c:pt idx="211">
                  <c:v>7.5</c:v>
                </c:pt>
                <c:pt idx="212">
                  <c:v>8.0</c:v>
                </c:pt>
                <c:pt idx="213">
                  <c:v>8.5</c:v>
                </c:pt>
                <c:pt idx="214">
                  <c:v>9.0</c:v>
                </c:pt>
                <c:pt idx="215">
                  <c:v>9.5</c:v>
                </c:pt>
                <c:pt idx="216">
                  <c:v>9.5</c:v>
                </c:pt>
                <c:pt idx="217">
                  <c:v>9.5</c:v>
                </c:pt>
                <c:pt idx="218">
                  <c:v>9.5</c:v>
                </c:pt>
                <c:pt idx="219">
                  <c:v>9.5</c:v>
                </c:pt>
                <c:pt idx="220">
                  <c:v>9.5</c:v>
                </c:pt>
                <c:pt idx="221">
                  <c:v>9.5</c:v>
                </c:pt>
                <c:pt idx="222">
                  <c:v>8.5</c:v>
                </c:pt>
                <c:pt idx="223">
                  <c:v>7.5</c:v>
                </c:pt>
                <c:pt idx="224">
                  <c:v>6.5</c:v>
                </c:pt>
                <c:pt idx="225">
                  <c:v>6.0</c:v>
                </c:pt>
                <c:pt idx="226">
                  <c:v>5.5</c:v>
                </c:pt>
                <c:pt idx="227">
                  <c:v>6.0</c:v>
                </c:pt>
                <c:pt idx="228">
                  <c:v>6.5</c:v>
                </c:pt>
                <c:pt idx="229">
                  <c:v>7.0</c:v>
                </c:pt>
                <c:pt idx="230">
                  <c:v>7.5</c:v>
                </c:pt>
                <c:pt idx="231">
                  <c:v>8.0</c:v>
                </c:pt>
                <c:pt idx="232">
                  <c:v>8.5</c:v>
                </c:pt>
                <c:pt idx="233">
                  <c:v>8.5</c:v>
                </c:pt>
                <c:pt idx="234">
                  <c:v>8.5</c:v>
                </c:pt>
                <c:pt idx="235">
                  <c:v>8.5</c:v>
                </c:pt>
                <c:pt idx="236">
                  <c:v>8.5</c:v>
                </c:pt>
                <c:pt idx="237">
                  <c:v>7.5</c:v>
                </c:pt>
                <c:pt idx="238">
                  <c:v>6.5</c:v>
                </c:pt>
                <c:pt idx="239">
                  <c:v>5.5</c:v>
                </c:pt>
                <c:pt idx="240">
                  <c:v>4.5</c:v>
                </c:pt>
                <c:pt idx="241">
                  <c:v>3.5</c:v>
                </c:pt>
                <c:pt idx="242">
                  <c:v>2.5</c:v>
                </c:pt>
                <c:pt idx="243">
                  <c:v>1.5</c:v>
                </c:pt>
                <c:pt idx="244">
                  <c:v>0.5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551440"/>
        <c:axId val="2068553760"/>
      </c:scatterChart>
      <c:valAx>
        <c:axId val="2068551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553760"/>
        <c:crosses val="autoZero"/>
        <c:crossBetween val="midCat"/>
      </c:valAx>
      <c:valAx>
        <c:axId val="2068553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551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Sheet2!$C$1</c:f>
              <c:strCache>
                <c:ptCount val="1"/>
                <c:pt idx="0">
                  <c:v>Accelaration (M/s^2)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Sheet2!$C$2:$C$399</c:f>
              <c:numCache>
                <c:formatCode>General</c:formatCode>
                <c:ptCount val="398"/>
                <c:pt idx="0">
                  <c:v>0.0</c:v>
                </c:pt>
                <c:pt idx="1">
                  <c:v>2.0</c:v>
                </c:pt>
                <c:pt idx="2">
                  <c:v>2.0</c:v>
                </c:pt>
                <c:pt idx="3">
                  <c:v>2.0</c:v>
                </c:pt>
                <c:pt idx="4">
                  <c:v>2.0</c:v>
                </c:pt>
                <c:pt idx="5">
                  <c:v>1.0</c:v>
                </c:pt>
                <c:pt idx="6">
                  <c:v>1.0</c:v>
                </c:pt>
                <c:pt idx="7">
                  <c:v>1.0</c:v>
                </c:pt>
                <c:pt idx="8">
                  <c:v>1.0</c:v>
                </c:pt>
                <c:pt idx="9">
                  <c:v>1.0</c:v>
                </c:pt>
                <c:pt idx="10">
                  <c:v>1.0</c:v>
                </c:pt>
                <c:pt idx="11">
                  <c:v>0.5</c:v>
                </c:pt>
                <c:pt idx="12">
                  <c:v>0.5</c:v>
                </c:pt>
                <c:pt idx="13">
                  <c:v>1.0</c:v>
                </c:pt>
                <c:pt idx="14">
                  <c:v>2.0</c:v>
                </c:pt>
                <c:pt idx="15">
                  <c:v>0.0</c:v>
                </c:pt>
                <c:pt idx="16">
                  <c:v>2.0</c:v>
                </c:pt>
                <c:pt idx="17">
                  <c:v>-2.0</c:v>
                </c:pt>
                <c:pt idx="18">
                  <c:v>-2.0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-2.0</c:v>
                </c:pt>
                <c:pt idx="24">
                  <c:v>-2.0</c:v>
                </c:pt>
                <c:pt idx="25">
                  <c:v>-2.0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  <c:pt idx="41">
                  <c:v>0.5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-1.0</c:v>
                </c:pt>
                <c:pt idx="48">
                  <c:v>-2.0</c:v>
                </c:pt>
                <c:pt idx="49">
                  <c:v>-1.0</c:v>
                </c:pt>
                <c:pt idx="50">
                  <c:v>-2.0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-0.5</c:v>
                </c:pt>
                <c:pt idx="61">
                  <c:v>-0.5</c:v>
                </c:pt>
                <c:pt idx="62">
                  <c:v>-1.0</c:v>
                </c:pt>
                <c:pt idx="63">
                  <c:v>0.0</c:v>
                </c:pt>
                <c:pt idx="64">
                  <c:v>0.0</c:v>
                </c:pt>
                <c:pt idx="65">
                  <c:v>0.0</c:v>
                </c:pt>
                <c:pt idx="66">
                  <c:v>0.0</c:v>
                </c:pt>
                <c:pt idx="67">
                  <c:v>0.0</c:v>
                </c:pt>
                <c:pt idx="68">
                  <c:v>0.0</c:v>
                </c:pt>
                <c:pt idx="69">
                  <c:v>0.0</c:v>
                </c:pt>
                <c:pt idx="70">
                  <c:v>0.0</c:v>
                </c:pt>
                <c:pt idx="71">
                  <c:v>2.0</c:v>
                </c:pt>
                <c:pt idx="72">
                  <c:v>2.0</c:v>
                </c:pt>
                <c:pt idx="73">
                  <c:v>2.0</c:v>
                </c:pt>
                <c:pt idx="74">
                  <c:v>2.0</c:v>
                </c:pt>
                <c:pt idx="75">
                  <c:v>2.0</c:v>
                </c:pt>
                <c:pt idx="76">
                  <c:v>1.0</c:v>
                </c:pt>
                <c:pt idx="77">
                  <c:v>0.0</c:v>
                </c:pt>
                <c:pt idx="78">
                  <c:v>0.0</c:v>
                </c:pt>
                <c:pt idx="79">
                  <c:v>0.0</c:v>
                </c:pt>
                <c:pt idx="80">
                  <c:v>0.0</c:v>
                </c:pt>
                <c:pt idx="81">
                  <c:v>0.0</c:v>
                </c:pt>
                <c:pt idx="82">
                  <c:v>0.0</c:v>
                </c:pt>
                <c:pt idx="83">
                  <c:v>0.0</c:v>
                </c:pt>
                <c:pt idx="84">
                  <c:v>0.0</c:v>
                </c:pt>
                <c:pt idx="85">
                  <c:v>0.0</c:v>
                </c:pt>
                <c:pt idx="86">
                  <c:v>0.0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0.0</c:v>
                </c:pt>
                <c:pt idx="95">
                  <c:v>0.0</c:v>
                </c:pt>
                <c:pt idx="96">
                  <c:v>0.0</c:v>
                </c:pt>
                <c:pt idx="97">
                  <c:v>0.0</c:v>
                </c:pt>
                <c:pt idx="98">
                  <c:v>0.0</c:v>
                </c:pt>
                <c:pt idx="99">
                  <c:v>0.0</c:v>
                </c:pt>
                <c:pt idx="100">
                  <c:v>0.0</c:v>
                </c:pt>
                <c:pt idx="101">
                  <c:v>0.0</c:v>
                </c:pt>
                <c:pt idx="102">
                  <c:v>0.0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-1.0</c:v>
                </c:pt>
                <c:pt idx="109">
                  <c:v>-2.0</c:v>
                </c:pt>
                <c:pt idx="110">
                  <c:v>-2.0</c:v>
                </c:pt>
                <c:pt idx="111">
                  <c:v>-2.0</c:v>
                </c:pt>
                <c:pt idx="112">
                  <c:v>0.0</c:v>
                </c:pt>
                <c:pt idx="113">
                  <c:v>0.0</c:v>
                </c:pt>
                <c:pt idx="114">
                  <c:v>0.0</c:v>
                </c:pt>
                <c:pt idx="115">
                  <c:v>0.0</c:v>
                </c:pt>
                <c:pt idx="116">
                  <c:v>0.0</c:v>
                </c:pt>
                <c:pt idx="117">
                  <c:v>0.0</c:v>
                </c:pt>
                <c:pt idx="118">
                  <c:v>0.0</c:v>
                </c:pt>
                <c:pt idx="119">
                  <c:v>0.0</c:v>
                </c:pt>
                <c:pt idx="120">
                  <c:v>0.0</c:v>
                </c:pt>
                <c:pt idx="121">
                  <c:v>0.0</c:v>
                </c:pt>
                <c:pt idx="122">
                  <c:v>0.0</c:v>
                </c:pt>
                <c:pt idx="123">
                  <c:v>0.0</c:v>
                </c:pt>
                <c:pt idx="124">
                  <c:v>0.0</c:v>
                </c:pt>
                <c:pt idx="125">
                  <c:v>0.5</c:v>
                </c:pt>
                <c:pt idx="126">
                  <c:v>0.5</c:v>
                </c:pt>
                <c:pt idx="127">
                  <c:v>0.5</c:v>
                </c:pt>
                <c:pt idx="128">
                  <c:v>0.5</c:v>
                </c:pt>
                <c:pt idx="129">
                  <c:v>0.5</c:v>
                </c:pt>
                <c:pt idx="130">
                  <c:v>0.5</c:v>
                </c:pt>
                <c:pt idx="131">
                  <c:v>0.5</c:v>
                </c:pt>
                <c:pt idx="132">
                  <c:v>0.5</c:v>
                </c:pt>
                <c:pt idx="133">
                  <c:v>0.5</c:v>
                </c:pt>
                <c:pt idx="134">
                  <c:v>0.5</c:v>
                </c:pt>
                <c:pt idx="135">
                  <c:v>0.0</c:v>
                </c:pt>
                <c:pt idx="136">
                  <c:v>0.0</c:v>
                </c:pt>
                <c:pt idx="137">
                  <c:v>0.0</c:v>
                </c:pt>
                <c:pt idx="138">
                  <c:v>0.0</c:v>
                </c:pt>
                <c:pt idx="139">
                  <c:v>0.0</c:v>
                </c:pt>
                <c:pt idx="140">
                  <c:v>0.0</c:v>
                </c:pt>
                <c:pt idx="141">
                  <c:v>0.0</c:v>
                </c:pt>
                <c:pt idx="142">
                  <c:v>0.0</c:v>
                </c:pt>
                <c:pt idx="143">
                  <c:v>0.0</c:v>
                </c:pt>
                <c:pt idx="144">
                  <c:v>0.0</c:v>
                </c:pt>
                <c:pt idx="145">
                  <c:v>0.0</c:v>
                </c:pt>
                <c:pt idx="146">
                  <c:v>0.0</c:v>
                </c:pt>
                <c:pt idx="147">
                  <c:v>0.0</c:v>
                </c:pt>
                <c:pt idx="148">
                  <c:v>0.0</c:v>
                </c:pt>
                <c:pt idx="149">
                  <c:v>0.0</c:v>
                </c:pt>
                <c:pt idx="150">
                  <c:v>0.0</c:v>
                </c:pt>
                <c:pt idx="151">
                  <c:v>0.0</c:v>
                </c:pt>
                <c:pt idx="152">
                  <c:v>0.0</c:v>
                </c:pt>
                <c:pt idx="153">
                  <c:v>0.0</c:v>
                </c:pt>
                <c:pt idx="154">
                  <c:v>0.0</c:v>
                </c:pt>
                <c:pt idx="155">
                  <c:v>0.0</c:v>
                </c:pt>
                <c:pt idx="156">
                  <c:v>0.0</c:v>
                </c:pt>
                <c:pt idx="157">
                  <c:v>0.5</c:v>
                </c:pt>
                <c:pt idx="158">
                  <c:v>0.5</c:v>
                </c:pt>
                <c:pt idx="159">
                  <c:v>1.0</c:v>
                </c:pt>
                <c:pt idx="160">
                  <c:v>0.0</c:v>
                </c:pt>
                <c:pt idx="161">
                  <c:v>0.0</c:v>
                </c:pt>
                <c:pt idx="162">
                  <c:v>0.0</c:v>
                </c:pt>
                <c:pt idx="163">
                  <c:v>0.0</c:v>
                </c:pt>
                <c:pt idx="164">
                  <c:v>0.0</c:v>
                </c:pt>
                <c:pt idx="165">
                  <c:v>0.0</c:v>
                </c:pt>
                <c:pt idx="166">
                  <c:v>0.0</c:v>
                </c:pt>
                <c:pt idx="167">
                  <c:v>0.0</c:v>
                </c:pt>
                <c:pt idx="168">
                  <c:v>0.0</c:v>
                </c:pt>
                <c:pt idx="169">
                  <c:v>0.0</c:v>
                </c:pt>
                <c:pt idx="170">
                  <c:v>0.0</c:v>
                </c:pt>
                <c:pt idx="171">
                  <c:v>0.0</c:v>
                </c:pt>
                <c:pt idx="172">
                  <c:v>0.0</c:v>
                </c:pt>
                <c:pt idx="173">
                  <c:v>0.0</c:v>
                </c:pt>
                <c:pt idx="174">
                  <c:v>0.0</c:v>
                </c:pt>
                <c:pt idx="175">
                  <c:v>0.0</c:v>
                </c:pt>
                <c:pt idx="176">
                  <c:v>0.0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-2.0</c:v>
                </c:pt>
                <c:pt idx="186">
                  <c:v>-2.0</c:v>
                </c:pt>
                <c:pt idx="187">
                  <c:v>-1.0</c:v>
                </c:pt>
                <c:pt idx="188">
                  <c:v>-1.0</c:v>
                </c:pt>
                <c:pt idx="189">
                  <c:v>-1.0</c:v>
                </c:pt>
                <c:pt idx="190">
                  <c:v>-1.0</c:v>
                </c:pt>
                <c:pt idx="191">
                  <c:v>-1.0</c:v>
                </c:pt>
                <c:pt idx="192">
                  <c:v>-1.0</c:v>
                </c:pt>
                <c:pt idx="193">
                  <c:v>-1.0</c:v>
                </c:pt>
                <c:pt idx="194">
                  <c:v>0.0</c:v>
                </c:pt>
                <c:pt idx="195">
                  <c:v>-1.0</c:v>
                </c:pt>
                <c:pt idx="196">
                  <c:v>0.0</c:v>
                </c:pt>
                <c:pt idx="197">
                  <c:v>1.0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1.0</c:v>
                </c:pt>
                <c:pt idx="206">
                  <c:v>1.0</c:v>
                </c:pt>
                <c:pt idx="207">
                  <c:v>1.0</c:v>
                </c:pt>
                <c:pt idx="208">
                  <c:v>1.0</c:v>
                </c:pt>
                <c:pt idx="209">
                  <c:v>1.0</c:v>
                </c:pt>
                <c:pt idx="210">
                  <c:v>1.0</c:v>
                </c:pt>
                <c:pt idx="211">
                  <c:v>1.0</c:v>
                </c:pt>
                <c:pt idx="212">
                  <c:v>1.0</c:v>
                </c:pt>
                <c:pt idx="213">
                  <c:v>1.0</c:v>
                </c:pt>
                <c:pt idx="214">
                  <c:v>1.0</c:v>
                </c:pt>
                <c:pt idx="215">
                  <c:v>1.0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-2.0</c:v>
                </c:pt>
                <c:pt idx="223">
                  <c:v>-2.0</c:v>
                </c:pt>
                <c:pt idx="224">
                  <c:v>-2.0</c:v>
                </c:pt>
                <c:pt idx="225">
                  <c:v>-1.0</c:v>
                </c:pt>
                <c:pt idx="226">
                  <c:v>-1.0</c:v>
                </c:pt>
                <c:pt idx="227">
                  <c:v>1.0</c:v>
                </c:pt>
                <c:pt idx="228">
                  <c:v>1.0</c:v>
                </c:pt>
                <c:pt idx="229">
                  <c:v>1.0</c:v>
                </c:pt>
                <c:pt idx="230">
                  <c:v>1.0</c:v>
                </c:pt>
                <c:pt idx="231">
                  <c:v>1.0</c:v>
                </c:pt>
                <c:pt idx="232">
                  <c:v>1.0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-2.0</c:v>
                </c:pt>
                <c:pt idx="238">
                  <c:v>-2.0</c:v>
                </c:pt>
                <c:pt idx="239">
                  <c:v>-2.0</c:v>
                </c:pt>
                <c:pt idx="240">
                  <c:v>-2.0</c:v>
                </c:pt>
                <c:pt idx="241">
                  <c:v>-2.0</c:v>
                </c:pt>
                <c:pt idx="242">
                  <c:v>-2.0</c:v>
                </c:pt>
                <c:pt idx="243">
                  <c:v>-2.0</c:v>
                </c:pt>
                <c:pt idx="244">
                  <c:v>-2.0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6057136"/>
        <c:axId val="2006237632"/>
      </c:scatterChart>
      <c:valAx>
        <c:axId val="2006057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6237632"/>
        <c:crosses val="autoZero"/>
        <c:crossBetween val="midCat"/>
      </c:valAx>
      <c:valAx>
        <c:axId val="200623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Accelaration (M/s^2)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6057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Sheet2!$G$1</c:f>
              <c:strCache>
                <c:ptCount val="1"/>
                <c:pt idx="0">
                  <c:v>Cummalitive Distance (m)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Sheet2!$G$2:$G$399</c:f>
              <c:numCache>
                <c:formatCode>General</c:formatCode>
                <c:ptCount val="398"/>
                <c:pt idx="0">
                  <c:v>0.0</c:v>
                </c:pt>
                <c:pt idx="1">
                  <c:v>0.25</c:v>
                </c:pt>
                <c:pt idx="2">
                  <c:v>1.0</c:v>
                </c:pt>
                <c:pt idx="3">
                  <c:v>2.25</c:v>
                </c:pt>
                <c:pt idx="4">
                  <c:v>4.0</c:v>
                </c:pt>
                <c:pt idx="5">
                  <c:v>6.125</c:v>
                </c:pt>
                <c:pt idx="6">
                  <c:v>8.5</c:v>
                </c:pt>
                <c:pt idx="7">
                  <c:v>11.125</c:v>
                </c:pt>
                <c:pt idx="8">
                  <c:v>14.0</c:v>
                </c:pt>
                <c:pt idx="9">
                  <c:v>17.125</c:v>
                </c:pt>
                <c:pt idx="10">
                  <c:v>20.5</c:v>
                </c:pt>
                <c:pt idx="11">
                  <c:v>24.0625</c:v>
                </c:pt>
                <c:pt idx="12">
                  <c:v>27.75</c:v>
                </c:pt>
                <c:pt idx="13">
                  <c:v>31.625</c:v>
                </c:pt>
                <c:pt idx="14">
                  <c:v>35.875</c:v>
                </c:pt>
                <c:pt idx="15">
                  <c:v>40.375</c:v>
                </c:pt>
                <c:pt idx="16">
                  <c:v>45.125</c:v>
                </c:pt>
                <c:pt idx="17">
                  <c:v>49.875</c:v>
                </c:pt>
                <c:pt idx="18">
                  <c:v>54.125</c:v>
                </c:pt>
                <c:pt idx="19">
                  <c:v>58.125</c:v>
                </c:pt>
                <c:pt idx="20">
                  <c:v>62.125</c:v>
                </c:pt>
                <c:pt idx="21">
                  <c:v>66.125</c:v>
                </c:pt>
                <c:pt idx="22">
                  <c:v>70.125</c:v>
                </c:pt>
                <c:pt idx="23">
                  <c:v>73.875</c:v>
                </c:pt>
                <c:pt idx="24">
                  <c:v>77.125</c:v>
                </c:pt>
                <c:pt idx="25">
                  <c:v>79.875</c:v>
                </c:pt>
                <c:pt idx="26">
                  <c:v>82.375</c:v>
                </c:pt>
                <c:pt idx="27">
                  <c:v>84.875</c:v>
                </c:pt>
                <c:pt idx="28">
                  <c:v>87.375</c:v>
                </c:pt>
                <c:pt idx="29">
                  <c:v>89.875</c:v>
                </c:pt>
                <c:pt idx="30">
                  <c:v>92.4375</c:v>
                </c:pt>
                <c:pt idx="31">
                  <c:v>95.125</c:v>
                </c:pt>
                <c:pt idx="32">
                  <c:v>97.9375</c:v>
                </c:pt>
                <c:pt idx="33">
                  <c:v>100.875</c:v>
                </c:pt>
                <c:pt idx="34">
                  <c:v>103.9375</c:v>
                </c:pt>
                <c:pt idx="35">
                  <c:v>107.125</c:v>
                </c:pt>
                <c:pt idx="36">
                  <c:v>110.4375</c:v>
                </c:pt>
                <c:pt idx="37">
                  <c:v>113.9375</c:v>
                </c:pt>
                <c:pt idx="38">
                  <c:v>116.9375</c:v>
                </c:pt>
                <c:pt idx="39">
                  <c:v>119.9375</c:v>
                </c:pt>
                <c:pt idx="40">
                  <c:v>122.9375</c:v>
                </c:pt>
                <c:pt idx="41">
                  <c:v>125.9375</c:v>
                </c:pt>
                <c:pt idx="42">
                  <c:v>128.9375</c:v>
                </c:pt>
                <c:pt idx="43">
                  <c:v>131.9375</c:v>
                </c:pt>
                <c:pt idx="44">
                  <c:v>134.9375</c:v>
                </c:pt>
                <c:pt idx="45">
                  <c:v>137.9375</c:v>
                </c:pt>
                <c:pt idx="46">
                  <c:v>140.9375</c:v>
                </c:pt>
                <c:pt idx="47">
                  <c:v>144.8125</c:v>
                </c:pt>
                <c:pt idx="48">
                  <c:v>148.3125</c:v>
                </c:pt>
                <c:pt idx="49">
                  <c:v>151.4375</c:v>
                </c:pt>
                <c:pt idx="50">
                  <c:v>154.1875</c:v>
                </c:pt>
                <c:pt idx="51">
                  <c:v>156.6875</c:v>
                </c:pt>
                <c:pt idx="52">
                  <c:v>159.1875</c:v>
                </c:pt>
                <c:pt idx="53">
                  <c:v>161.6875</c:v>
                </c:pt>
                <c:pt idx="54">
                  <c:v>164.1875</c:v>
                </c:pt>
                <c:pt idx="55">
                  <c:v>166.6875</c:v>
                </c:pt>
                <c:pt idx="56">
                  <c:v>169.1875</c:v>
                </c:pt>
                <c:pt idx="57">
                  <c:v>171.6875</c:v>
                </c:pt>
                <c:pt idx="58">
                  <c:v>174.1875</c:v>
                </c:pt>
                <c:pt idx="59">
                  <c:v>176.6875</c:v>
                </c:pt>
                <c:pt idx="60">
                  <c:v>179.125</c:v>
                </c:pt>
                <c:pt idx="61">
                  <c:v>181.4375</c:v>
                </c:pt>
                <c:pt idx="62">
                  <c:v>183.5625</c:v>
                </c:pt>
                <c:pt idx="63">
                  <c:v>185.5625</c:v>
                </c:pt>
                <c:pt idx="64">
                  <c:v>187.5625</c:v>
                </c:pt>
                <c:pt idx="65">
                  <c:v>189.5625</c:v>
                </c:pt>
                <c:pt idx="66">
                  <c:v>191.5625</c:v>
                </c:pt>
                <c:pt idx="67">
                  <c:v>193.5625</c:v>
                </c:pt>
                <c:pt idx="68">
                  <c:v>195.5625</c:v>
                </c:pt>
                <c:pt idx="69">
                  <c:v>197.5625</c:v>
                </c:pt>
                <c:pt idx="70">
                  <c:v>199.5625</c:v>
                </c:pt>
                <c:pt idx="71">
                  <c:v>201.8125</c:v>
                </c:pt>
                <c:pt idx="72">
                  <c:v>204.5625</c:v>
                </c:pt>
                <c:pt idx="73">
                  <c:v>207.8125</c:v>
                </c:pt>
                <c:pt idx="74">
                  <c:v>211.5625</c:v>
                </c:pt>
                <c:pt idx="75">
                  <c:v>215.8125</c:v>
                </c:pt>
                <c:pt idx="76">
                  <c:v>220.4375</c:v>
                </c:pt>
                <c:pt idx="77">
                  <c:v>225.1875</c:v>
                </c:pt>
                <c:pt idx="78">
                  <c:v>229.9375</c:v>
                </c:pt>
                <c:pt idx="79">
                  <c:v>234.6875</c:v>
                </c:pt>
                <c:pt idx="80">
                  <c:v>239.4375</c:v>
                </c:pt>
                <c:pt idx="81">
                  <c:v>244.1875</c:v>
                </c:pt>
                <c:pt idx="82">
                  <c:v>248.9375</c:v>
                </c:pt>
                <c:pt idx="83">
                  <c:v>253.6875</c:v>
                </c:pt>
                <c:pt idx="84">
                  <c:v>258.4375</c:v>
                </c:pt>
                <c:pt idx="85">
                  <c:v>263.1875</c:v>
                </c:pt>
                <c:pt idx="86">
                  <c:v>267.9375</c:v>
                </c:pt>
                <c:pt idx="87">
                  <c:v>272.6875</c:v>
                </c:pt>
                <c:pt idx="88">
                  <c:v>277.4375</c:v>
                </c:pt>
                <c:pt idx="89">
                  <c:v>282.1875</c:v>
                </c:pt>
                <c:pt idx="90">
                  <c:v>286.9375</c:v>
                </c:pt>
                <c:pt idx="91">
                  <c:v>291.6875</c:v>
                </c:pt>
                <c:pt idx="92">
                  <c:v>296.4375</c:v>
                </c:pt>
                <c:pt idx="93">
                  <c:v>301.1875</c:v>
                </c:pt>
                <c:pt idx="94">
                  <c:v>305.9375</c:v>
                </c:pt>
                <c:pt idx="95">
                  <c:v>310.6875</c:v>
                </c:pt>
                <c:pt idx="96">
                  <c:v>315.4375</c:v>
                </c:pt>
                <c:pt idx="97">
                  <c:v>320.1875</c:v>
                </c:pt>
                <c:pt idx="98">
                  <c:v>324.9375</c:v>
                </c:pt>
                <c:pt idx="99">
                  <c:v>329.6875</c:v>
                </c:pt>
                <c:pt idx="100">
                  <c:v>334.4375</c:v>
                </c:pt>
                <c:pt idx="101">
                  <c:v>339.1875</c:v>
                </c:pt>
                <c:pt idx="102">
                  <c:v>343.9375</c:v>
                </c:pt>
                <c:pt idx="103">
                  <c:v>348.6875</c:v>
                </c:pt>
                <c:pt idx="104">
                  <c:v>353.4375</c:v>
                </c:pt>
                <c:pt idx="105">
                  <c:v>358.1875</c:v>
                </c:pt>
                <c:pt idx="106">
                  <c:v>362.9375</c:v>
                </c:pt>
                <c:pt idx="107">
                  <c:v>367.6875</c:v>
                </c:pt>
                <c:pt idx="108">
                  <c:v>372.3125</c:v>
                </c:pt>
                <c:pt idx="109">
                  <c:v>376.5625</c:v>
                </c:pt>
                <c:pt idx="110">
                  <c:v>380.3125</c:v>
                </c:pt>
                <c:pt idx="111">
                  <c:v>383.5625</c:v>
                </c:pt>
                <c:pt idx="112">
                  <c:v>386.5625</c:v>
                </c:pt>
                <c:pt idx="113">
                  <c:v>389.5625</c:v>
                </c:pt>
                <c:pt idx="114">
                  <c:v>392.5625</c:v>
                </c:pt>
                <c:pt idx="115">
                  <c:v>395.5625</c:v>
                </c:pt>
                <c:pt idx="116">
                  <c:v>398.5625</c:v>
                </c:pt>
                <c:pt idx="117">
                  <c:v>401.5625</c:v>
                </c:pt>
                <c:pt idx="118">
                  <c:v>404.5625</c:v>
                </c:pt>
                <c:pt idx="119">
                  <c:v>407.5625</c:v>
                </c:pt>
                <c:pt idx="120">
                  <c:v>410.5625</c:v>
                </c:pt>
                <c:pt idx="121">
                  <c:v>413.5625</c:v>
                </c:pt>
                <c:pt idx="122">
                  <c:v>416.5625</c:v>
                </c:pt>
                <c:pt idx="123">
                  <c:v>419.5625</c:v>
                </c:pt>
                <c:pt idx="124">
                  <c:v>422.5625</c:v>
                </c:pt>
                <c:pt idx="125">
                  <c:v>425.625</c:v>
                </c:pt>
                <c:pt idx="126">
                  <c:v>428.8125</c:v>
                </c:pt>
                <c:pt idx="127">
                  <c:v>432.125</c:v>
                </c:pt>
                <c:pt idx="128">
                  <c:v>435.5625</c:v>
                </c:pt>
                <c:pt idx="129">
                  <c:v>439.125</c:v>
                </c:pt>
                <c:pt idx="130">
                  <c:v>442.8125</c:v>
                </c:pt>
                <c:pt idx="131">
                  <c:v>446.625</c:v>
                </c:pt>
                <c:pt idx="132">
                  <c:v>450.5625</c:v>
                </c:pt>
                <c:pt idx="133">
                  <c:v>454.625</c:v>
                </c:pt>
                <c:pt idx="134">
                  <c:v>458.8125</c:v>
                </c:pt>
                <c:pt idx="135">
                  <c:v>463.0625</c:v>
                </c:pt>
                <c:pt idx="136">
                  <c:v>467.3125</c:v>
                </c:pt>
                <c:pt idx="137">
                  <c:v>471.5625</c:v>
                </c:pt>
                <c:pt idx="138">
                  <c:v>475.8125</c:v>
                </c:pt>
                <c:pt idx="139">
                  <c:v>480.0625</c:v>
                </c:pt>
                <c:pt idx="140">
                  <c:v>484.3125</c:v>
                </c:pt>
                <c:pt idx="141">
                  <c:v>488.5625</c:v>
                </c:pt>
                <c:pt idx="142">
                  <c:v>492.8125</c:v>
                </c:pt>
                <c:pt idx="143">
                  <c:v>497.0625</c:v>
                </c:pt>
                <c:pt idx="144">
                  <c:v>501.3125</c:v>
                </c:pt>
                <c:pt idx="145">
                  <c:v>505.5625</c:v>
                </c:pt>
                <c:pt idx="146">
                  <c:v>509.8125</c:v>
                </c:pt>
                <c:pt idx="147">
                  <c:v>514.0625</c:v>
                </c:pt>
                <c:pt idx="148">
                  <c:v>518.3125</c:v>
                </c:pt>
                <c:pt idx="149">
                  <c:v>522.5625</c:v>
                </c:pt>
                <c:pt idx="150">
                  <c:v>526.8125</c:v>
                </c:pt>
                <c:pt idx="151">
                  <c:v>531.0625</c:v>
                </c:pt>
                <c:pt idx="152">
                  <c:v>535.3125</c:v>
                </c:pt>
                <c:pt idx="153">
                  <c:v>539.5625</c:v>
                </c:pt>
                <c:pt idx="154">
                  <c:v>543.8125</c:v>
                </c:pt>
                <c:pt idx="155">
                  <c:v>548.0625</c:v>
                </c:pt>
                <c:pt idx="156">
                  <c:v>552.3125</c:v>
                </c:pt>
                <c:pt idx="157">
                  <c:v>556.625</c:v>
                </c:pt>
                <c:pt idx="158">
                  <c:v>561.0625</c:v>
                </c:pt>
                <c:pt idx="159">
                  <c:v>565.6875</c:v>
                </c:pt>
                <c:pt idx="160">
                  <c:v>570.4375</c:v>
                </c:pt>
                <c:pt idx="161">
                  <c:v>575.1875</c:v>
                </c:pt>
                <c:pt idx="162">
                  <c:v>579.9375</c:v>
                </c:pt>
                <c:pt idx="163">
                  <c:v>584.6875</c:v>
                </c:pt>
                <c:pt idx="164">
                  <c:v>589.4375</c:v>
                </c:pt>
                <c:pt idx="165">
                  <c:v>594.1875</c:v>
                </c:pt>
                <c:pt idx="166">
                  <c:v>598.9375</c:v>
                </c:pt>
                <c:pt idx="167">
                  <c:v>603.6875</c:v>
                </c:pt>
                <c:pt idx="168">
                  <c:v>608.4375</c:v>
                </c:pt>
                <c:pt idx="169">
                  <c:v>613.1875</c:v>
                </c:pt>
                <c:pt idx="170">
                  <c:v>617.9375</c:v>
                </c:pt>
                <c:pt idx="171">
                  <c:v>622.6875</c:v>
                </c:pt>
                <c:pt idx="172">
                  <c:v>627.4375</c:v>
                </c:pt>
                <c:pt idx="173">
                  <c:v>632.1875</c:v>
                </c:pt>
                <c:pt idx="174">
                  <c:v>636.9375</c:v>
                </c:pt>
                <c:pt idx="175">
                  <c:v>641.6875</c:v>
                </c:pt>
                <c:pt idx="176">
                  <c:v>646.4375</c:v>
                </c:pt>
                <c:pt idx="177">
                  <c:v>651.1875</c:v>
                </c:pt>
                <c:pt idx="178">
                  <c:v>655.9375</c:v>
                </c:pt>
                <c:pt idx="179">
                  <c:v>660.6875</c:v>
                </c:pt>
                <c:pt idx="180">
                  <c:v>665.4375</c:v>
                </c:pt>
                <c:pt idx="181">
                  <c:v>670.1875</c:v>
                </c:pt>
                <c:pt idx="182">
                  <c:v>674.9375</c:v>
                </c:pt>
                <c:pt idx="183">
                  <c:v>679.6875</c:v>
                </c:pt>
                <c:pt idx="184">
                  <c:v>684.4375</c:v>
                </c:pt>
                <c:pt idx="185">
                  <c:v>688.9375</c:v>
                </c:pt>
                <c:pt idx="186">
                  <c:v>692.9375</c:v>
                </c:pt>
                <c:pt idx="187">
                  <c:v>696.5625</c:v>
                </c:pt>
                <c:pt idx="188">
                  <c:v>699.9375</c:v>
                </c:pt>
                <c:pt idx="189">
                  <c:v>703.0625</c:v>
                </c:pt>
                <c:pt idx="190">
                  <c:v>705.9375</c:v>
                </c:pt>
                <c:pt idx="191">
                  <c:v>708.5625</c:v>
                </c:pt>
                <c:pt idx="192">
                  <c:v>710.9375</c:v>
                </c:pt>
                <c:pt idx="193">
                  <c:v>713.0625</c:v>
                </c:pt>
                <c:pt idx="194">
                  <c:v>715.0625</c:v>
                </c:pt>
                <c:pt idx="195">
                  <c:v>716.9375</c:v>
                </c:pt>
                <c:pt idx="196">
                  <c:v>718.6875</c:v>
                </c:pt>
                <c:pt idx="197">
                  <c:v>720.5625</c:v>
                </c:pt>
                <c:pt idx="198">
                  <c:v>722.5625</c:v>
                </c:pt>
                <c:pt idx="199">
                  <c:v>724.5625</c:v>
                </c:pt>
                <c:pt idx="200">
                  <c:v>726.5625</c:v>
                </c:pt>
                <c:pt idx="201">
                  <c:v>728.5625</c:v>
                </c:pt>
                <c:pt idx="202">
                  <c:v>730.5625</c:v>
                </c:pt>
                <c:pt idx="203">
                  <c:v>732.5625</c:v>
                </c:pt>
                <c:pt idx="204">
                  <c:v>734.5625</c:v>
                </c:pt>
                <c:pt idx="205">
                  <c:v>736.6875</c:v>
                </c:pt>
                <c:pt idx="206">
                  <c:v>739.0625</c:v>
                </c:pt>
                <c:pt idx="207">
                  <c:v>741.6875</c:v>
                </c:pt>
                <c:pt idx="208">
                  <c:v>744.5625</c:v>
                </c:pt>
                <c:pt idx="209">
                  <c:v>747.6875</c:v>
                </c:pt>
                <c:pt idx="210">
                  <c:v>751.0625</c:v>
                </c:pt>
                <c:pt idx="211">
                  <c:v>754.6875</c:v>
                </c:pt>
                <c:pt idx="212">
                  <c:v>758.5625</c:v>
                </c:pt>
                <c:pt idx="213">
                  <c:v>762.6875</c:v>
                </c:pt>
                <c:pt idx="214">
                  <c:v>767.0625</c:v>
                </c:pt>
                <c:pt idx="215">
                  <c:v>771.6875</c:v>
                </c:pt>
                <c:pt idx="216">
                  <c:v>776.4375</c:v>
                </c:pt>
                <c:pt idx="217">
                  <c:v>781.1875</c:v>
                </c:pt>
                <c:pt idx="218">
                  <c:v>785.9375</c:v>
                </c:pt>
                <c:pt idx="219">
                  <c:v>790.6875</c:v>
                </c:pt>
                <c:pt idx="220">
                  <c:v>795.4375</c:v>
                </c:pt>
                <c:pt idx="221">
                  <c:v>800.1875</c:v>
                </c:pt>
                <c:pt idx="222">
                  <c:v>804.6875</c:v>
                </c:pt>
                <c:pt idx="223">
                  <c:v>808.6875</c:v>
                </c:pt>
                <c:pt idx="224">
                  <c:v>812.1875</c:v>
                </c:pt>
                <c:pt idx="225">
                  <c:v>815.3125</c:v>
                </c:pt>
                <c:pt idx="226">
                  <c:v>818.1875</c:v>
                </c:pt>
                <c:pt idx="227">
                  <c:v>821.0625</c:v>
                </c:pt>
                <c:pt idx="228">
                  <c:v>824.1875</c:v>
                </c:pt>
                <c:pt idx="229">
                  <c:v>827.5625</c:v>
                </c:pt>
                <c:pt idx="230">
                  <c:v>831.1875</c:v>
                </c:pt>
                <c:pt idx="231">
                  <c:v>835.0625</c:v>
                </c:pt>
                <c:pt idx="232">
                  <c:v>839.1875</c:v>
                </c:pt>
                <c:pt idx="233">
                  <c:v>843.4375</c:v>
                </c:pt>
                <c:pt idx="234">
                  <c:v>847.6875</c:v>
                </c:pt>
                <c:pt idx="235">
                  <c:v>851.9375</c:v>
                </c:pt>
                <c:pt idx="236">
                  <c:v>856.1875</c:v>
                </c:pt>
                <c:pt idx="237">
                  <c:v>860.1875</c:v>
                </c:pt>
                <c:pt idx="238">
                  <c:v>863.6875</c:v>
                </c:pt>
                <c:pt idx="239">
                  <c:v>866.6875</c:v>
                </c:pt>
                <c:pt idx="240">
                  <c:v>869.1875</c:v>
                </c:pt>
                <c:pt idx="241">
                  <c:v>871.1875</c:v>
                </c:pt>
                <c:pt idx="242">
                  <c:v>872.6875</c:v>
                </c:pt>
                <c:pt idx="243">
                  <c:v>873.6875</c:v>
                </c:pt>
                <c:pt idx="244">
                  <c:v>874.1875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169248"/>
        <c:axId val="2068171568"/>
      </c:scatterChart>
      <c:valAx>
        <c:axId val="2068169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171568"/>
        <c:crosses val="autoZero"/>
        <c:crossBetween val="midCat"/>
      </c:valAx>
      <c:valAx>
        <c:axId val="206817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Cummalitive Distance (m)</a:t>
                </a:r>
              </a:p>
            </c:rich>
          </c:tx>
          <c:layout>
            <c:manualLayout>
              <c:xMode val="edge"/>
              <c:yMode val="edge"/>
              <c:x val="0.0190723777675453"/>
              <c:y val="0.20629653459142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169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Sheet2!$J$1</c:f>
              <c:strCache>
                <c:ptCount val="1"/>
                <c:pt idx="0">
                  <c:v>Gradient (Degrees)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Sheet2!$J$2:$J$399</c:f>
              <c:numCache>
                <c:formatCode>General</c:formatCode>
                <c:ptCount val="398"/>
                <c:pt idx="0">
                  <c:v>0.0</c:v>
                </c:pt>
                <c:pt idx="1">
                  <c:v>12.0</c:v>
                </c:pt>
                <c:pt idx="2">
                  <c:v>12.0</c:v>
                </c:pt>
                <c:pt idx="3">
                  <c:v>12.0</c:v>
                </c:pt>
                <c:pt idx="4">
                  <c:v>12.0</c:v>
                </c:pt>
                <c:pt idx="5">
                  <c:v>12.0</c:v>
                </c:pt>
                <c:pt idx="6">
                  <c:v>12.0</c:v>
                </c:pt>
                <c:pt idx="7">
                  <c:v>12.0</c:v>
                </c:pt>
                <c:pt idx="8">
                  <c:v>12.0</c:v>
                </c:pt>
                <c:pt idx="9">
                  <c:v>12.0</c:v>
                </c:pt>
                <c:pt idx="10">
                  <c:v>12.0</c:v>
                </c:pt>
                <c:pt idx="11">
                  <c:v>12.0</c:v>
                </c:pt>
                <c:pt idx="12">
                  <c:v>12.0</c:v>
                </c:pt>
                <c:pt idx="13">
                  <c:v>8.0</c:v>
                </c:pt>
                <c:pt idx="14">
                  <c:v>8.0</c:v>
                </c:pt>
                <c:pt idx="15">
                  <c:v>8.0</c:v>
                </c:pt>
                <c:pt idx="16">
                  <c:v>8.0</c:v>
                </c:pt>
                <c:pt idx="17">
                  <c:v>10.0</c:v>
                </c:pt>
                <c:pt idx="18">
                  <c:v>10.0</c:v>
                </c:pt>
                <c:pt idx="19">
                  <c:v>10.0</c:v>
                </c:pt>
                <c:pt idx="20">
                  <c:v>10.0</c:v>
                </c:pt>
                <c:pt idx="21">
                  <c:v>10.0</c:v>
                </c:pt>
                <c:pt idx="22">
                  <c:v>10.0</c:v>
                </c:pt>
                <c:pt idx="23">
                  <c:v>6.0</c:v>
                </c:pt>
                <c:pt idx="24">
                  <c:v>6.0</c:v>
                </c:pt>
                <c:pt idx="25">
                  <c:v>6.0</c:v>
                </c:pt>
                <c:pt idx="26">
                  <c:v>6.0</c:v>
                </c:pt>
                <c:pt idx="27">
                  <c:v>6.0</c:v>
                </c:pt>
                <c:pt idx="28">
                  <c:v>6.0</c:v>
                </c:pt>
                <c:pt idx="29">
                  <c:v>6.0</c:v>
                </c:pt>
                <c:pt idx="30">
                  <c:v>5.0</c:v>
                </c:pt>
                <c:pt idx="31">
                  <c:v>5.0</c:v>
                </c:pt>
                <c:pt idx="32">
                  <c:v>4.0</c:v>
                </c:pt>
                <c:pt idx="33">
                  <c:v>3.0</c:v>
                </c:pt>
                <c:pt idx="34">
                  <c:v>3.0</c:v>
                </c:pt>
                <c:pt idx="35">
                  <c:v>3.0</c:v>
                </c:pt>
                <c:pt idx="36">
                  <c:v>3.0</c:v>
                </c:pt>
                <c:pt idx="37">
                  <c:v>0.0</c:v>
                </c:pt>
                <c:pt idx="38">
                  <c:v>0.0</c:v>
                </c:pt>
                <c:pt idx="39">
                  <c:v>-2.0</c:v>
                </c:pt>
                <c:pt idx="40">
                  <c:v>-3.0</c:v>
                </c:pt>
                <c:pt idx="41">
                  <c:v>-3.0</c:v>
                </c:pt>
                <c:pt idx="42">
                  <c:v>-3.0</c:v>
                </c:pt>
                <c:pt idx="43">
                  <c:v>-3.0</c:v>
                </c:pt>
                <c:pt idx="44">
                  <c:v>-3.0</c:v>
                </c:pt>
                <c:pt idx="45">
                  <c:v>-2.0</c:v>
                </c:pt>
                <c:pt idx="46">
                  <c:v>-2.0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5.0</c:v>
                </c:pt>
                <c:pt idx="52">
                  <c:v>5.0</c:v>
                </c:pt>
                <c:pt idx="53">
                  <c:v>7.0</c:v>
                </c:pt>
                <c:pt idx="54">
                  <c:v>7.0</c:v>
                </c:pt>
                <c:pt idx="55">
                  <c:v>7.0</c:v>
                </c:pt>
                <c:pt idx="56">
                  <c:v>7.0</c:v>
                </c:pt>
                <c:pt idx="57">
                  <c:v>7.0</c:v>
                </c:pt>
                <c:pt idx="58">
                  <c:v>5.0</c:v>
                </c:pt>
                <c:pt idx="59">
                  <c:v>5.0</c:v>
                </c:pt>
                <c:pt idx="60">
                  <c:v>5.0</c:v>
                </c:pt>
                <c:pt idx="61">
                  <c:v>4.0</c:v>
                </c:pt>
                <c:pt idx="62">
                  <c:v>4.0</c:v>
                </c:pt>
                <c:pt idx="63">
                  <c:v>4.0</c:v>
                </c:pt>
                <c:pt idx="64">
                  <c:v>3.0</c:v>
                </c:pt>
                <c:pt idx="65">
                  <c:v>2.0</c:v>
                </c:pt>
                <c:pt idx="66">
                  <c:v>1.0</c:v>
                </c:pt>
                <c:pt idx="67">
                  <c:v>1.0</c:v>
                </c:pt>
                <c:pt idx="68">
                  <c:v>0.0</c:v>
                </c:pt>
                <c:pt idx="69">
                  <c:v>0.0</c:v>
                </c:pt>
                <c:pt idx="70">
                  <c:v>-7.0</c:v>
                </c:pt>
                <c:pt idx="71">
                  <c:v>-7.0</c:v>
                </c:pt>
                <c:pt idx="72">
                  <c:v>-7.0</c:v>
                </c:pt>
                <c:pt idx="73">
                  <c:v>-7.0</c:v>
                </c:pt>
                <c:pt idx="74">
                  <c:v>-7.0</c:v>
                </c:pt>
                <c:pt idx="75">
                  <c:v>-7.0</c:v>
                </c:pt>
                <c:pt idx="76">
                  <c:v>-7.0</c:v>
                </c:pt>
                <c:pt idx="77">
                  <c:v>-7.0</c:v>
                </c:pt>
                <c:pt idx="78">
                  <c:v>-7.0</c:v>
                </c:pt>
                <c:pt idx="79">
                  <c:v>-7.0</c:v>
                </c:pt>
                <c:pt idx="80">
                  <c:v>-7.0</c:v>
                </c:pt>
                <c:pt idx="81">
                  <c:v>-7.0</c:v>
                </c:pt>
                <c:pt idx="82">
                  <c:v>-5.0</c:v>
                </c:pt>
                <c:pt idx="83">
                  <c:v>-5.0</c:v>
                </c:pt>
                <c:pt idx="84">
                  <c:v>-5.0</c:v>
                </c:pt>
                <c:pt idx="85">
                  <c:v>-5.0</c:v>
                </c:pt>
                <c:pt idx="86">
                  <c:v>-5.0</c:v>
                </c:pt>
                <c:pt idx="87">
                  <c:v>0.0</c:v>
                </c:pt>
                <c:pt idx="88">
                  <c:v>0.0</c:v>
                </c:pt>
                <c:pt idx="89">
                  <c:v>0.0</c:v>
                </c:pt>
                <c:pt idx="90">
                  <c:v>0.0</c:v>
                </c:pt>
                <c:pt idx="91">
                  <c:v>0.0</c:v>
                </c:pt>
                <c:pt idx="92">
                  <c:v>0.0</c:v>
                </c:pt>
                <c:pt idx="93">
                  <c:v>0.0</c:v>
                </c:pt>
                <c:pt idx="94">
                  <c:v>-3.0</c:v>
                </c:pt>
                <c:pt idx="95">
                  <c:v>-3.0</c:v>
                </c:pt>
                <c:pt idx="96">
                  <c:v>-3.0</c:v>
                </c:pt>
                <c:pt idx="97">
                  <c:v>-3.0</c:v>
                </c:pt>
                <c:pt idx="98">
                  <c:v>-3.0</c:v>
                </c:pt>
                <c:pt idx="99">
                  <c:v>-3.0</c:v>
                </c:pt>
                <c:pt idx="100">
                  <c:v>-3.0</c:v>
                </c:pt>
                <c:pt idx="101">
                  <c:v>-3.0</c:v>
                </c:pt>
                <c:pt idx="102">
                  <c:v>-3.0</c:v>
                </c:pt>
                <c:pt idx="103">
                  <c:v>0.0</c:v>
                </c:pt>
                <c:pt idx="104">
                  <c:v>0.0</c:v>
                </c:pt>
                <c:pt idx="105">
                  <c:v>0.0</c:v>
                </c:pt>
                <c:pt idx="106">
                  <c:v>0.0</c:v>
                </c:pt>
                <c:pt idx="107">
                  <c:v>0.0</c:v>
                </c:pt>
                <c:pt idx="108">
                  <c:v>0.0</c:v>
                </c:pt>
                <c:pt idx="109">
                  <c:v>0.0</c:v>
                </c:pt>
                <c:pt idx="110">
                  <c:v>0.0</c:v>
                </c:pt>
                <c:pt idx="111">
                  <c:v>0.0</c:v>
                </c:pt>
                <c:pt idx="112">
                  <c:v>-2.0</c:v>
                </c:pt>
                <c:pt idx="113">
                  <c:v>-2.0</c:v>
                </c:pt>
                <c:pt idx="114">
                  <c:v>-2.0</c:v>
                </c:pt>
                <c:pt idx="115">
                  <c:v>-2.0</c:v>
                </c:pt>
                <c:pt idx="116">
                  <c:v>-2.0</c:v>
                </c:pt>
                <c:pt idx="117">
                  <c:v>-2.0</c:v>
                </c:pt>
                <c:pt idx="118">
                  <c:v>-2.0</c:v>
                </c:pt>
                <c:pt idx="119">
                  <c:v>-2.0</c:v>
                </c:pt>
                <c:pt idx="120">
                  <c:v>-2.0</c:v>
                </c:pt>
                <c:pt idx="121">
                  <c:v>-2.0</c:v>
                </c:pt>
                <c:pt idx="122">
                  <c:v>-2.0</c:v>
                </c:pt>
                <c:pt idx="123">
                  <c:v>-2.0</c:v>
                </c:pt>
                <c:pt idx="124">
                  <c:v>-2.0</c:v>
                </c:pt>
                <c:pt idx="125">
                  <c:v>-1.0</c:v>
                </c:pt>
                <c:pt idx="126">
                  <c:v>-1.0</c:v>
                </c:pt>
                <c:pt idx="127">
                  <c:v>-1.0</c:v>
                </c:pt>
                <c:pt idx="128">
                  <c:v>-1.0</c:v>
                </c:pt>
                <c:pt idx="129">
                  <c:v>-1.0</c:v>
                </c:pt>
                <c:pt idx="130">
                  <c:v>-1.0</c:v>
                </c:pt>
                <c:pt idx="131">
                  <c:v>-1.0</c:v>
                </c:pt>
                <c:pt idx="132">
                  <c:v>-1.0</c:v>
                </c:pt>
                <c:pt idx="133">
                  <c:v>-1.0</c:v>
                </c:pt>
                <c:pt idx="134">
                  <c:v>-1.0</c:v>
                </c:pt>
                <c:pt idx="135">
                  <c:v>-1.0</c:v>
                </c:pt>
                <c:pt idx="136">
                  <c:v>-1.0</c:v>
                </c:pt>
                <c:pt idx="137">
                  <c:v>-1.0</c:v>
                </c:pt>
                <c:pt idx="138">
                  <c:v>-1.0</c:v>
                </c:pt>
                <c:pt idx="139">
                  <c:v>-1.0</c:v>
                </c:pt>
                <c:pt idx="140">
                  <c:v>-1.0</c:v>
                </c:pt>
                <c:pt idx="141">
                  <c:v>-1.0</c:v>
                </c:pt>
                <c:pt idx="142">
                  <c:v>-1.0</c:v>
                </c:pt>
                <c:pt idx="143">
                  <c:v>-1.0</c:v>
                </c:pt>
                <c:pt idx="144">
                  <c:v>-1.0</c:v>
                </c:pt>
                <c:pt idx="145">
                  <c:v>-1.0</c:v>
                </c:pt>
                <c:pt idx="146">
                  <c:v>-1.0</c:v>
                </c:pt>
                <c:pt idx="147">
                  <c:v>-1.0</c:v>
                </c:pt>
                <c:pt idx="148">
                  <c:v>-1.0</c:v>
                </c:pt>
                <c:pt idx="149">
                  <c:v>-1.0</c:v>
                </c:pt>
                <c:pt idx="150">
                  <c:v>-1.0</c:v>
                </c:pt>
                <c:pt idx="151">
                  <c:v>-1.0</c:v>
                </c:pt>
                <c:pt idx="152">
                  <c:v>-1.0</c:v>
                </c:pt>
                <c:pt idx="153">
                  <c:v>-1.0</c:v>
                </c:pt>
                <c:pt idx="154">
                  <c:v>-1.0</c:v>
                </c:pt>
                <c:pt idx="155">
                  <c:v>-1.0</c:v>
                </c:pt>
                <c:pt idx="156">
                  <c:v>-1.0</c:v>
                </c:pt>
                <c:pt idx="157">
                  <c:v>-1.0</c:v>
                </c:pt>
                <c:pt idx="158">
                  <c:v>-1.0</c:v>
                </c:pt>
                <c:pt idx="159">
                  <c:v>-1.0</c:v>
                </c:pt>
                <c:pt idx="160">
                  <c:v>-1.0</c:v>
                </c:pt>
                <c:pt idx="161">
                  <c:v>-1.0</c:v>
                </c:pt>
                <c:pt idx="162">
                  <c:v>-1.0</c:v>
                </c:pt>
                <c:pt idx="163">
                  <c:v>-1.0</c:v>
                </c:pt>
                <c:pt idx="164">
                  <c:v>-1.0</c:v>
                </c:pt>
                <c:pt idx="165">
                  <c:v>-1.0</c:v>
                </c:pt>
                <c:pt idx="166">
                  <c:v>-1.0</c:v>
                </c:pt>
                <c:pt idx="167">
                  <c:v>-1.0</c:v>
                </c:pt>
                <c:pt idx="168">
                  <c:v>-1.0</c:v>
                </c:pt>
                <c:pt idx="169">
                  <c:v>-1.0</c:v>
                </c:pt>
                <c:pt idx="170">
                  <c:v>-1.0</c:v>
                </c:pt>
                <c:pt idx="171">
                  <c:v>-1.0</c:v>
                </c:pt>
                <c:pt idx="172">
                  <c:v>-1.0</c:v>
                </c:pt>
                <c:pt idx="173">
                  <c:v>-1.0</c:v>
                </c:pt>
                <c:pt idx="174">
                  <c:v>-1.0</c:v>
                </c:pt>
                <c:pt idx="175">
                  <c:v>-1.0</c:v>
                </c:pt>
                <c:pt idx="176">
                  <c:v>-1.0</c:v>
                </c:pt>
                <c:pt idx="177">
                  <c:v>0.0</c:v>
                </c:pt>
                <c:pt idx="178">
                  <c:v>0.0</c:v>
                </c:pt>
                <c:pt idx="179">
                  <c:v>0.0</c:v>
                </c:pt>
                <c:pt idx="180">
                  <c:v>0.0</c:v>
                </c:pt>
                <c:pt idx="181">
                  <c:v>0.0</c:v>
                </c:pt>
                <c:pt idx="182">
                  <c:v>0.0</c:v>
                </c:pt>
                <c:pt idx="183">
                  <c:v>0.0</c:v>
                </c:pt>
                <c:pt idx="184">
                  <c:v>0.0</c:v>
                </c:pt>
                <c:pt idx="185">
                  <c:v>0.0</c:v>
                </c:pt>
                <c:pt idx="186">
                  <c:v>0.0</c:v>
                </c:pt>
                <c:pt idx="187">
                  <c:v>0.0</c:v>
                </c:pt>
                <c:pt idx="188">
                  <c:v>0.0</c:v>
                </c:pt>
                <c:pt idx="189">
                  <c:v>0.0</c:v>
                </c:pt>
                <c:pt idx="190">
                  <c:v>0.0</c:v>
                </c:pt>
                <c:pt idx="191">
                  <c:v>0.0</c:v>
                </c:pt>
                <c:pt idx="192">
                  <c:v>0.0</c:v>
                </c:pt>
                <c:pt idx="193">
                  <c:v>0.0</c:v>
                </c:pt>
                <c:pt idx="194">
                  <c:v>0.0</c:v>
                </c:pt>
                <c:pt idx="195">
                  <c:v>0.0</c:v>
                </c:pt>
                <c:pt idx="196">
                  <c:v>0.0</c:v>
                </c:pt>
                <c:pt idx="197">
                  <c:v>0.0</c:v>
                </c:pt>
                <c:pt idx="198">
                  <c:v>0.0</c:v>
                </c:pt>
                <c:pt idx="199">
                  <c:v>0.0</c:v>
                </c:pt>
                <c:pt idx="200">
                  <c:v>0.0</c:v>
                </c:pt>
                <c:pt idx="201">
                  <c:v>0.0</c:v>
                </c:pt>
                <c:pt idx="202">
                  <c:v>0.0</c:v>
                </c:pt>
                <c:pt idx="203">
                  <c:v>0.0</c:v>
                </c:pt>
                <c:pt idx="204">
                  <c:v>0.0</c:v>
                </c:pt>
                <c:pt idx="205">
                  <c:v>0.0</c:v>
                </c:pt>
                <c:pt idx="206">
                  <c:v>0.0</c:v>
                </c:pt>
                <c:pt idx="207">
                  <c:v>0.0</c:v>
                </c:pt>
                <c:pt idx="208">
                  <c:v>0.0</c:v>
                </c:pt>
                <c:pt idx="209">
                  <c:v>0.0</c:v>
                </c:pt>
                <c:pt idx="210">
                  <c:v>0.0</c:v>
                </c:pt>
                <c:pt idx="211">
                  <c:v>0.0</c:v>
                </c:pt>
                <c:pt idx="212">
                  <c:v>0.0</c:v>
                </c:pt>
                <c:pt idx="213">
                  <c:v>0.0</c:v>
                </c:pt>
                <c:pt idx="214">
                  <c:v>0.0</c:v>
                </c:pt>
                <c:pt idx="215">
                  <c:v>0.0</c:v>
                </c:pt>
                <c:pt idx="216">
                  <c:v>0.0</c:v>
                </c:pt>
                <c:pt idx="217">
                  <c:v>0.0</c:v>
                </c:pt>
                <c:pt idx="218">
                  <c:v>0.0</c:v>
                </c:pt>
                <c:pt idx="219">
                  <c:v>0.0</c:v>
                </c:pt>
                <c:pt idx="220">
                  <c:v>0.0</c:v>
                </c:pt>
                <c:pt idx="221">
                  <c:v>0.0</c:v>
                </c:pt>
                <c:pt idx="222">
                  <c:v>0.0</c:v>
                </c:pt>
                <c:pt idx="223">
                  <c:v>0.0</c:v>
                </c:pt>
                <c:pt idx="224">
                  <c:v>0.0</c:v>
                </c:pt>
                <c:pt idx="225">
                  <c:v>0.0</c:v>
                </c:pt>
                <c:pt idx="226">
                  <c:v>0.0</c:v>
                </c:pt>
                <c:pt idx="227">
                  <c:v>0.0</c:v>
                </c:pt>
                <c:pt idx="228">
                  <c:v>0.0</c:v>
                </c:pt>
                <c:pt idx="229">
                  <c:v>0.0</c:v>
                </c:pt>
                <c:pt idx="230">
                  <c:v>0.0</c:v>
                </c:pt>
                <c:pt idx="231">
                  <c:v>0.0</c:v>
                </c:pt>
                <c:pt idx="232">
                  <c:v>0.0</c:v>
                </c:pt>
                <c:pt idx="233">
                  <c:v>0.0</c:v>
                </c:pt>
                <c:pt idx="234">
                  <c:v>0.0</c:v>
                </c:pt>
                <c:pt idx="235">
                  <c:v>0.0</c:v>
                </c:pt>
                <c:pt idx="236">
                  <c:v>0.0</c:v>
                </c:pt>
                <c:pt idx="237">
                  <c:v>0.0</c:v>
                </c:pt>
                <c:pt idx="238">
                  <c:v>0.0</c:v>
                </c:pt>
                <c:pt idx="239">
                  <c:v>0.0</c:v>
                </c:pt>
                <c:pt idx="240">
                  <c:v>0.0</c:v>
                </c:pt>
                <c:pt idx="241">
                  <c:v>0.0</c:v>
                </c:pt>
                <c:pt idx="242">
                  <c:v>0.0</c:v>
                </c:pt>
                <c:pt idx="243">
                  <c:v>0.0</c:v>
                </c:pt>
                <c:pt idx="244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330464"/>
        <c:axId val="2068047824"/>
      </c:scatterChart>
      <c:valAx>
        <c:axId val="2068330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047824"/>
        <c:crosses val="autoZero"/>
        <c:crossBetween val="midCat"/>
      </c:valAx>
      <c:valAx>
        <c:axId val="2068047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Gradient (degrees)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330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Sheet2!$T$1</c:f>
              <c:strCache>
                <c:ptCount val="1"/>
                <c:pt idx="0">
                  <c:v>Power Requirement (w)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Sheet2!$T$2:$T$449</c:f>
              <c:numCache>
                <c:formatCode>General</c:formatCode>
                <c:ptCount val="448"/>
                <c:pt idx="0">
                  <c:v>0.0</c:v>
                </c:pt>
                <c:pt idx="1">
                  <c:v>894.9636747688876</c:v>
                </c:pt>
                <c:pt idx="2">
                  <c:v>1794.236549537775</c:v>
                </c:pt>
                <c:pt idx="3">
                  <c:v>2702.127824306663</c:v>
                </c:pt>
                <c:pt idx="4">
                  <c:v>3622.946699075551</c:v>
                </c:pt>
                <c:pt idx="5">
                  <c:v>4089.550611459994</c:v>
                </c:pt>
                <c:pt idx="6">
                  <c:v>4561.002373844439</c:v>
                </c:pt>
                <c:pt idx="7">
                  <c:v>5037.840636228882</c:v>
                </c:pt>
                <c:pt idx="8">
                  <c:v>5520.604048613326</c:v>
                </c:pt>
                <c:pt idx="9">
                  <c:v>6009.83126099777</c:v>
                </c:pt>
                <c:pt idx="10">
                  <c:v>6506.060923382213</c:v>
                </c:pt>
                <c:pt idx="11">
                  <c:v>6756.970001449436</c:v>
                </c:pt>
                <c:pt idx="12">
                  <c:v>7009.831685766656</c:v>
                </c:pt>
                <c:pt idx="13">
                  <c:v>5363.840385338373</c:v>
                </c:pt>
                <c:pt idx="14">
                  <c:v>6144.20503350567</c:v>
                </c:pt>
                <c:pt idx="15">
                  <c:v>6144.20503350567</c:v>
                </c:pt>
                <c:pt idx="16">
                  <c:v>6963.352481672967</c:v>
                </c:pt>
                <c:pt idx="17">
                  <c:v>7361.726842485311</c:v>
                </c:pt>
                <c:pt idx="18">
                  <c:v>6446.081993320277</c:v>
                </c:pt>
                <c:pt idx="19">
                  <c:v>6446.081993320277</c:v>
                </c:pt>
                <c:pt idx="20">
                  <c:v>6446.081993320277</c:v>
                </c:pt>
                <c:pt idx="21">
                  <c:v>6446.081993320277</c:v>
                </c:pt>
                <c:pt idx="22">
                  <c:v>6446.081993320277</c:v>
                </c:pt>
                <c:pt idx="23">
                  <c:v>3666.330429035905</c:v>
                </c:pt>
                <c:pt idx="24">
                  <c:v>3086.549339173633</c:v>
                </c:pt>
                <c:pt idx="25">
                  <c:v>2532.623449311361</c:v>
                </c:pt>
                <c:pt idx="26">
                  <c:v>2532.623449311361</c:v>
                </c:pt>
                <c:pt idx="27">
                  <c:v>2532.623449311361</c:v>
                </c:pt>
                <c:pt idx="28">
                  <c:v>2532.623449311361</c:v>
                </c:pt>
                <c:pt idx="29">
                  <c:v>2532.623449311361</c:v>
                </c:pt>
                <c:pt idx="30">
                  <c:v>2311.021240719506</c:v>
                </c:pt>
                <c:pt idx="31">
                  <c:v>2431.685764979959</c:v>
                </c:pt>
                <c:pt idx="32">
                  <c:v>2161.251870213699</c:v>
                </c:pt>
                <c:pt idx="33">
                  <c:v>1857.72895378387</c:v>
                </c:pt>
                <c:pt idx="34">
                  <c:v>1948.881123733198</c:v>
                </c:pt>
                <c:pt idx="35">
                  <c:v>2041.716574932526</c:v>
                </c:pt>
                <c:pt idx="36">
                  <c:v>2136.302638631853</c:v>
                </c:pt>
                <c:pt idx="37">
                  <c:v>795.1426</c:v>
                </c:pt>
                <c:pt idx="38">
                  <c:v>842.090309375</c:v>
                </c:pt>
                <c:pt idx="39">
                  <c:v>1918.082812954603</c:v>
                </c:pt>
                <c:pt idx="40">
                  <c:v>2533.499643429165</c:v>
                </c:pt>
                <c:pt idx="41">
                  <c:v>3578.648738378493</c:v>
                </c:pt>
                <c:pt idx="42">
                  <c:v>3578.648738378493</c:v>
                </c:pt>
                <c:pt idx="43">
                  <c:v>3578.648738378493</c:v>
                </c:pt>
                <c:pt idx="44">
                  <c:v>3578.648738378493</c:v>
                </c:pt>
                <c:pt idx="45">
                  <c:v>3031.283400484911</c:v>
                </c:pt>
                <c:pt idx="46">
                  <c:v>3031.283400484911</c:v>
                </c:pt>
                <c:pt idx="47">
                  <c:v>1772.990625</c:v>
                </c:pt>
                <c:pt idx="48">
                  <c:v>1471.235675</c:v>
                </c:pt>
                <c:pt idx="49">
                  <c:v>1331.1312</c:v>
                </c:pt>
                <c:pt idx="50">
                  <c:v>1069.775</c:v>
                </c:pt>
                <c:pt idx="51">
                  <c:v>2779.770672709054</c:v>
                </c:pt>
                <c:pt idx="52">
                  <c:v>2779.770672709054</c:v>
                </c:pt>
                <c:pt idx="53">
                  <c:v>3460.851517608994</c:v>
                </c:pt>
                <c:pt idx="54">
                  <c:v>3460.851517608994</c:v>
                </c:pt>
                <c:pt idx="55">
                  <c:v>3460.851517608994</c:v>
                </c:pt>
                <c:pt idx="56">
                  <c:v>3460.851517608994</c:v>
                </c:pt>
                <c:pt idx="57">
                  <c:v>3460.851517608994</c:v>
                </c:pt>
                <c:pt idx="58">
                  <c:v>2779.770672709054</c:v>
                </c:pt>
                <c:pt idx="59">
                  <c:v>2779.770672709054</c:v>
                </c:pt>
                <c:pt idx="60">
                  <c:v>2632.466729698601</c:v>
                </c:pt>
                <c:pt idx="61">
                  <c:v>2179.205788373765</c:v>
                </c:pt>
                <c:pt idx="62">
                  <c:v>1924.862411887791</c:v>
                </c:pt>
                <c:pt idx="63">
                  <c:v>1924.862411887791</c:v>
                </c:pt>
                <c:pt idx="64">
                  <c:v>1651.429969189247</c:v>
                </c:pt>
                <c:pt idx="65">
                  <c:v>1377.747300242455</c:v>
                </c:pt>
                <c:pt idx="66">
                  <c:v>1103.897771439602</c:v>
                </c:pt>
                <c:pt idx="67">
                  <c:v>1103.897771439602</c:v>
                </c:pt>
                <c:pt idx="68">
                  <c:v>829.9648000000001</c:v>
                </c:pt>
                <c:pt idx="69">
                  <c:v>829.9648000000001</c:v>
                </c:pt>
                <c:pt idx="70">
                  <c:v>-1082.896414087195</c:v>
                </c:pt>
                <c:pt idx="71">
                  <c:v>-1321.301517608993</c:v>
                </c:pt>
                <c:pt idx="72">
                  <c:v>-1538.160621130792</c:v>
                </c:pt>
                <c:pt idx="73">
                  <c:v>-1729.164524652591</c:v>
                </c:pt>
                <c:pt idx="74">
                  <c:v>-1890.004028174389</c:v>
                </c:pt>
                <c:pt idx="75">
                  <c:v>-2016.369931696188</c:v>
                </c:pt>
                <c:pt idx="76">
                  <c:v>-2065.278658457087</c:v>
                </c:pt>
                <c:pt idx="77">
                  <c:v>-2065.278658457087</c:v>
                </c:pt>
                <c:pt idx="78">
                  <c:v>-2065.278658457087</c:v>
                </c:pt>
                <c:pt idx="79">
                  <c:v>-2065.278658457087</c:v>
                </c:pt>
                <c:pt idx="80">
                  <c:v>-2065.278658457087</c:v>
                </c:pt>
                <c:pt idx="81">
                  <c:v>-2065.278658457087</c:v>
                </c:pt>
                <c:pt idx="82">
                  <c:v>-771.2250531472007</c:v>
                </c:pt>
                <c:pt idx="83">
                  <c:v>-771.2250531472007</c:v>
                </c:pt>
                <c:pt idx="84">
                  <c:v>-771.2250531472007</c:v>
                </c:pt>
                <c:pt idx="85">
                  <c:v>-771.2250531472007</c:v>
                </c:pt>
                <c:pt idx="86">
                  <c:v>-771.2250531472007</c:v>
                </c:pt>
                <c:pt idx="87">
                  <c:v>2477.766725</c:v>
                </c:pt>
                <c:pt idx="88">
                  <c:v>2477.766725</c:v>
                </c:pt>
                <c:pt idx="89">
                  <c:v>2477.766725</c:v>
                </c:pt>
                <c:pt idx="90">
                  <c:v>2477.766725</c:v>
                </c:pt>
                <c:pt idx="91">
                  <c:v>2477.766725</c:v>
                </c:pt>
                <c:pt idx="92">
                  <c:v>2477.766725</c:v>
                </c:pt>
                <c:pt idx="93">
                  <c:v>2477.766725</c:v>
                </c:pt>
                <c:pt idx="94">
                  <c:v>526.78694817554</c:v>
                </c:pt>
                <c:pt idx="95">
                  <c:v>526.78694817554</c:v>
                </c:pt>
                <c:pt idx="96">
                  <c:v>526.78694817554</c:v>
                </c:pt>
                <c:pt idx="97">
                  <c:v>526.78694817554</c:v>
                </c:pt>
                <c:pt idx="98">
                  <c:v>526.78694817554</c:v>
                </c:pt>
                <c:pt idx="99">
                  <c:v>526.78694817554</c:v>
                </c:pt>
                <c:pt idx="100">
                  <c:v>526.78694817554</c:v>
                </c:pt>
                <c:pt idx="101">
                  <c:v>526.78694817554</c:v>
                </c:pt>
                <c:pt idx="102">
                  <c:v>526.78694817554</c:v>
                </c:pt>
                <c:pt idx="103">
                  <c:v>2477.766725</c:v>
                </c:pt>
                <c:pt idx="104">
                  <c:v>2477.766725</c:v>
                </c:pt>
                <c:pt idx="105">
                  <c:v>2477.766725</c:v>
                </c:pt>
                <c:pt idx="106">
                  <c:v>2477.766725</c:v>
                </c:pt>
                <c:pt idx="107">
                  <c:v>2477.766725</c:v>
                </c:pt>
                <c:pt idx="108">
                  <c:v>2287.5678</c:v>
                </c:pt>
                <c:pt idx="109">
                  <c:v>1935.7184</c:v>
                </c:pt>
                <c:pt idx="110">
                  <c:v>1618.3426</c:v>
                </c:pt>
                <c:pt idx="111">
                  <c:v>1331.1312</c:v>
                </c:pt>
                <c:pt idx="112">
                  <c:v>509.4574496363174</c:v>
                </c:pt>
                <c:pt idx="113">
                  <c:v>509.4574496363174</c:v>
                </c:pt>
                <c:pt idx="114">
                  <c:v>509.4574496363174</c:v>
                </c:pt>
                <c:pt idx="115">
                  <c:v>509.4574496363174</c:v>
                </c:pt>
                <c:pt idx="116">
                  <c:v>509.4574496363174</c:v>
                </c:pt>
                <c:pt idx="117">
                  <c:v>509.4574496363174</c:v>
                </c:pt>
                <c:pt idx="118">
                  <c:v>509.4574496363174</c:v>
                </c:pt>
                <c:pt idx="119">
                  <c:v>509.4574496363174</c:v>
                </c:pt>
                <c:pt idx="120">
                  <c:v>509.4574496363174</c:v>
                </c:pt>
                <c:pt idx="121">
                  <c:v>509.4574496363174</c:v>
                </c:pt>
                <c:pt idx="122">
                  <c:v>509.4574496363174</c:v>
                </c:pt>
                <c:pt idx="123">
                  <c:v>509.4574496363174</c:v>
                </c:pt>
                <c:pt idx="124">
                  <c:v>1215.057449636317</c:v>
                </c:pt>
                <c:pt idx="125">
                  <c:v>1707.321529000622</c:v>
                </c:pt>
                <c:pt idx="126">
                  <c:v>1790.494596410647</c:v>
                </c:pt>
                <c:pt idx="127">
                  <c:v>1875.418276320672</c:v>
                </c:pt>
                <c:pt idx="128">
                  <c:v>1962.159899980697</c:v>
                </c:pt>
                <c:pt idx="129">
                  <c:v>2050.786798640721</c:v>
                </c:pt>
                <c:pt idx="130">
                  <c:v>2141.366303550747</c:v>
                </c:pt>
                <c:pt idx="131">
                  <c:v>2233.965745960772</c:v>
                </c:pt>
                <c:pt idx="132">
                  <c:v>2328.652457120796</c:v>
                </c:pt>
                <c:pt idx="133">
                  <c:v>2425.493768280821</c:v>
                </c:pt>
                <c:pt idx="134">
                  <c:v>2524.557010690846</c:v>
                </c:pt>
                <c:pt idx="135">
                  <c:v>1524.957010690846</c:v>
                </c:pt>
                <c:pt idx="136">
                  <c:v>1524.957010690846</c:v>
                </c:pt>
                <c:pt idx="137">
                  <c:v>1524.957010690846</c:v>
                </c:pt>
                <c:pt idx="138">
                  <c:v>1524.957010690846</c:v>
                </c:pt>
                <c:pt idx="139">
                  <c:v>1524.957010690846</c:v>
                </c:pt>
                <c:pt idx="140">
                  <c:v>1524.957010690846</c:v>
                </c:pt>
                <c:pt idx="141">
                  <c:v>1524.957010690846</c:v>
                </c:pt>
                <c:pt idx="142">
                  <c:v>1524.957010690846</c:v>
                </c:pt>
                <c:pt idx="143">
                  <c:v>1524.957010690846</c:v>
                </c:pt>
                <c:pt idx="144">
                  <c:v>1524.957010690846</c:v>
                </c:pt>
                <c:pt idx="145">
                  <c:v>1524.957010690846</c:v>
                </c:pt>
                <c:pt idx="146">
                  <c:v>1524.957010690846</c:v>
                </c:pt>
                <c:pt idx="147">
                  <c:v>1524.957010690846</c:v>
                </c:pt>
                <c:pt idx="148">
                  <c:v>1524.957010690846</c:v>
                </c:pt>
                <c:pt idx="149">
                  <c:v>1524.957010690846</c:v>
                </c:pt>
                <c:pt idx="150">
                  <c:v>2524.557010690846</c:v>
                </c:pt>
                <c:pt idx="151">
                  <c:v>2524.557010690846</c:v>
                </c:pt>
                <c:pt idx="152">
                  <c:v>2524.557010690846</c:v>
                </c:pt>
                <c:pt idx="153">
                  <c:v>1524.957010690846</c:v>
                </c:pt>
                <c:pt idx="154">
                  <c:v>1524.957010690846</c:v>
                </c:pt>
                <c:pt idx="155">
                  <c:v>1524.957010690846</c:v>
                </c:pt>
                <c:pt idx="156">
                  <c:v>1524.957010690846</c:v>
                </c:pt>
                <c:pt idx="157">
                  <c:v>1596.909515600871</c:v>
                </c:pt>
                <c:pt idx="158">
                  <c:v>1671.218614260896</c:v>
                </c:pt>
                <c:pt idx="159">
                  <c:v>1827.175917830946</c:v>
                </c:pt>
                <c:pt idx="160">
                  <c:v>1827.175917830946</c:v>
                </c:pt>
                <c:pt idx="161">
                  <c:v>1827.175917830946</c:v>
                </c:pt>
                <c:pt idx="162">
                  <c:v>1827.175917830946</c:v>
                </c:pt>
                <c:pt idx="163">
                  <c:v>1827.175917830946</c:v>
                </c:pt>
                <c:pt idx="164">
                  <c:v>1827.175917830946</c:v>
                </c:pt>
                <c:pt idx="165">
                  <c:v>1827.175917830946</c:v>
                </c:pt>
                <c:pt idx="166">
                  <c:v>1827.175917830946</c:v>
                </c:pt>
                <c:pt idx="167">
                  <c:v>1827.175917830946</c:v>
                </c:pt>
                <c:pt idx="168">
                  <c:v>1827.175917830946</c:v>
                </c:pt>
                <c:pt idx="169">
                  <c:v>1827.175917830946</c:v>
                </c:pt>
                <c:pt idx="170">
                  <c:v>1827.175917830946</c:v>
                </c:pt>
                <c:pt idx="171">
                  <c:v>1827.175917830946</c:v>
                </c:pt>
                <c:pt idx="172">
                  <c:v>1827.175917830946</c:v>
                </c:pt>
                <c:pt idx="173">
                  <c:v>1827.175917830946</c:v>
                </c:pt>
                <c:pt idx="174">
                  <c:v>1827.175917830946</c:v>
                </c:pt>
                <c:pt idx="175">
                  <c:v>1827.175917830946</c:v>
                </c:pt>
                <c:pt idx="176">
                  <c:v>1827.175917830946</c:v>
                </c:pt>
                <c:pt idx="177">
                  <c:v>2477.766725</c:v>
                </c:pt>
                <c:pt idx="178">
                  <c:v>2477.766725</c:v>
                </c:pt>
                <c:pt idx="179">
                  <c:v>2477.766725</c:v>
                </c:pt>
                <c:pt idx="180">
                  <c:v>2477.766725</c:v>
                </c:pt>
                <c:pt idx="181">
                  <c:v>2477.766725</c:v>
                </c:pt>
                <c:pt idx="182">
                  <c:v>2477.766725</c:v>
                </c:pt>
                <c:pt idx="183">
                  <c:v>2477.766725</c:v>
                </c:pt>
                <c:pt idx="184">
                  <c:v>2477.766725</c:v>
                </c:pt>
                <c:pt idx="185">
                  <c:v>3106.664575</c:v>
                </c:pt>
                <c:pt idx="186">
                  <c:v>2654.990625</c:v>
                </c:pt>
                <c:pt idx="187">
                  <c:v>2441.5426</c:v>
                </c:pt>
                <c:pt idx="188">
                  <c:v>2235.635675</c:v>
                </c:pt>
                <c:pt idx="189">
                  <c:v>2036.7312</c:v>
                </c:pt>
                <c:pt idx="190">
                  <c:v>1844.290525</c:v>
                </c:pt>
                <c:pt idx="191">
                  <c:v>1657.775</c:v>
                </c:pt>
                <c:pt idx="192">
                  <c:v>1476.645975</c:v>
                </c:pt>
                <c:pt idx="193">
                  <c:v>1300.3648</c:v>
                </c:pt>
                <c:pt idx="194">
                  <c:v>829.9648000000001</c:v>
                </c:pt>
                <c:pt idx="195">
                  <c:v>716.792825</c:v>
                </c:pt>
                <c:pt idx="196">
                  <c:v>716.792825</c:v>
                </c:pt>
                <c:pt idx="197">
                  <c:v>829.9648000000001</c:v>
                </c:pt>
                <c:pt idx="198">
                  <c:v>829.9648000000001</c:v>
                </c:pt>
                <c:pt idx="199">
                  <c:v>829.9648000000001</c:v>
                </c:pt>
                <c:pt idx="200">
                  <c:v>829.9648000000001</c:v>
                </c:pt>
                <c:pt idx="201">
                  <c:v>829.9648000000001</c:v>
                </c:pt>
                <c:pt idx="202">
                  <c:v>829.9648000000001</c:v>
                </c:pt>
                <c:pt idx="203">
                  <c:v>829.9648000000001</c:v>
                </c:pt>
                <c:pt idx="204">
                  <c:v>829.9648000000001</c:v>
                </c:pt>
                <c:pt idx="205">
                  <c:v>947.4459750000002</c:v>
                </c:pt>
                <c:pt idx="206">
                  <c:v>1069.775</c:v>
                </c:pt>
                <c:pt idx="207">
                  <c:v>1197.490525</c:v>
                </c:pt>
                <c:pt idx="208">
                  <c:v>1331.1312</c:v>
                </c:pt>
                <c:pt idx="209">
                  <c:v>1471.235675</c:v>
                </c:pt>
                <c:pt idx="210">
                  <c:v>1618.3426</c:v>
                </c:pt>
                <c:pt idx="211">
                  <c:v>1772.990625</c:v>
                </c:pt>
                <c:pt idx="212">
                  <c:v>1935.7184</c:v>
                </c:pt>
                <c:pt idx="213">
                  <c:v>2107.064575</c:v>
                </c:pt>
                <c:pt idx="214">
                  <c:v>2287.5678</c:v>
                </c:pt>
                <c:pt idx="215">
                  <c:v>2477.766725</c:v>
                </c:pt>
                <c:pt idx="216">
                  <c:v>2477.766725</c:v>
                </c:pt>
                <c:pt idx="217">
                  <c:v>2477.766725</c:v>
                </c:pt>
                <c:pt idx="218">
                  <c:v>2477.766725</c:v>
                </c:pt>
                <c:pt idx="219">
                  <c:v>2477.766725</c:v>
                </c:pt>
                <c:pt idx="220">
                  <c:v>2477.766725</c:v>
                </c:pt>
                <c:pt idx="221">
                  <c:v>2477.766725</c:v>
                </c:pt>
                <c:pt idx="222">
                  <c:v>2107.064575</c:v>
                </c:pt>
                <c:pt idx="223">
                  <c:v>1772.990625</c:v>
                </c:pt>
                <c:pt idx="224">
                  <c:v>1471.235675</c:v>
                </c:pt>
                <c:pt idx="225">
                  <c:v>1331.1312</c:v>
                </c:pt>
                <c:pt idx="226">
                  <c:v>1197.490525</c:v>
                </c:pt>
                <c:pt idx="227">
                  <c:v>1331.1312</c:v>
                </c:pt>
                <c:pt idx="228">
                  <c:v>1471.235675</c:v>
                </c:pt>
                <c:pt idx="229">
                  <c:v>1618.3426</c:v>
                </c:pt>
                <c:pt idx="230">
                  <c:v>1772.990625</c:v>
                </c:pt>
                <c:pt idx="231">
                  <c:v>1935.7184</c:v>
                </c:pt>
                <c:pt idx="232">
                  <c:v>2107.064575</c:v>
                </c:pt>
                <c:pt idx="233">
                  <c:v>2107.064575</c:v>
                </c:pt>
                <c:pt idx="234">
                  <c:v>2107.064575</c:v>
                </c:pt>
                <c:pt idx="235">
                  <c:v>2107.064575</c:v>
                </c:pt>
                <c:pt idx="236">
                  <c:v>3106.664575</c:v>
                </c:pt>
                <c:pt idx="237">
                  <c:v>2654.990625</c:v>
                </c:pt>
                <c:pt idx="238">
                  <c:v>2235.635675</c:v>
                </c:pt>
                <c:pt idx="239">
                  <c:v>1844.290525</c:v>
                </c:pt>
                <c:pt idx="240">
                  <c:v>1476.645975</c:v>
                </c:pt>
                <c:pt idx="241">
                  <c:v>1128.392825</c:v>
                </c:pt>
                <c:pt idx="242">
                  <c:v>795.221875</c:v>
                </c:pt>
                <c:pt idx="243">
                  <c:v>472.823925</c:v>
                </c:pt>
                <c:pt idx="244">
                  <c:v>156.889775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740080"/>
        <c:axId val="2068742400"/>
      </c:scatterChart>
      <c:valAx>
        <c:axId val="2068740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  <a:r>
                  <a:rPr lang="en-US" baseline="0"/>
                  <a:t> (s)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742400"/>
        <c:crosses val="autoZero"/>
        <c:crossBetween val="midCat"/>
      </c:valAx>
      <c:valAx>
        <c:axId val="206874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Requirement</a:t>
                </a:r>
                <a:r>
                  <a:rPr lang="en-US" baseline="0"/>
                  <a:t> (w)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740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Sheet2!$P$1</c:f>
              <c:strCache>
                <c:ptCount val="1"/>
                <c:pt idx="0">
                  <c:v>Aerodynamic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Sheet2!$P$2:$P$449</c:f>
              <c:numCache>
                <c:formatCode>General</c:formatCode>
                <c:ptCount val="448"/>
                <c:pt idx="0">
                  <c:v>0.0</c:v>
                </c:pt>
                <c:pt idx="1">
                  <c:v>0.7182</c:v>
                </c:pt>
                <c:pt idx="2">
                  <c:v>2.8728</c:v>
                </c:pt>
                <c:pt idx="3">
                  <c:v>6.463800000000001</c:v>
                </c:pt>
                <c:pt idx="4">
                  <c:v>11.4912</c:v>
                </c:pt>
                <c:pt idx="5">
                  <c:v>14.54355</c:v>
                </c:pt>
                <c:pt idx="6">
                  <c:v>17.955</c:v>
                </c:pt>
                <c:pt idx="7">
                  <c:v>21.72555</c:v>
                </c:pt>
                <c:pt idx="8">
                  <c:v>25.8552</c:v>
                </c:pt>
                <c:pt idx="9">
                  <c:v>30.34395</c:v>
                </c:pt>
                <c:pt idx="10">
                  <c:v>35.1918</c:v>
                </c:pt>
                <c:pt idx="11">
                  <c:v>37.7503875</c:v>
                </c:pt>
                <c:pt idx="12">
                  <c:v>40.39875</c:v>
                </c:pt>
                <c:pt idx="13">
                  <c:v>45.9648</c:v>
                </c:pt>
                <c:pt idx="14">
                  <c:v>58.17420000000001</c:v>
                </c:pt>
                <c:pt idx="15">
                  <c:v>58.17420000000001</c:v>
                </c:pt>
                <c:pt idx="16">
                  <c:v>71.82000000000001</c:v>
                </c:pt>
                <c:pt idx="17">
                  <c:v>58.17420000000001</c:v>
                </c:pt>
                <c:pt idx="18">
                  <c:v>45.9648</c:v>
                </c:pt>
                <c:pt idx="19">
                  <c:v>45.9648</c:v>
                </c:pt>
                <c:pt idx="20">
                  <c:v>45.9648</c:v>
                </c:pt>
                <c:pt idx="21">
                  <c:v>45.9648</c:v>
                </c:pt>
                <c:pt idx="22">
                  <c:v>45.9648</c:v>
                </c:pt>
                <c:pt idx="23">
                  <c:v>35.1918</c:v>
                </c:pt>
                <c:pt idx="24">
                  <c:v>25.8552</c:v>
                </c:pt>
                <c:pt idx="25">
                  <c:v>17.955</c:v>
                </c:pt>
                <c:pt idx="26">
                  <c:v>17.955</c:v>
                </c:pt>
                <c:pt idx="27">
                  <c:v>17.955</c:v>
                </c:pt>
                <c:pt idx="28">
                  <c:v>17.955</c:v>
                </c:pt>
                <c:pt idx="29">
                  <c:v>17.955</c:v>
                </c:pt>
                <c:pt idx="30">
                  <c:v>19.7953875</c:v>
                </c:pt>
                <c:pt idx="31">
                  <c:v>21.72555</c:v>
                </c:pt>
                <c:pt idx="32">
                  <c:v>23.7454875</c:v>
                </c:pt>
                <c:pt idx="33">
                  <c:v>25.8552</c:v>
                </c:pt>
                <c:pt idx="34">
                  <c:v>28.0546875</c:v>
                </c:pt>
                <c:pt idx="35">
                  <c:v>30.34395</c:v>
                </c:pt>
                <c:pt idx="36">
                  <c:v>32.7229875</c:v>
                </c:pt>
                <c:pt idx="37">
                  <c:v>35.1918</c:v>
                </c:pt>
                <c:pt idx="38">
                  <c:v>37.7503875</c:v>
                </c:pt>
                <c:pt idx="39">
                  <c:v>40.39875</c:v>
                </c:pt>
                <c:pt idx="40">
                  <c:v>43.1368875</c:v>
                </c:pt>
                <c:pt idx="41">
                  <c:v>45.9648</c:v>
                </c:pt>
                <c:pt idx="42">
                  <c:v>45.9648</c:v>
                </c:pt>
                <c:pt idx="43">
                  <c:v>45.9648</c:v>
                </c:pt>
                <c:pt idx="44">
                  <c:v>45.9648</c:v>
                </c:pt>
                <c:pt idx="45">
                  <c:v>45.9648</c:v>
                </c:pt>
                <c:pt idx="46">
                  <c:v>45.9648</c:v>
                </c:pt>
                <c:pt idx="47">
                  <c:v>40.39875</c:v>
                </c:pt>
                <c:pt idx="48">
                  <c:v>30.34395</c:v>
                </c:pt>
                <c:pt idx="49">
                  <c:v>25.8552</c:v>
                </c:pt>
                <c:pt idx="50">
                  <c:v>17.955</c:v>
                </c:pt>
                <c:pt idx="51">
                  <c:v>17.955</c:v>
                </c:pt>
                <c:pt idx="52">
                  <c:v>17.955</c:v>
                </c:pt>
                <c:pt idx="53">
                  <c:v>17.955</c:v>
                </c:pt>
                <c:pt idx="54">
                  <c:v>17.955</c:v>
                </c:pt>
                <c:pt idx="55">
                  <c:v>17.955</c:v>
                </c:pt>
                <c:pt idx="56">
                  <c:v>17.955</c:v>
                </c:pt>
                <c:pt idx="57">
                  <c:v>17.955</c:v>
                </c:pt>
                <c:pt idx="58">
                  <c:v>17.955</c:v>
                </c:pt>
                <c:pt idx="59">
                  <c:v>17.955</c:v>
                </c:pt>
                <c:pt idx="60">
                  <c:v>16.2043875</c:v>
                </c:pt>
                <c:pt idx="61">
                  <c:v>14.54355</c:v>
                </c:pt>
                <c:pt idx="62">
                  <c:v>11.4912</c:v>
                </c:pt>
                <c:pt idx="63">
                  <c:v>11.4912</c:v>
                </c:pt>
                <c:pt idx="64">
                  <c:v>11.4912</c:v>
                </c:pt>
                <c:pt idx="65">
                  <c:v>11.4912</c:v>
                </c:pt>
                <c:pt idx="66">
                  <c:v>11.4912</c:v>
                </c:pt>
                <c:pt idx="67">
                  <c:v>11.4912</c:v>
                </c:pt>
                <c:pt idx="68">
                  <c:v>11.4912</c:v>
                </c:pt>
                <c:pt idx="69">
                  <c:v>11.4912</c:v>
                </c:pt>
                <c:pt idx="70">
                  <c:v>11.4912</c:v>
                </c:pt>
                <c:pt idx="71">
                  <c:v>17.955</c:v>
                </c:pt>
                <c:pt idx="72">
                  <c:v>25.8552</c:v>
                </c:pt>
                <c:pt idx="73">
                  <c:v>35.1918</c:v>
                </c:pt>
                <c:pt idx="74">
                  <c:v>45.9648</c:v>
                </c:pt>
                <c:pt idx="75">
                  <c:v>58.17420000000001</c:v>
                </c:pt>
                <c:pt idx="76">
                  <c:v>64.81755</c:v>
                </c:pt>
                <c:pt idx="77">
                  <c:v>64.81755</c:v>
                </c:pt>
                <c:pt idx="78">
                  <c:v>64.81755</c:v>
                </c:pt>
                <c:pt idx="79">
                  <c:v>64.81755</c:v>
                </c:pt>
                <c:pt idx="80">
                  <c:v>64.81755</c:v>
                </c:pt>
                <c:pt idx="81">
                  <c:v>64.81755</c:v>
                </c:pt>
                <c:pt idx="82">
                  <c:v>64.81755</c:v>
                </c:pt>
                <c:pt idx="83">
                  <c:v>64.81755</c:v>
                </c:pt>
                <c:pt idx="84">
                  <c:v>64.81755</c:v>
                </c:pt>
                <c:pt idx="85">
                  <c:v>64.81755</c:v>
                </c:pt>
                <c:pt idx="86">
                  <c:v>64.81755</c:v>
                </c:pt>
                <c:pt idx="87">
                  <c:v>64.81755</c:v>
                </c:pt>
                <c:pt idx="88">
                  <c:v>64.81755</c:v>
                </c:pt>
                <c:pt idx="89">
                  <c:v>64.81755</c:v>
                </c:pt>
                <c:pt idx="90">
                  <c:v>64.81755</c:v>
                </c:pt>
                <c:pt idx="91">
                  <c:v>64.81755</c:v>
                </c:pt>
                <c:pt idx="92">
                  <c:v>64.81755</c:v>
                </c:pt>
                <c:pt idx="93">
                  <c:v>64.81755</c:v>
                </c:pt>
                <c:pt idx="94">
                  <c:v>64.81755</c:v>
                </c:pt>
                <c:pt idx="95">
                  <c:v>64.81755</c:v>
                </c:pt>
                <c:pt idx="96">
                  <c:v>64.81755</c:v>
                </c:pt>
                <c:pt idx="97">
                  <c:v>64.81755</c:v>
                </c:pt>
                <c:pt idx="98">
                  <c:v>64.81755</c:v>
                </c:pt>
                <c:pt idx="99">
                  <c:v>64.81755</c:v>
                </c:pt>
                <c:pt idx="100">
                  <c:v>64.81755</c:v>
                </c:pt>
                <c:pt idx="101">
                  <c:v>64.81755</c:v>
                </c:pt>
                <c:pt idx="102">
                  <c:v>64.81755</c:v>
                </c:pt>
                <c:pt idx="103">
                  <c:v>64.81755</c:v>
                </c:pt>
                <c:pt idx="104">
                  <c:v>64.81755</c:v>
                </c:pt>
                <c:pt idx="105">
                  <c:v>64.81755</c:v>
                </c:pt>
                <c:pt idx="106">
                  <c:v>64.81755</c:v>
                </c:pt>
                <c:pt idx="107">
                  <c:v>64.81755</c:v>
                </c:pt>
                <c:pt idx="108">
                  <c:v>58.17420000000001</c:v>
                </c:pt>
                <c:pt idx="109">
                  <c:v>45.9648</c:v>
                </c:pt>
                <c:pt idx="110">
                  <c:v>35.1918</c:v>
                </c:pt>
                <c:pt idx="111">
                  <c:v>25.8552</c:v>
                </c:pt>
                <c:pt idx="112">
                  <c:v>25.8552</c:v>
                </c:pt>
                <c:pt idx="113">
                  <c:v>25.8552</c:v>
                </c:pt>
                <c:pt idx="114">
                  <c:v>25.8552</c:v>
                </c:pt>
                <c:pt idx="115">
                  <c:v>25.8552</c:v>
                </c:pt>
                <c:pt idx="116">
                  <c:v>25.8552</c:v>
                </c:pt>
                <c:pt idx="117">
                  <c:v>25.8552</c:v>
                </c:pt>
                <c:pt idx="118">
                  <c:v>25.8552</c:v>
                </c:pt>
                <c:pt idx="119">
                  <c:v>25.8552</c:v>
                </c:pt>
                <c:pt idx="120">
                  <c:v>25.8552</c:v>
                </c:pt>
                <c:pt idx="121">
                  <c:v>25.8552</c:v>
                </c:pt>
                <c:pt idx="122">
                  <c:v>25.8552</c:v>
                </c:pt>
                <c:pt idx="123">
                  <c:v>25.8552</c:v>
                </c:pt>
                <c:pt idx="124">
                  <c:v>25.8552</c:v>
                </c:pt>
                <c:pt idx="125">
                  <c:v>28.0546875</c:v>
                </c:pt>
                <c:pt idx="126">
                  <c:v>30.34395</c:v>
                </c:pt>
                <c:pt idx="127">
                  <c:v>32.7229875</c:v>
                </c:pt>
                <c:pt idx="128">
                  <c:v>35.1918</c:v>
                </c:pt>
                <c:pt idx="129">
                  <c:v>37.7503875</c:v>
                </c:pt>
                <c:pt idx="130">
                  <c:v>40.39875</c:v>
                </c:pt>
                <c:pt idx="131">
                  <c:v>43.1368875</c:v>
                </c:pt>
                <c:pt idx="132">
                  <c:v>45.9648</c:v>
                </c:pt>
                <c:pt idx="133">
                  <c:v>48.8824875</c:v>
                </c:pt>
                <c:pt idx="134">
                  <c:v>51.88995000000001</c:v>
                </c:pt>
                <c:pt idx="135">
                  <c:v>51.88995000000001</c:v>
                </c:pt>
                <c:pt idx="136">
                  <c:v>51.88995000000001</c:v>
                </c:pt>
                <c:pt idx="137">
                  <c:v>51.88995000000001</c:v>
                </c:pt>
                <c:pt idx="138">
                  <c:v>51.88995000000001</c:v>
                </c:pt>
                <c:pt idx="139">
                  <c:v>51.88995000000001</c:v>
                </c:pt>
                <c:pt idx="140">
                  <c:v>51.88995000000001</c:v>
                </c:pt>
                <c:pt idx="141">
                  <c:v>51.88995000000001</c:v>
                </c:pt>
                <c:pt idx="142">
                  <c:v>51.88995000000001</c:v>
                </c:pt>
                <c:pt idx="143">
                  <c:v>51.88995000000001</c:v>
                </c:pt>
                <c:pt idx="144">
                  <c:v>51.88995000000001</c:v>
                </c:pt>
                <c:pt idx="145">
                  <c:v>51.88995000000001</c:v>
                </c:pt>
                <c:pt idx="146">
                  <c:v>51.88995000000001</c:v>
                </c:pt>
                <c:pt idx="147">
                  <c:v>51.88995000000001</c:v>
                </c:pt>
                <c:pt idx="148">
                  <c:v>51.88995000000001</c:v>
                </c:pt>
                <c:pt idx="149">
                  <c:v>51.88995000000001</c:v>
                </c:pt>
                <c:pt idx="150">
                  <c:v>51.88995000000001</c:v>
                </c:pt>
                <c:pt idx="151">
                  <c:v>51.88995000000001</c:v>
                </c:pt>
                <c:pt idx="152">
                  <c:v>51.88995000000001</c:v>
                </c:pt>
                <c:pt idx="153">
                  <c:v>51.88995000000001</c:v>
                </c:pt>
                <c:pt idx="154">
                  <c:v>51.88995000000001</c:v>
                </c:pt>
                <c:pt idx="155">
                  <c:v>51.88995000000001</c:v>
                </c:pt>
                <c:pt idx="156">
                  <c:v>51.88995000000001</c:v>
                </c:pt>
                <c:pt idx="157">
                  <c:v>54.9871875</c:v>
                </c:pt>
                <c:pt idx="158">
                  <c:v>58.17420000000001</c:v>
                </c:pt>
                <c:pt idx="159">
                  <c:v>64.81755</c:v>
                </c:pt>
                <c:pt idx="160">
                  <c:v>64.81755</c:v>
                </c:pt>
                <c:pt idx="161">
                  <c:v>64.81755</c:v>
                </c:pt>
                <c:pt idx="162">
                  <c:v>64.81755</c:v>
                </c:pt>
                <c:pt idx="163">
                  <c:v>64.81755</c:v>
                </c:pt>
                <c:pt idx="164">
                  <c:v>64.81755</c:v>
                </c:pt>
                <c:pt idx="165">
                  <c:v>64.81755</c:v>
                </c:pt>
                <c:pt idx="166">
                  <c:v>64.81755</c:v>
                </c:pt>
                <c:pt idx="167">
                  <c:v>64.81755</c:v>
                </c:pt>
                <c:pt idx="168">
                  <c:v>64.81755</c:v>
                </c:pt>
                <c:pt idx="169">
                  <c:v>64.81755</c:v>
                </c:pt>
                <c:pt idx="170">
                  <c:v>64.81755</c:v>
                </c:pt>
                <c:pt idx="171">
                  <c:v>64.81755</c:v>
                </c:pt>
                <c:pt idx="172">
                  <c:v>64.81755</c:v>
                </c:pt>
                <c:pt idx="173">
                  <c:v>64.81755</c:v>
                </c:pt>
                <c:pt idx="174">
                  <c:v>64.81755</c:v>
                </c:pt>
                <c:pt idx="175">
                  <c:v>64.81755</c:v>
                </c:pt>
                <c:pt idx="176">
                  <c:v>64.81755</c:v>
                </c:pt>
                <c:pt idx="177">
                  <c:v>64.81755</c:v>
                </c:pt>
                <c:pt idx="178">
                  <c:v>64.81755</c:v>
                </c:pt>
                <c:pt idx="179">
                  <c:v>64.81755</c:v>
                </c:pt>
                <c:pt idx="180">
                  <c:v>64.81755</c:v>
                </c:pt>
                <c:pt idx="181">
                  <c:v>64.81755</c:v>
                </c:pt>
                <c:pt idx="182">
                  <c:v>64.81755</c:v>
                </c:pt>
                <c:pt idx="183">
                  <c:v>64.81755</c:v>
                </c:pt>
                <c:pt idx="184">
                  <c:v>64.81755</c:v>
                </c:pt>
                <c:pt idx="185">
                  <c:v>51.88995000000001</c:v>
                </c:pt>
                <c:pt idx="186">
                  <c:v>40.39875</c:v>
                </c:pt>
                <c:pt idx="187">
                  <c:v>35.1918</c:v>
                </c:pt>
                <c:pt idx="188">
                  <c:v>30.34395</c:v>
                </c:pt>
                <c:pt idx="189">
                  <c:v>25.8552</c:v>
                </c:pt>
                <c:pt idx="190">
                  <c:v>21.72555</c:v>
                </c:pt>
                <c:pt idx="191">
                  <c:v>17.955</c:v>
                </c:pt>
                <c:pt idx="192">
                  <c:v>14.54355</c:v>
                </c:pt>
                <c:pt idx="193">
                  <c:v>11.4912</c:v>
                </c:pt>
                <c:pt idx="194">
                  <c:v>11.4912</c:v>
                </c:pt>
                <c:pt idx="195">
                  <c:v>8.79795</c:v>
                </c:pt>
                <c:pt idx="196">
                  <c:v>8.79795</c:v>
                </c:pt>
                <c:pt idx="197">
                  <c:v>11.4912</c:v>
                </c:pt>
                <c:pt idx="198">
                  <c:v>11.4912</c:v>
                </c:pt>
                <c:pt idx="199">
                  <c:v>11.4912</c:v>
                </c:pt>
                <c:pt idx="200">
                  <c:v>11.4912</c:v>
                </c:pt>
                <c:pt idx="201">
                  <c:v>11.4912</c:v>
                </c:pt>
                <c:pt idx="202">
                  <c:v>11.4912</c:v>
                </c:pt>
                <c:pt idx="203">
                  <c:v>11.4912</c:v>
                </c:pt>
                <c:pt idx="204">
                  <c:v>11.4912</c:v>
                </c:pt>
                <c:pt idx="205">
                  <c:v>14.54355</c:v>
                </c:pt>
                <c:pt idx="206">
                  <c:v>17.955</c:v>
                </c:pt>
                <c:pt idx="207">
                  <c:v>21.72555</c:v>
                </c:pt>
                <c:pt idx="208">
                  <c:v>25.8552</c:v>
                </c:pt>
                <c:pt idx="209">
                  <c:v>30.34395</c:v>
                </c:pt>
                <c:pt idx="210">
                  <c:v>35.1918</c:v>
                </c:pt>
                <c:pt idx="211">
                  <c:v>40.39875</c:v>
                </c:pt>
                <c:pt idx="212">
                  <c:v>45.9648</c:v>
                </c:pt>
                <c:pt idx="213">
                  <c:v>51.88995000000001</c:v>
                </c:pt>
                <c:pt idx="214">
                  <c:v>58.17420000000001</c:v>
                </c:pt>
                <c:pt idx="215">
                  <c:v>64.81755</c:v>
                </c:pt>
                <c:pt idx="216">
                  <c:v>64.81755</c:v>
                </c:pt>
                <c:pt idx="217">
                  <c:v>64.81755</c:v>
                </c:pt>
                <c:pt idx="218">
                  <c:v>64.81755</c:v>
                </c:pt>
                <c:pt idx="219">
                  <c:v>64.81755</c:v>
                </c:pt>
                <c:pt idx="220">
                  <c:v>64.81755</c:v>
                </c:pt>
                <c:pt idx="221">
                  <c:v>64.81755</c:v>
                </c:pt>
                <c:pt idx="222">
                  <c:v>51.88995000000001</c:v>
                </c:pt>
                <c:pt idx="223">
                  <c:v>40.39875</c:v>
                </c:pt>
                <c:pt idx="224">
                  <c:v>30.34395</c:v>
                </c:pt>
                <c:pt idx="225">
                  <c:v>25.8552</c:v>
                </c:pt>
                <c:pt idx="226">
                  <c:v>21.72555</c:v>
                </c:pt>
                <c:pt idx="227">
                  <c:v>25.8552</c:v>
                </c:pt>
                <c:pt idx="228">
                  <c:v>30.34395</c:v>
                </c:pt>
                <c:pt idx="229">
                  <c:v>35.1918</c:v>
                </c:pt>
                <c:pt idx="230">
                  <c:v>40.39875</c:v>
                </c:pt>
                <c:pt idx="231">
                  <c:v>45.9648</c:v>
                </c:pt>
                <c:pt idx="232">
                  <c:v>51.88995000000001</c:v>
                </c:pt>
                <c:pt idx="233">
                  <c:v>51.88995000000001</c:v>
                </c:pt>
                <c:pt idx="234">
                  <c:v>51.88995000000001</c:v>
                </c:pt>
                <c:pt idx="235">
                  <c:v>51.88995000000001</c:v>
                </c:pt>
                <c:pt idx="236">
                  <c:v>51.88995000000001</c:v>
                </c:pt>
                <c:pt idx="237">
                  <c:v>40.39875</c:v>
                </c:pt>
                <c:pt idx="238">
                  <c:v>30.34395</c:v>
                </c:pt>
                <c:pt idx="239">
                  <c:v>21.72555</c:v>
                </c:pt>
                <c:pt idx="240">
                  <c:v>14.54355</c:v>
                </c:pt>
                <c:pt idx="241">
                  <c:v>8.79795</c:v>
                </c:pt>
                <c:pt idx="242">
                  <c:v>4.48875</c:v>
                </c:pt>
                <c:pt idx="243">
                  <c:v>1.61595</c:v>
                </c:pt>
                <c:pt idx="244">
                  <c:v>0.17955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460848"/>
        <c:axId val="2068572240"/>
      </c:scatterChart>
      <c:valAx>
        <c:axId val="206846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572240"/>
        <c:crosses val="autoZero"/>
        <c:crossBetween val="midCat"/>
      </c:valAx>
      <c:valAx>
        <c:axId val="206857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Aerodynamic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460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Sheet2!$S$1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Sheet2!$S$2:$S$449</c:f>
              <c:numCache>
                <c:formatCode>General</c:formatCode>
                <c:ptCount val="448"/>
                <c:pt idx="0">
                  <c:v>0.0</c:v>
                </c:pt>
                <c:pt idx="1">
                  <c:v>894.9636747688876</c:v>
                </c:pt>
                <c:pt idx="2">
                  <c:v>897.1182747688876</c:v>
                </c:pt>
                <c:pt idx="3">
                  <c:v>900.7092747688876</c:v>
                </c:pt>
                <c:pt idx="4">
                  <c:v>905.7366747688877</c:v>
                </c:pt>
                <c:pt idx="5">
                  <c:v>908.7890247688876</c:v>
                </c:pt>
                <c:pt idx="6">
                  <c:v>912.2004747688877</c:v>
                </c:pt>
                <c:pt idx="7">
                  <c:v>915.9710247688876</c:v>
                </c:pt>
                <c:pt idx="8">
                  <c:v>920.1006747688876</c:v>
                </c:pt>
                <c:pt idx="9">
                  <c:v>924.5894247688876</c:v>
                </c:pt>
                <c:pt idx="10">
                  <c:v>929.4372747688876</c:v>
                </c:pt>
                <c:pt idx="11">
                  <c:v>931.9958622688876</c:v>
                </c:pt>
                <c:pt idx="12">
                  <c:v>934.6442247688876</c:v>
                </c:pt>
                <c:pt idx="13">
                  <c:v>670.4800481672966</c:v>
                </c:pt>
                <c:pt idx="14">
                  <c:v>682.6894481672967</c:v>
                </c:pt>
                <c:pt idx="15">
                  <c:v>682.6894481672967</c:v>
                </c:pt>
                <c:pt idx="16">
                  <c:v>696.3352481672968</c:v>
                </c:pt>
                <c:pt idx="17">
                  <c:v>817.9696491650346</c:v>
                </c:pt>
                <c:pt idx="18">
                  <c:v>805.7602491650346</c:v>
                </c:pt>
                <c:pt idx="19">
                  <c:v>805.7602491650346</c:v>
                </c:pt>
                <c:pt idx="20">
                  <c:v>805.7602491650346</c:v>
                </c:pt>
                <c:pt idx="21">
                  <c:v>805.7602491650346</c:v>
                </c:pt>
                <c:pt idx="22">
                  <c:v>805.7602491650346</c:v>
                </c:pt>
                <c:pt idx="23">
                  <c:v>523.7614898622721</c:v>
                </c:pt>
                <c:pt idx="24">
                  <c:v>514.4248898622721</c:v>
                </c:pt>
                <c:pt idx="25">
                  <c:v>506.5246898622722</c:v>
                </c:pt>
                <c:pt idx="26">
                  <c:v>506.5246898622722</c:v>
                </c:pt>
                <c:pt idx="27">
                  <c:v>506.5246898622722</c:v>
                </c:pt>
                <c:pt idx="28">
                  <c:v>506.5246898622722</c:v>
                </c:pt>
                <c:pt idx="29">
                  <c:v>506.5246898622722</c:v>
                </c:pt>
                <c:pt idx="30">
                  <c:v>440.1945220418107</c:v>
                </c:pt>
                <c:pt idx="31">
                  <c:v>442.1246845418106</c:v>
                </c:pt>
                <c:pt idx="32">
                  <c:v>375.8698904719477</c:v>
                </c:pt>
                <c:pt idx="33">
                  <c:v>309.6214922973116</c:v>
                </c:pt>
                <c:pt idx="34">
                  <c:v>311.8209797973116</c:v>
                </c:pt>
                <c:pt idx="35">
                  <c:v>314.1102422973116</c:v>
                </c:pt>
                <c:pt idx="36">
                  <c:v>316.4892797973116</c:v>
                </c:pt>
                <c:pt idx="37">
                  <c:v>113.5918</c:v>
                </c:pt>
                <c:pt idx="38">
                  <c:v>116.1503875</c:v>
                </c:pt>
                <c:pt idx="39">
                  <c:v>255.7443750606138</c:v>
                </c:pt>
                <c:pt idx="40">
                  <c:v>326.9031797973116</c:v>
                </c:pt>
                <c:pt idx="41">
                  <c:v>447.3310922973117</c:v>
                </c:pt>
                <c:pt idx="42">
                  <c:v>447.3310922973117</c:v>
                </c:pt>
                <c:pt idx="43">
                  <c:v>447.3310922973117</c:v>
                </c:pt>
                <c:pt idx="44">
                  <c:v>447.3310922973117</c:v>
                </c:pt>
                <c:pt idx="45">
                  <c:v>378.9104250606138</c:v>
                </c:pt>
                <c:pt idx="46">
                  <c:v>378.9104250606138</c:v>
                </c:pt>
                <c:pt idx="47">
                  <c:v>236.39875</c:v>
                </c:pt>
                <c:pt idx="48">
                  <c:v>226.34395</c:v>
                </c:pt>
                <c:pt idx="49">
                  <c:v>221.8552</c:v>
                </c:pt>
                <c:pt idx="50">
                  <c:v>213.955</c:v>
                </c:pt>
                <c:pt idx="51">
                  <c:v>555.9541345418107</c:v>
                </c:pt>
                <c:pt idx="52">
                  <c:v>555.9541345418107</c:v>
                </c:pt>
                <c:pt idx="53">
                  <c:v>692.1703035217988</c:v>
                </c:pt>
                <c:pt idx="54">
                  <c:v>692.1703035217988</c:v>
                </c:pt>
                <c:pt idx="55">
                  <c:v>692.1703035217988</c:v>
                </c:pt>
                <c:pt idx="56">
                  <c:v>692.1703035217988</c:v>
                </c:pt>
                <c:pt idx="57">
                  <c:v>692.1703035217988</c:v>
                </c:pt>
                <c:pt idx="58">
                  <c:v>555.9541345418107</c:v>
                </c:pt>
                <c:pt idx="59">
                  <c:v>555.9541345418107</c:v>
                </c:pt>
                <c:pt idx="60">
                  <c:v>554.2035220418107</c:v>
                </c:pt>
                <c:pt idx="61">
                  <c:v>484.2679529719477</c:v>
                </c:pt>
                <c:pt idx="62">
                  <c:v>481.2156029719477</c:v>
                </c:pt>
                <c:pt idx="63">
                  <c:v>481.2156029719477</c:v>
                </c:pt>
                <c:pt idx="64">
                  <c:v>412.8574922973116</c:v>
                </c:pt>
                <c:pt idx="65">
                  <c:v>344.4368250606138</c:v>
                </c:pt>
                <c:pt idx="66">
                  <c:v>275.9744428599005</c:v>
                </c:pt>
                <c:pt idx="67">
                  <c:v>275.9744428599005</c:v>
                </c:pt>
                <c:pt idx="68">
                  <c:v>207.4912</c:v>
                </c:pt>
                <c:pt idx="69">
                  <c:v>207.4912</c:v>
                </c:pt>
                <c:pt idx="70">
                  <c:v>-270.7241035217987</c:v>
                </c:pt>
                <c:pt idx="71">
                  <c:v>-264.2603035217987</c:v>
                </c:pt>
                <c:pt idx="72">
                  <c:v>-256.3601035217986</c:v>
                </c:pt>
                <c:pt idx="73">
                  <c:v>-247.0235035217987</c:v>
                </c:pt>
                <c:pt idx="74">
                  <c:v>-236.2505035217987</c:v>
                </c:pt>
                <c:pt idx="75">
                  <c:v>-224.0411035217986</c:v>
                </c:pt>
                <c:pt idx="76">
                  <c:v>-217.3977535217986</c:v>
                </c:pt>
                <c:pt idx="77">
                  <c:v>-217.3977535217986</c:v>
                </c:pt>
                <c:pt idx="78">
                  <c:v>-217.3977535217986</c:v>
                </c:pt>
                <c:pt idx="79">
                  <c:v>-217.3977535217986</c:v>
                </c:pt>
                <c:pt idx="80">
                  <c:v>-217.3977535217986</c:v>
                </c:pt>
                <c:pt idx="81">
                  <c:v>-217.3977535217986</c:v>
                </c:pt>
                <c:pt idx="82">
                  <c:v>-81.1815845418106</c:v>
                </c:pt>
                <c:pt idx="83">
                  <c:v>-81.1815845418106</c:v>
                </c:pt>
                <c:pt idx="84">
                  <c:v>-81.1815845418106</c:v>
                </c:pt>
                <c:pt idx="85">
                  <c:v>-81.1815845418106</c:v>
                </c:pt>
                <c:pt idx="86">
                  <c:v>-81.1815845418106</c:v>
                </c:pt>
                <c:pt idx="87">
                  <c:v>260.81755</c:v>
                </c:pt>
                <c:pt idx="88">
                  <c:v>260.81755</c:v>
                </c:pt>
                <c:pt idx="89">
                  <c:v>260.81755</c:v>
                </c:pt>
                <c:pt idx="90">
                  <c:v>260.81755</c:v>
                </c:pt>
                <c:pt idx="91">
                  <c:v>260.81755</c:v>
                </c:pt>
                <c:pt idx="92">
                  <c:v>260.81755</c:v>
                </c:pt>
                <c:pt idx="93">
                  <c:v>260.81755</c:v>
                </c:pt>
                <c:pt idx="94">
                  <c:v>55.45125770268842</c:v>
                </c:pt>
                <c:pt idx="95">
                  <c:v>55.45125770268842</c:v>
                </c:pt>
                <c:pt idx="96">
                  <c:v>55.45125770268842</c:v>
                </c:pt>
                <c:pt idx="97">
                  <c:v>55.45125770268842</c:v>
                </c:pt>
                <c:pt idx="98">
                  <c:v>55.45125770268842</c:v>
                </c:pt>
                <c:pt idx="99">
                  <c:v>55.45125770268842</c:v>
                </c:pt>
                <c:pt idx="100">
                  <c:v>55.45125770268842</c:v>
                </c:pt>
                <c:pt idx="101">
                  <c:v>55.45125770268842</c:v>
                </c:pt>
                <c:pt idx="102">
                  <c:v>55.45125770268842</c:v>
                </c:pt>
                <c:pt idx="103">
                  <c:v>260.81755</c:v>
                </c:pt>
                <c:pt idx="104">
                  <c:v>260.81755</c:v>
                </c:pt>
                <c:pt idx="105">
                  <c:v>260.81755</c:v>
                </c:pt>
                <c:pt idx="106">
                  <c:v>260.81755</c:v>
                </c:pt>
                <c:pt idx="107">
                  <c:v>260.81755</c:v>
                </c:pt>
                <c:pt idx="108">
                  <c:v>254.1742</c:v>
                </c:pt>
                <c:pt idx="109">
                  <c:v>241.9648</c:v>
                </c:pt>
                <c:pt idx="110">
                  <c:v>231.1918</c:v>
                </c:pt>
                <c:pt idx="111">
                  <c:v>221.8552</c:v>
                </c:pt>
                <c:pt idx="112">
                  <c:v>84.90957493938623</c:v>
                </c:pt>
                <c:pt idx="113">
                  <c:v>84.90957493938623</c:v>
                </c:pt>
                <c:pt idx="114">
                  <c:v>84.90957493938623</c:v>
                </c:pt>
                <c:pt idx="115">
                  <c:v>84.90957493938623</c:v>
                </c:pt>
                <c:pt idx="116">
                  <c:v>84.90957493938623</c:v>
                </c:pt>
                <c:pt idx="117">
                  <c:v>84.90957493938623</c:v>
                </c:pt>
                <c:pt idx="118">
                  <c:v>84.90957493938623</c:v>
                </c:pt>
                <c:pt idx="119">
                  <c:v>84.90957493938623</c:v>
                </c:pt>
                <c:pt idx="120">
                  <c:v>84.90957493938623</c:v>
                </c:pt>
                <c:pt idx="121">
                  <c:v>84.90957493938623</c:v>
                </c:pt>
                <c:pt idx="122">
                  <c:v>84.90957493938623</c:v>
                </c:pt>
                <c:pt idx="123">
                  <c:v>84.90957493938623</c:v>
                </c:pt>
                <c:pt idx="124">
                  <c:v>202.5095749393862</c:v>
                </c:pt>
                <c:pt idx="125">
                  <c:v>273.1714446400995</c:v>
                </c:pt>
                <c:pt idx="126">
                  <c:v>275.4607071400995</c:v>
                </c:pt>
                <c:pt idx="127">
                  <c:v>277.8397446400995</c:v>
                </c:pt>
                <c:pt idx="128">
                  <c:v>280.3085571400995</c:v>
                </c:pt>
                <c:pt idx="129">
                  <c:v>282.8671446400995</c:v>
                </c:pt>
                <c:pt idx="130">
                  <c:v>285.5155071400995</c:v>
                </c:pt>
                <c:pt idx="131">
                  <c:v>288.2536446400995</c:v>
                </c:pt>
                <c:pt idx="132">
                  <c:v>291.0815571400996</c:v>
                </c:pt>
                <c:pt idx="133">
                  <c:v>293.9992446400996</c:v>
                </c:pt>
                <c:pt idx="134">
                  <c:v>297.0067071400995</c:v>
                </c:pt>
                <c:pt idx="135">
                  <c:v>179.4067071400995</c:v>
                </c:pt>
                <c:pt idx="136">
                  <c:v>179.4067071400995</c:v>
                </c:pt>
                <c:pt idx="137">
                  <c:v>179.4067071400995</c:v>
                </c:pt>
                <c:pt idx="138">
                  <c:v>179.4067071400995</c:v>
                </c:pt>
                <c:pt idx="139">
                  <c:v>179.4067071400995</c:v>
                </c:pt>
                <c:pt idx="140">
                  <c:v>179.4067071400995</c:v>
                </c:pt>
                <c:pt idx="141">
                  <c:v>179.4067071400995</c:v>
                </c:pt>
                <c:pt idx="142">
                  <c:v>179.4067071400995</c:v>
                </c:pt>
                <c:pt idx="143">
                  <c:v>179.4067071400995</c:v>
                </c:pt>
                <c:pt idx="144">
                  <c:v>179.4067071400995</c:v>
                </c:pt>
                <c:pt idx="145">
                  <c:v>179.4067071400995</c:v>
                </c:pt>
                <c:pt idx="146">
                  <c:v>179.4067071400995</c:v>
                </c:pt>
                <c:pt idx="147">
                  <c:v>179.4067071400995</c:v>
                </c:pt>
                <c:pt idx="148">
                  <c:v>179.4067071400995</c:v>
                </c:pt>
                <c:pt idx="149">
                  <c:v>179.4067071400995</c:v>
                </c:pt>
                <c:pt idx="150">
                  <c:v>297.0067071400995</c:v>
                </c:pt>
                <c:pt idx="151">
                  <c:v>297.0067071400995</c:v>
                </c:pt>
                <c:pt idx="152">
                  <c:v>297.0067071400995</c:v>
                </c:pt>
                <c:pt idx="153">
                  <c:v>179.4067071400995</c:v>
                </c:pt>
                <c:pt idx="154">
                  <c:v>179.4067071400995</c:v>
                </c:pt>
                <c:pt idx="155">
                  <c:v>179.4067071400995</c:v>
                </c:pt>
                <c:pt idx="156">
                  <c:v>179.4067071400995</c:v>
                </c:pt>
                <c:pt idx="157">
                  <c:v>182.5039446400995</c:v>
                </c:pt>
                <c:pt idx="158">
                  <c:v>185.6909571400995</c:v>
                </c:pt>
                <c:pt idx="159">
                  <c:v>192.3343071400995</c:v>
                </c:pt>
                <c:pt idx="160">
                  <c:v>192.3343071400995</c:v>
                </c:pt>
                <c:pt idx="161">
                  <c:v>192.3343071400995</c:v>
                </c:pt>
                <c:pt idx="162">
                  <c:v>192.3343071400995</c:v>
                </c:pt>
                <c:pt idx="163">
                  <c:v>192.3343071400995</c:v>
                </c:pt>
                <c:pt idx="164">
                  <c:v>192.3343071400995</c:v>
                </c:pt>
                <c:pt idx="165">
                  <c:v>192.3343071400995</c:v>
                </c:pt>
                <c:pt idx="166">
                  <c:v>192.3343071400995</c:v>
                </c:pt>
                <c:pt idx="167">
                  <c:v>192.3343071400995</c:v>
                </c:pt>
                <c:pt idx="168">
                  <c:v>192.3343071400995</c:v>
                </c:pt>
                <c:pt idx="169">
                  <c:v>192.3343071400995</c:v>
                </c:pt>
                <c:pt idx="170">
                  <c:v>192.3343071400995</c:v>
                </c:pt>
                <c:pt idx="171">
                  <c:v>192.3343071400995</c:v>
                </c:pt>
                <c:pt idx="172">
                  <c:v>192.3343071400995</c:v>
                </c:pt>
                <c:pt idx="173">
                  <c:v>192.3343071400995</c:v>
                </c:pt>
                <c:pt idx="174">
                  <c:v>192.3343071400995</c:v>
                </c:pt>
                <c:pt idx="175">
                  <c:v>192.3343071400995</c:v>
                </c:pt>
                <c:pt idx="176">
                  <c:v>192.3343071400995</c:v>
                </c:pt>
                <c:pt idx="177">
                  <c:v>260.81755</c:v>
                </c:pt>
                <c:pt idx="178">
                  <c:v>260.81755</c:v>
                </c:pt>
                <c:pt idx="179">
                  <c:v>260.81755</c:v>
                </c:pt>
                <c:pt idx="180">
                  <c:v>260.81755</c:v>
                </c:pt>
                <c:pt idx="181">
                  <c:v>260.81755</c:v>
                </c:pt>
                <c:pt idx="182">
                  <c:v>260.81755</c:v>
                </c:pt>
                <c:pt idx="183">
                  <c:v>260.81755</c:v>
                </c:pt>
                <c:pt idx="184">
                  <c:v>260.81755</c:v>
                </c:pt>
                <c:pt idx="185">
                  <c:v>365.48995</c:v>
                </c:pt>
                <c:pt idx="186">
                  <c:v>353.99875</c:v>
                </c:pt>
                <c:pt idx="187">
                  <c:v>348.7918</c:v>
                </c:pt>
                <c:pt idx="188">
                  <c:v>343.94395</c:v>
                </c:pt>
                <c:pt idx="189">
                  <c:v>339.4552</c:v>
                </c:pt>
                <c:pt idx="190">
                  <c:v>335.32555</c:v>
                </c:pt>
                <c:pt idx="191">
                  <c:v>331.555</c:v>
                </c:pt>
                <c:pt idx="192">
                  <c:v>328.14355</c:v>
                </c:pt>
                <c:pt idx="193">
                  <c:v>325.0912</c:v>
                </c:pt>
                <c:pt idx="194">
                  <c:v>207.4912</c:v>
                </c:pt>
                <c:pt idx="195">
                  <c:v>204.79795</c:v>
                </c:pt>
                <c:pt idx="196">
                  <c:v>204.79795</c:v>
                </c:pt>
                <c:pt idx="197">
                  <c:v>207.4912</c:v>
                </c:pt>
                <c:pt idx="198">
                  <c:v>207.4912</c:v>
                </c:pt>
                <c:pt idx="199">
                  <c:v>207.4912</c:v>
                </c:pt>
                <c:pt idx="200">
                  <c:v>207.4912</c:v>
                </c:pt>
                <c:pt idx="201">
                  <c:v>207.4912</c:v>
                </c:pt>
                <c:pt idx="202">
                  <c:v>207.4912</c:v>
                </c:pt>
                <c:pt idx="203">
                  <c:v>207.4912</c:v>
                </c:pt>
                <c:pt idx="204">
                  <c:v>207.4912</c:v>
                </c:pt>
                <c:pt idx="205">
                  <c:v>210.54355</c:v>
                </c:pt>
                <c:pt idx="206">
                  <c:v>213.955</c:v>
                </c:pt>
                <c:pt idx="207">
                  <c:v>217.72555</c:v>
                </c:pt>
                <c:pt idx="208">
                  <c:v>221.8552</c:v>
                </c:pt>
                <c:pt idx="209">
                  <c:v>226.34395</c:v>
                </c:pt>
                <c:pt idx="210">
                  <c:v>231.1918</c:v>
                </c:pt>
                <c:pt idx="211">
                  <c:v>236.39875</c:v>
                </c:pt>
                <c:pt idx="212">
                  <c:v>241.9648</c:v>
                </c:pt>
                <c:pt idx="213">
                  <c:v>247.88995</c:v>
                </c:pt>
                <c:pt idx="214">
                  <c:v>254.1742</c:v>
                </c:pt>
                <c:pt idx="215">
                  <c:v>260.81755</c:v>
                </c:pt>
                <c:pt idx="216">
                  <c:v>260.81755</c:v>
                </c:pt>
                <c:pt idx="217">
                  <c:v>260.81755</c:v>
                </c:pt>
                <c:pt idx="218">
                  <c:v>260.81755</c:v>
                </c:pt>
                <c:pt idx="219">
                  <c:v>260.81755</c:v>
                </c:pt>
                <c:pt idx="220">
                  <c:v>260.81755</c:v>
                </c:pt>
                <c:pt idx="221">
                  <c:v>260.81755</c:v>
                </c:pt>
                <c:pt idx="222">
                  <c:v>247.88995</c:v>
                </c:pt>
                <c:pt idx="223">
                  <c:v>236.39875</c:v>
                </c:pt>
                <c:pt idx="224">
                  <c:v>226.34395</c:v>
                </c:pt>
                <c:pt idx="225">
                  <c:v>221.8552</c:v>
                </c:pt>
                <c:pt idx="226">
                  <c:v>217.72555</c:v>
                </c:pt>
                <c:pt idx="227">
                  <c:v>221.8552</c:v>
                </c:pt>
                <c:pt idx="228">
                  <c:v>226.34395</c:v>
                </c:pt>
                <c:pt idx="229">
                  <c:v>231.1918</c:v>
                </c:pt>
                <c:pt idx="230">
                  <c:v>236.39875</c:v>
                </c:pt>
                <c:pt idx="231">
                  <c:v>241.9648</c:v>
                </c:pt>
                <c:pt idx="232">
                  <c:v>247.88995</c:v>
                </c:pt>
                <c:pt idx="233">
                  <c:v>247.88995</c:v>
                </c:pt>
                <c:pt idx="234">
                  <c:v>247.88995</c:v>
                </c:pt>
                <c:pt idx="235">
                  <c:v>247.88995</c:v>
                </c:pt>
                <c:pt idx="236">
                  <c:v>365.48995</c:v>
                </c:pt>
                <c:pt idx="237">
                  <c:v>353.99875</c:v>
                </c:pt>
                <c:pt idx="238">
                  <c:v>343.94395</c:v>
                </c:pt>
                <c:pt idx="239">
                  <c:v>335.32555</c:v>
                </c:pt>
                <c:pt idx="240">
                  <c:v>328.14355</c:v>
                </c:pt>
                <c:pt idx="241">
                  <c:v>322.39795</c:v>
                </c:pt>
                <c:pt idx="242">
                  <c:v>318.08875</c:v>
                </c:pt>
                <c:pt idx="243">
                  <c:v>315.21595</c:v>
                </c:pt>
                <c:pt idx="244">
                  <c:v>313.77955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9082992"/>
        <c:axId val="2009085312"/>
      </c:scatterChart>
      <c:valAx>
        <c:axId val="2009082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085312"/>
        <c:crosses val="autoZero"/>
        <c:crossBetween val="midCat"/>
      </c:valAx>
      <c:valAx>
        <c:axId val="200908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082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Sheet2!$R$1</c:f>
              <c:strCache>
                <c:ptCount val="1"/>
                <c:pt idx="0">
                  <c:v>Tractive Effort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Sheet2!$B:$B</c:f>
              <c:strCache>
                <c:ptCount val="246"/>
                <c:pt idx="0">
                  <c:v>Time (s)</c:v>
                </c:pt>
                <c:pt idx="1">
                  <c:v>0</c:v>
                </c:pt>
                <c:pt idx="2">
                  <c:v>0.5</c:v>
                </c:pt>
                <c:pt idx="3">
                  <c:v>1</c:v>
                </c:pt>
                <c:pt idx="4">
                  <c:v>1.5</c:v>
                </c:pt>
                <c:pt idx="5">
                  <c:v>2</c:v>
                </c:pt>
                <c:pt idx="6">
                  <c:v>2.5</c:v>
                </c:pt>
                <c:pt idx="7">
                  <c:v>3</c:v>
                </c:pt>
                <c:pt idx="8">
                  <c:v>3.5</c:v>
                </c:pt>
                <c:pt idx="9">
                  <c:v>4</c:v>
                </c:pt>
                <c:pt idx="10">
                  <c:v>4.5</c:v>
                </c:pt>
                <c:pt idx="11">
                  <c:v>5</c:v>
                </c:pt>
                <c:pt idx="12">
                  <c:v>5.5</c:v>
                </c:pt>
                <c:pt idx="13">
                  <c:v>6</c:v>
                </c:pt>
                <c:pt idx="14">
                  <c:v>6.5</c:v>
                </c:pt>
                <c:pt idx="15">
                  <c:v>7</c:v>
                </c:pt>
                <c:pt idx="16">
                  <c:v>7.5</c:v>
                </c:pt>
                <c:pt idx="17">
                  <c:v>8</c:v>
                </c:pt>
                <c:pt idx="18">
                  <c:v>8.5</c:v>
                </c:pt>
                <c:pt idx="19">
                  <c:v>9</c:v>
                </c:pt>
                <c:pt idx="20">
                  <c:v>9.5</c:v>
                </c:pt>
                <c:pt idx="21">
                  <c:v>10</c:v>
                </c:pt>
                <c:pt idx="22">
                  <c:v>10.5</c:v>
                </c:pt>
                <c:pt idx="23">
                  <c:v>11</c:v>
                </c:pt>
                <c:pt idx="24">
                  <c:v>11.5</c:v>
                </c:pt>
                <c:pt idx="25">
                  <c:v>12</c:v>
                </c:pt>
                <c:pt idx="26">
                  <c:v>12.5</c:v>
                </c:pt>
                <c:pt idx="27">
                  <c:v>13</c:v>
                </c:pt>
                <c:pt idx="28">
                  <c:v>13.5</c:v>
                </c:pt>
                <c:pt idx="29">
                  <c:v>14</c:v>
                </c:pt>
                <c:pt idx="30">
                  <c:v>14.5</c:v>
                </c:pt>
                <c:pt idx="31">
                  <c:v>15</c:v>
                </c:pt>
                <c:pt idx="32">
                  <c:v>15.5</c:v>
                </c:pt>
                <c:pt idx="33">
                  <c:v>16</c:v>
                </c:pt>
                <c:pt idx="34">
                  <c:v>16.5</c:v>
                </c:pt>
                <c:pt idx="35">
                  <c:v>17</c:v>
                </c:pt>
                <c:pt idx="36">
                  <c:v>17.5</c:v>
                </c:pt>
                <c:pt idx="37">
                  <c:v>18</c:v>
                </c:pt>
                <c:pt idx="38">
                  <c:v>18.5</c:v>
                </c:pt>
                <c:pt idx="39">
                  <c:v>19</c:v>
                </c:pt>
                <c:pt idx="40">
                  <c:v>19.5</c:v>
                </c:pt>
                <c:pt idx="41">
                  <c:v>20</c:v>
                </c:pt>
                <c:pt idx="42">
                  <c:v>20.5</c:v>
                </c:pt>
                <c:pt idx="43">
                  <c:v>21</c:v>
                </c:pt>
                <c:pt idx="44">
                  <c:v>21.5</c:v>
                </c:pt>
                <c:pt idx="45">
                  <c:v>22</c:v>
                </c:pt>
                <c:pt idx="46">
                  <c:v>22.5</c:v>
                </c:pt>
                <c:pt idx="47">
                  <c:v>23</c:v>
                </c:pt>
                <c:pt idx="48">
                  <c:v>23.5</c:v>
                </c:pt>
                <c:pt idx="49">
                  <c:v>24</c:v>
                </c:pt>
                <c:pt idx="50">
                  <c:v>24.5</c:v>
                </c:pt>
                <c:pt idx="51">
                  <c:v>25</c:v>
                </c:pt>
                <c:pt idx="52">
                  <c:v>25.5</c:v>
                </c:pt>
                <c:pt idx="53">
                  <c:v>26</c:v>
                </c:pt>
                <c:pt idx="54">
                  <c:v>26.5</c:v>
                </c:pt>
                <c:pt idx="55">
                  <c:v>27</c:v>
                </c:pt>
                <c:pt idx="56">
                  <c:v>27.5</c:v>
                </c:pt>
                <c:pt idx="57">
                  <c:v>28</c:v>
                </c:pt>
                <c:pt idx="58">
                  <c:v>28.5</c:v>
                </c:pt>
                <c:pt idx="59">
                  <c:v>29</c:v>
                </c:pt>
                <c:pt idx="60">
                  <c:v>29.5</c:v>
                </c:pt>
                <c:pt idx="61">
                  <c:v>30</c:v>
                </c:pt>
                <c:pt idx="62">
                  <c:v>30.5</c:v>
                </c:pt>
                <c:pt idx="63">
                  <c:v>31</c:v>
                </c:pt>
                <c:pt idx="64">
                  <c:v>31.5</c:v>
                </c:pt>
                <c:pt idx="65">
                  <c:v>32</c:v>
                </c:pt>
                <c:pt idx="66">
                  <c:v>32.5</c:v>
                </c:pt>
                <c:pt idx="67">
                  <c:v>33</c:v>
                </c:pt>
                <c:pt idx="68">
                  <c:v>33.5</c:v>
                </c:pt>
                <c:pt idx="69">
                  <c:v>34</c:v>
                </c:pt>
                <c:pt idx="70">
                  <c:v>34.5</c:v>
                </c:pt>
                <c:pt idx="71">
                  <c:v>35</c:v>
                </c:pt>
                <c:pt idx="72">
                  <c:v>35.5</c:v>
                </c:pt>
                <c:pt idx="73">
                  <c:v>36</c:v>
                </c:pt>
                <c:pt idx="74">
                  <c:v>36.5</c:v>
                </c:pt>
                <c:pt idx="75">
                  <c:v>37</c:v>
                </c:pt>
                <c:pt idx="76">
                  <c:v>37.5</c:v>
                </c:pt>
                <c:pt idx="77">
                  <c:v>38</c:v>
                </c:pt>
                <c:pt idx="78">
                  <c:v>38.5</c:v>
                </c:pt>
                <c:pt idx="79">
                  <c:v>39</c:v>
                </c:pt>
                <c:pt idx="80">
                  <c:v>39.5</c:v>
                </c:pt>
                <c:pt idx="81">
                  <c:v>40</c:v>
                </c:pt>
                <c:pt idx="82">
                  <c:v>40.5</c:v>
                </c:pt>
                <c:pt idx="83">
                  <c:v>41</c:v>
                </c:pt>
                <c:pt idx="84">
                  <c:v>41.5</c:v>
                </c:pt>
                <c:pt idx="85">
                  <c:v>42</c:v>
                </c:pt>
                <c:pt idx="86">
                  <c:v>42.5</c:v>
                </c:pt>
                <c:pt idx="87">
                  <c:v>43</c:v>
                </c:pt>
                <c:pt idx="88">
                  <c:v>43.5</c:v>
                </c:pt>
                <c:pt idx="89">
                  <c:v>44</c:v>
                </c:pt>
                <c:pt idx="90">
                  <c:v>44.5</c:v>
                </c:pt>
                <c:pt idx="91">
                  <c:v>45</c:v>
                </c:pt>
                <c:pt idx="92">
                  <c:v>45.5</c:v>
                </c:pt>
                <c:pt idx="93">
                  <c:v>46</c:v>
                </c:pt>
                <c:pt idx="94">
                  <c:v>46.5</c:v>
                </c:pt>
                <c:pt idx="95">
                  <c:v>47</c:v>
                </c:pt>
                <c:pt idx="96">
                  <c:v>47.5</c:v>
                </c:pt>
                <c:pt idx="97">
                  <c:v>48</c:v>
                </c:pt>
                <c:pt idx="98">
                  <c:v>48.5</c:v>
                </c:pt>
                <c:pt idx="99">
                  <c:v>49</c:v>
                </c:pt>
                <c:pt idx="100">
                  <c:v>49.5</c:v>
                </c:pt>
                <c:pt idx="101">
                  <c:v>50</c:v>
                </c:pt>
                <c:pt idx="102">
                  <c:v>50.5</c:v>
                </c:pt>
                <c:pt idx="103">
                  <c:v>51</c:v>
                </c:pt>
                <c:pt idx="104">
                  <c:v>51.5</c:v>
                </c:pt>
                <c:pt idx="105">
                  <c:v>52</c:v>
                </c:pt>
                <c:pt idx="106">
                  <c:v>52.5</c:v>
                </c:pt>
                <c:pt idx="107">
                  <c:v>53</c:v>
                </c:pt>
                <c:pt idx="108">
                  <c:v>53.5</c:v>
                </c:pt>
                <c:pt idx="109">
                  <c:v>54</c:v>
                </c:pt>
                <c:pt idx="110">
                  <c:v>54.5</c:v>
                </c:pt>
                <c:pt idx="111">
                  <c:v>55</c:v>
                </c:pt>
                <c:pt idx="112">
                  <c:v>55.5</c:v>
                </c:pt>
                <c:pt idx="113">
                  <c:v>56</c:v>
                </c:pt>
                <c:pt idx="114">
                  <c:v>56.5</c:v>
                </c:pt>
                <c:pt idx="115">
                  <c:v>57</c:v>
                </c:pt>
                <c:pt idx="116">
                  <c:v>57.5</c:v>
                </c:pt>
                <c:pt idx="117">
                  <c:v>58</c:v>
                </c:pt>
                <c:pt idx="118">
                  <c:v>58.5</c:v>
                </c:pt>
                <c:pt idx="119">
                  <c:v>59</c:v>
                </c:pt>
                <c:pt idx="120">
                  <c:v>59.5</c:v>
                </c:pt>
                <c:pt idx="121">
                  <c:v>60</c:v>
                </c:pt>
                <c:pt idx="122">
                  <c:v>60.5</c:v>
                </c:pt>
                <c:pt idx="123">
                  <c:v>61</c:v>
                </c:pt>
                <c:pt idx="124">
                  <c:v>61.5</c:v>
                </c:pt>
                <c:pt idx="125">
                  <c:v>62</c:v>
                </c:pt>
                <c:pt idx="126">
                  <c:v>62.5</c:v>
                </c:pt>
                <c:pt idx="127">
                  <c:v>63</c:v>
                </c:pt>
                <c:pt idx="128">
                  <c:v>63.5</c:v>
                </c:pt>
                <c:pt idx="129">
                  <c:v>64</c:v>
                </c:pt>
                <c:pt idx="130">
                  <c:v>64.5</c:v>
                </c:pt>
                <c:pt idx="131">
                  <c:v>65</c:v>
                </c:pt>
                <c:pt idx="132">
                  <c:v>65.5</c:v>
                </c:pt>
                <c:pt idx="133">
                  <c:v>66</c:v>
                </c:pt>
                <c:pt idx="134">
                  <c:v>66.5</c:v>
                </c:pt>
                <c:pt idx="135">
                  <c:v>67</c:v>
                </c:pt>
                <c:pt idx="136">
                  <c:v>67.5</c:v>
                </c:pt>
                <c:pt idx="137">
                  <c:v>68</c:v>
                </c:pt>
                <c:pt idx="138">
                  <c:v>68.5</c:v>
                </c:pt>
                <c:pt idx="139">
                  <c:v>69</c:v>
                </c:pt>
                <c:pt idx="140">
                  <c:v>69.5</c:v>
                </c:pt>
                <c:pt idx="141">
                  <c:v>70</c:v>
                </c:pt>
                <c:pt idx="142">
                  <c:v>70.5</c:v>
                </c:pt>
                <c:pt idx="143">
                  <c:v>71</c:v>
                </c:pt>
                <c:pt idx="144">
                  <c:v>71.5</c:v>
                </c:pt>
                <c:pt idx="145">
                  <c:v>72</c:v>
                </c:pt>
                <c:pt idx="146">
                  <c:v>72.5</c:v>
                </c:pt>
                <c:pt idx="147">
                  <c:v>73</c:v>
                </c:pt>
                <c:pt idx="148">
                  <c:v>73.5</c:v>
                </c:pt>
                <c:pt idx="149">
                  <c:v>74</c:v>
                </c:pt>
                <c:pt idx="150">
                  <c:v>74.5</c:v>
                </c:pt>
                <c:pt idx="151">
                  <c:v>75</c:v>
                </c:pt>
                <c:pt idx="152">
                  <c:v>75.5</c:v>
                </c:pt>
                <c:pt idx="153">
                  <c:v>76</c:v>
                </c:pt>
                <c:pt idx="154">
                  <c:v>76.5</c:v>
                </c:pt>
                <c:pt idx="155">
                  <c:v>77</c:v>
                </c:pt>
                <c:pt idx="156">
                  <c:v>77.5</c:v>
                </c:pt>
                <c:pt idx="157">
                  <c:v>78</c:v>
                </c:pt>
                <c:pt idx="158">
                  <c:v>78.5</c:v>
                </c:pt>
                <c:pt idx="159">
                  <c:v>79</c:v>
                </c:pt>
                <c:pt idx="160">
                  <c:v>79.5</c:v>
                </c:pt>
                <c:pt idx="161">
                  <c:v>80</c:v>
                </c:pt>
                <c:pt idx="162">
                  <c:v>80.5</c:v>
                </c:pt>
                <c:pt idx="163">
                  <c:v>81</c:v>
                </c:pt>
                <c:pt idx="164">
                  <c:v>81.5</c:v>
                </c:pt>
                <c:pt idx="165">
                  <c:v>82</c:v>
                </c:pt>
                <c:pt idx="166">
                  <c:v>82.5</c:v>
                </c:pt>
                <c:pt idx="167">
                  <c:v>83</c:v>
                </c:pt>
                <c:pt idx="168">
                  <c:v>83.5</c:v>
                </c:pt>
                <c:pt idx="169">
                  <c:v>84</c:v>
                </c:pt>
                <c:pt idx="170">
                  <c:v>84.5</c:v>
                </c:pt>
                <c:pt idx="171">
                  <c:v>85</c:v>
                </c:pt>
                <c:pt idx="172">
                  <c:v>85.5</c:v>
                </c:pt>
                <c:pt idx="173">
                  <c:v>86</c:v>
                </c:pt>
                <c:pt idx="174">
                  <c:v>86.5</c:v>
                </c:pt>
                <c:pt idx="175">
                  <c:v>87</c:v>
                </c:pt>
                <c:pt idx="176">
                  <c:v>87.5</c:v>
                </c:pt>
                <c:pt idx="177">
                  <c:v>88</c:v>
                </c:pt>
                <c:pt idx="178">
                  <c:v>88.5</c:v>
                </c:pt>
                <c:pt idx="179">
                  <c:v>89</c:v>
                </c:pt>
                <c:pt idx="180">
                  <c:v>89.5</c:v>
                </c:pt>
                <c:pt idx="181">
                  <c:v>90</c:v>
                </c:pt>
                <c:pt idx="182">
                  <c:v>90.5</c:v>
                </c:pt>
                <c:pt idx="183">
                  <c:v>91</c:v>
                </c:pt>
                <c:pt idx="184">
                  <c:v>91.5</c:v>
                </c:pt>
                <c:pt idx="185">
                  <c:v>92</c:v>
                </c:pt>
                <c:pt idx="186">
                  <c:v>92.5</c:v>
                </c:pt>
                <c:pt idx="187">
                  <c:v>93</c:v>
                </c:pt>
                <c:pt idx="188">
                  <c:v>93.5</c:v>
                </c:pt>
                <c:pt idx="189">
                  <c:v>94</c:v>
                </c:pt>
                <c:pt idx="190">
                  <c:v>94.5</c:v>
                </c:pt>
                <c:pt idx="191">
                  <c:v>95</c:v>
                </c:pt>
                <c:pt idx="192">
                  <c:v>95.5</c:v>
                </c:pt>
                <c:pt idx="193">
                  <c:v>96</c:v>
                </c:pt>
                <c:pt idx="194">
                  <c:v>96.5</c:v>
                </c:pt>
                <c:pt idx="195">
                  <c:v>97</c:v>
                </c:pt>
                <c:pt idx="196">
                  <c:v>97.5</c:v>
                </c:pt>
                <c:pt idx="197">
                  <c:v>98</c:v>
                </c:pt>
                <c:pt idx="198">
                  <c:v>98.5</c:v>
                </c:pt>
                <c:pt idx="199">
                  <c:v>99</c:v>
                </c:pt>
                <c:pt idx="200">
                  <c:v>99.5</c:v>
                </c:pt>
                <c:pt idx="201">
                  <c:v>100</c:v>
                </c:pt>
                <c:pt idx="202">
                  <c:v>100.5</c:v>
                </c:pt>
                <c:pt idx="203">
                  <c:v>101</c:v>
                </c:pt>
                <c:pt idx="204">
                  <c:v>101.5</c:v>
                </c:pt>
                <c:pt idx="205">
                  <c:v>102</c:v>
                </c:pt>
                <c:pt idx="206">
                  <c:v>102.5</c:v>
                </c:pt>
                <c:pt idx="207">
                  <c:v>103</c:v>
                </c:pt>
                <c:pt idx="208">
                  <c:v>103.5</c:v>
                </c:pt>
                <c:pt idx="209">
                  <c:v>104</c:v>
                </c:pt>
                <c:pt idx="210">
                  <c:v>104.5</c:v>
                </c:pt>
                <c:pt idx="211">
                  <c:v>105</c:v>
                </c:pt>
                <c:pt idx="212">
                  <c:v>105.5</c:v>
                </c:pt>
                <c:pt idx="213">
                  <c:v>106</c:v>
                </c:pt>
                <c:pt idx="214">
                  <c:v>106.5</c:v>
                </c:pt>
                <c:pt idx="215">
                  <c:v>107</c:v>
                </c:pt>
                <c:pt idx="216">
                  <c:v>107.5</c:v>
                </c:pt>
                <c:pt idx="217">
                  <c:v>108</c:v>
                </c:pt>
                <c:pt idx="218">
                  <c:v>108.5</c:v>
                </c:pt>
                <c:pt idx="219">
                  <c:v>109</c:v>
                </c:pt>
                <c:pt idx="220">
                  <c:v>109.5</c:v>
                </c:pt>
                <c:pt idx="221">
                  <c:v>110</c:v>
                </c:pt>
                <c:pt idx="222">
                  <c:v>110.5</c:v>
                </c:pt>
                <c:pt idx="223">
                  <c:v>111</c:v>
                </c:pt>
                <c:pt idx="224">
                  <c:v>111.5</c:v>
                </c:pt>
                <c:pt idx="225">
                  <c:v>112</c:v>
                </c:pt>
                <c:pt idx="226">
                  <c:v>112.5</c:v>
                </c:pt>
                <c:pt idx="227">
                  <c:v>113</c:v>
                </c:pt>
                <c:pt idx="228">
                  <c:v>113.5</c:v>
                </c:pt>
                <c:pt idx="229">
                  <c:v>114</c:v>
                </c:pt>
                <c:pt idx="230">
                  <c:v>114.5</c:v>
                </c:pt>
                <c:pt idx="231">
                  <c:v>115</c:v>
                </c:pt>
                <c:pt idx="232">
                  <c:v>115.5</c:v>
                </c:pt>
                <c:pt idx="233">
                  <c:v>116</c:v>
                </c:pt>
                <c:pt idx="234">
                  <c:v>116.5</c:v>
                </c:pt>
                <c:pt idx="235">
                  <c:v>117</c:v>
                </c:pt>
                <c:pt idx="236">
                  <c:v>117.5</c:v>
                </c:pt>
                <c:pt idx="237">
                  <c:v>118</c:v>
                </c:pt>
                <c:pt idx="238">
                  <c:v>118.5</c:v>
                </c:pt>
                <c:pt idx="239">
                  <c:v>119</c:v>
                </c:pt>
                <c:pt idx="240">
                  <c:v>119.5</c:v>
                </c:pt>
                <c:pt idx="241">
                  <c:v>120</c:v>
                </c:pt>
                <c:pt idx="242">
                  <c:v>120.5</c:v>
                </c:pt>
                <c:pt idx="243">
                  <c:v>121</c:v>
                </c:pt>
                <c:pt idx="244">
                  <c:v>121.5</c:v>
                </c:pt>
                <c:pt idx="245">
                  <c:v>122</c:v>
                </c:pt>
              </c:strCache>
            </c:strRef>
          </c:xVal>
          <c:yVal>
            <c:numRef>
              <c:f>Sheet2!$R$2:$R$449</c:f>
              <c:numCache>
                <c:formatCode>General</c:formatCode>
                <c:ptCount val="448"/>
                <c:pt idx="0">
                  <c:v>0.0</c:v>
                </c:pt>
                <c:pt idx="1">
                  <c:v>47.088</c:v>
                </c:pt>
                <c:pt idx="2">
                  <c:v>47.088</c:v>
                </c:pt>
                <c:pt idx="3">
                  <c:v>47.088</c:v>
                </c:pt>
                <c:pt idx="4">
                  <c:v>47.088</c:v>
                </c:pt>
                <c:pt idx="5">
                  <c:v>47.088</c:v>
                </c:pt>
                <c:pt idx="6">
                  <c:v>47.088</c:v>
                </c:pt>
                <c:pt idx="7">
                  <c:v>47.088</c:v>
                </c:pt>
                <c:pt idx="8">
                  <c:v>47.088</c:v>
                </c:pt>
                <c:pt idx="9">
                  <c:v>47.088</c:v>
                </c:pt>
                <c:pt idx="10">
                  <c:v>47.088</c:v>
                </c:pt>
                <c:pt idx="11">
                  <c:v>47.088</c:v>
                </c:pt>
                <c:pt idx="12">
                  <c:v>47.088</c:v>
                </c:pt>
                <c:pt idx="13">
                  <c:v>47.088</c:v>
                </c:pt>
                <c:pt idx="14">
                  <c:v>47.088</c:v>
                </c:pt>
                <c:pt idx="15">
                  <c:v>47.088</c:v>
                </c:pt>
                <c:pt idx="16">
                  <c:v>47.088</c:v>
                </c:pt>
                <c:pt idx="17">
                  <c:v>47.088</c:v>
                </c:pt>
                <c:pt idx="18">
                  <c:v>47.088</c:v>
                </c:pt>
                <c:pt idx="19">
                  <c:v>47.088</c:v>
                </c:pt>
                <c:pt idx="20">
                  <c:v>47.088</c:v>
                </c:pt>
                <c:pt idx="21">
                  <c:v>47.088</c:v>
                </c:pt>
                <c:pt idx="22">
                  <c:v>47.088</c:v>
                </c:pt>
                <c:pt idx="23">
                  <c:v>47.088</c:v>
                </c:pt>
                <c:pt idx="24">
                  <c:v>47.088</c:v>
                </c:pt>
                <c:pt idx="25">
                  <c:v>47.088</c:v>
                </c:pt>
                <c:pt idx="26">
                  <c:v>47.088</c:v>
                </c:pt>
                <c:pt idx="27">
                  <c:v>47.088</c:v>
                </c:pt>
                <c:pt idx="28">
                  <c:v>47.088</c:v>
                </c:pt>
                <c:pt idx="29">
                  <c:v>47.088</c:v>
                </c:pt>
                <c:pt idx="30">
                  <c:v>47.088</c:v>
                </c:pt>
                <c:pt idx="31">
                  <c:v>47.088</c:v>
                </c:pt>
                <c:pt idx="32">
                  <c:v>47.088</c:v>
                </c:pt>
                <c:pt idx="33">
                  <c:v>47.088</c:v>
                </c:pt>
                <c:pt idx="34">
                  <c:v>47.088</c:v>
                </c:pt>
                <c:pt idx="35">
                  <c:v>47.088</c:v>
                </c:pt>
                <c:pt idx="36">
                  <c:v>47.088</c:v>
                </c:pt>
                <c:pt idx="37">
                  <c:v>47.088</c:v>
                </c:pt>
                <c:pt idx="38">
                  <c:v>47.088</c:v>
                </c:pt>
                <c:pt idx="39">
                  <c:v>47.088</c:v>
                </c:pt>
                <c:pt idx="40">
                  <c:v>47.088</c:v>
                </c:pt>
                <c:pt idx="41">
                  <c:v>133.416</c:v>
                </c:pt>
                <c:pt idx="42">
                  <c:v>133.416</c:v>
                </c:pt>
                <c:pt idx="43">
                  <c:v>133.416</c:v>
                </c:pt>
                <c:pt idx="44">
                  <c:v>133.416</c:v>
                </c:pt>
                <c:pt idx="45">
                  <c:v>133.416</c:v>
                </c:pt>
                <c:pt idx="46">
                  <c:v>133.416</c:v>
                </c:pt>
                <c:pt idx="47">
                  <c:v>133.416</c:v>
                </c:pt>
                <c:pt idx="48">
                  <c:v>133.416</c:v>
                </c:pt>
                <c:pt idx="49">
                  <c:v>133.416</c:v>
                </c:pt>
                <c:pt idx="50">
                  <c:v>133.416</c:v>
                </c:pt>
                <c:pt idx="51">
                  <c:v>133.416</c:v>
                </c:pt>
                <c:pt idx="52">
                  <c:v>133.416</c:v>
                </c:pt>
                <c:pt idx="53">
                  <c:v>133.416</c:v>
                </c:pt>
                <c:pt idx="54">
                  <c:v>133.416</c:v>
                </c:pt>
                <c:pt idx="55">
                  <c:v>133.416</c:v>
                </c:pt>
                <c:pt idx="56">
                  <c:v>133.416</c:v>
                </c:pt>
                <c:pt idx="57">
                  <c:v>133.416</c:v>
                </c:pt>
                <c:pt idx="58">
                  <c:v>133.416</c:v>
                </c:pt>
                <c:pt idx="59">
                  <c:v>133.416</c:v>
                </c:pt>
                <c:pt idx="60">
                  <c:v>133.416</c:v>
                </c:pt>
                <c:pt idx="61">
                  <c:v>133.416</c:v>
                </c:pt>
                <c:pt idx="62">
                  <c:v>133.416</c:v>
                </c:pt>
                <c:pt idx="63">
                  <c:v>133.416</c:v>
                </c:pt>
                <c:pt idx="64">
                  <c:v>133.416</c:v>
                </c:pt>
                <c:pt idx="65">
                  <c:v>133.416</c:v>
                </c:pt>
                <c:pt idx="66">
                  <c:v>133.416</c:v>
                </c:pt>
                <c:pt idx="67">
                  <c:v>133.416</c:v>
                </c:pt>
                <c:pt idx="68">
                  <c:v>133.416</c:v>
                </c:pt>
                <c:pt idx="69">
                  <c:v>133.416</c:v>
                </c:pt>
                <c:pt idx="70">
                  <c:v>133.416</c:v>
                </c:pt>
                <c:pt idx="71">
                  <c:v>133.416</c:v>
                </c:pt>
                <c:pt idx="72">
                  <c:v>133.416</c:v>
                </c:pt>
                <c:pt idx="73">
                  <c:v>133.416</c:v>
                </c:pt>
                <c:pt idx="74">
                  <c:v>133.416</c:v>
                </c:pt>
                <c:pt idx="75">
                  <c:v>133.416</c:v>
                </c:pt>
                <c:pt idx="76">
                  <c:v>133.416</c:v>
                </c:pt>
                <c:pt idx="77">
                  <c:v>133.416</c:v>
                </c:pt>
                <c:pt idx="78">
                  <c:v>133.416</c:v>
                </c:pt>
                <c:pt idx="79">
                  <c:v>133.416</c:v>
                </c:pt>
                <c:pt idx="80">
                  <c:v>133.416</c:v>
                </c:pt>
                <c:pt idx="81">
                  <c:v>133.416</c:v>
                </c:pt>
                <c:pt idx="82">
                  <c:v>133.416</c:v>
                </c:pt>
                <c:pt idx="83">
                  <c:v>133.416</c:v>
                </c:pt>
                <c:pt idx="84">
                  <c:v>133.416</c:v>
                </c:pt>
                <c:pt idx="85">
                  <c:v>133.416</c:v>
                </c:pt>
                <c:pt idx="86">
                  <c:v>133.416</c:v>
                </c:pt>
                <c:pt idx="87">
                  <c:v>133.416</c:v>
                </c:pt>
                <c:pt idx="88">
                  <c:v>133.416</c:v>
                </c:pt>
                <c:pt idx="89">
                  <c:v>133.416</c:v>
                </c:pt>
                <c:pt idx="90">
                  <c:v>133.416</c:v>
                </c:pt>
                <c:pt idx="91">
                  <c:v>133.416</c:v>
                </c:pt>
                <c:pt idx="92">
                  <c:v>133.416</c:v>
                </c:pt>
                <c:pt idx="93">
                  <c:v>133.416</c:v>
                </c:pt>
                <c:pt idx="94">
                  <c:v>133.416</c:v>
                </c:pt>
                <c:pt idx="95">
                  <c:v>133.416</c:v>
                </c:pt>
                <c:pt idx="96">
                  <c:v>133.416</c:v>
                </c:pt>
                <c:pt idx="97">
                  <c:v>133.416</c:v>
                </c:pt>
                <c:pt idx="98">
                  <c:v>133.416</c:v>
                </c:pt>
                <c:pt idx="99">
                  <c:v>133.416</c:v>
                </c:pt>
                <c:pt idx="100">
                  <c:v>133.416</c:v>
                </c:pt>
                <c:pt idx="101">
                  <c:v>133.416</c:v>
                </c:pt>
                <c:pt idx="102">
                  <c:v>133.416</c:v>
                </c:pt>
                <c:pt idx="103">
                  <c:v>133.416</c:v>
                </c:pt>
                <c:pt idx="104">
                  <c:v>133.416</c:v>
                </c:pt>
                <c:pt idx="105">
                  <c:v>133.416</c:v>
                </c:pt>
                <c:pt idx="106">
                  <c:v>133.416</c:v>
                </c:pt>
                <c:pt idx="107">
                  <c:v>133.416</c:v>
                </c:pt>
                <c:pt idx="108">
                  <c:v>133.416</c:v>
                </c:pt>
                <c:pt idx="109">
                  <c:v>133.416</c:v>
                </c:pt>
                <c:pt idx="110">
                  <c:v>133.416</c:v>
                </c:pt>
                <c:pt idx="111">
                  <c:v>133.416</c:v>
                </c:pt>
                <c:pt idx="112">
                  <c:v>133.416</c:v>
                </c:pt>
                <c:pt idx="113">
                  <c:v>133.416</c:v>
                </c:pt>
                <c:pt idx="114">
                  <c:v>133.416</c:v>
                </c:pt>
                <c:pt idx="115">
                  <c:v>133.416</c:v>
                </c:pt>
                <c:pt idx="116">
                  <c:v>133.416</c:v>
                </c:pt>
                <c:pt idx="117">
                  <c:v>133.416</c:v>
                </c:pt>
                <c:pt idx="118">
                  <c:v>133.416</c:v>
                </c:pt>
                <c:pt idx="119">
                  <c:v>133.416</c:v>
                </c:pt>
                <c:pt idx="120">
                  <c:v>133.416</c:v>
                </c:pt>
                <c:pt idx="121">
                  <c:v>133.416</c:v>
                </c:pt>
                <c:pt idx="122">
                  <c:v>133.416</c:v>
                </c:pt>
                <c:pt idx="123">
                  <c:v>133.416</c:v>
                </c:pt>
                <c:pt idx="124">
                  <c:v>172.656</c:v>
                </c:pt>
                <c:pt idx="125">
                  <c:v>172.656</c:v>
                </c:pt>
                <c:pt idx="126">
                  <c:v>172.656</c:v>
                </c:pt>
                <c:pt idx="127">
                  <c:v>172.656</c:v>
                </c:pt>
                <c:pt idx="128">
                  <c:v>172.656</c:v>
                </c:pt>
                <c:pt idx="129">
                  <c:v>172.656</c:v>
                </c:pt>
                <c:pt idx="130">
                  <c:v>172.656</c:v>
                </c:pt>
                <c:pt idx="131">
                  <c:v>172.656</c:v>
                </c:pt>
                <c:pt idx="132">
                  <c:v>172.656</c:v>
                </c:pt>
                <c:pt idx="133">
                  <c:v>172.656</c:v>
                </c:pt>
                <c:pt idx="134">
                  <c:v>172.656</c:v>
                </c:pt>
                <c:pt idx="135">
                  <c:v>133.416</c:v>
                </c:pt>
                <c:pt idx="136">
                  <c:v>133.416</c:v>
                </c:pt>
                <c:pt idx="137">
                  <c:v>133.416</c:v>
                </c:pt>
                <c:pt idx="138">
                  <c:v>133.416</c:v>
                </c:pt>
                <c:pt idx="139">
                  <c:v>133.416</c:v>
                </c:pt>
                <c:pt idx="140">
                  <c:v>133.416</c:v>
                </c:pt>
                <c:pt idx="141">
                  <c:v>133.416</c:v>
                </c:pt>
                <c:pt idx="142">
                  <c:v>133.416</c:v>
                </c:pt>
                <c:pt idx="143">
                  <c:v>133.416</c:v>
                </c:pt>
                <c:pt idx="144">
                  <c:v>133.416</c:v>
                </c:pt>
                <c:pt idx="145">
                  <c:v>133.416</c:v>
                </c:pt>
                <c:pt idx="146">
                  <c:v>133.416</c:v>
                </c:pt>
                <c:pt idx="147">
                  <c:v>133.416</c:v>
                </c:pt>
                <c:pt idx="148">
                  <c:v>133.416</c:v>
                </c:pt>
                <c:pt idx="149">
                  <c:v>133.416</c:v>
                </c:pt>
                <c:pt idx="150">
                  <c:v>172.656</c:v>
                </c:pt>
                <c:pt idx="151">
                  <c:v>172.656</c:v>
                </c:pt>
                <c:pt idx="152">
                  <c:v>172.656</c:v>
                </c:pt>
                <c:pt idx="153">
                  <c:v>133.416</c:v>
                </c:pt>
                <c:pt idx="154">
                  <c:v>133.416</c:v>
                </c:pt>
                <c:pt idx="155">
                  <c:v>133.416</c:v>
                </c:pt>
                <c:pt idx="156">
                  <c:v>133.416</c:v>
                </c:pt>
                <c:pt idx="157">
                  <c:v>133.416</c:v>
                </c:pt>
                <c:pt idx="158">
                  <c:v>133.416</c:v>
                </c:pt>
                <c:pt idx="159">
                  <c:v>133.416</c:v>
                </c:pt>
                <c:pt idx="160">
                  <c:v>133.416</c:v>
                </c:pt>
                <c:pt idx="161">
                  <c:v>133.416</c:v>
                </c:pt>
                <c:pt idx="162">
                  <c:v>133.416</c:v>
                </c:pt>
                <c:pt idx="163">
                  <c:v>133.416</c:v>
                </c:pt>
                <c:pt idx="164">
                  <c:v>133.416</c:v>
                </c:pt>
                <c:pt idx="165">
                  <c:v>133.416</c:v>
                </c:pt>
                <c:pt idx="166">
                  <c:v>133.416</c:v>
                </c:pt>
                <c:pt idx="167">
                  <c:v>133.416</c:v>
                </c:pt>
                <c:pt idx="168">
                  <c:v>133.416</c:v>
                </c:pt>
                <c:pt idx="169">
                  <c:v>133.416</c:v>
                </c:pt>
                <c:pt idx="170">
                  <c:v>133.416</c:v>
                </c:pt>
                <c:pt idx="171">
                  <c:v>133.416</c:v>
                </c:pt>
                <c:pt idx="172">
                  <c:v>133.416</c:v>
                </c:pt>
                <c:pt idx="173">
                  <c:v>133.416</c:v>
                </c:pt>
                <c:pt idx="174">
                  <c:v>133.416</c:v>
                </c:pt>
                <c:pt idx="175">
                  <c:v>133.416</c:v>
                </c:pt>
                <c:pt idx="176">
                  <c:v>133.416</c:v>
                </c:pt>
                <c:pt idx="177">
                  <c:v>133.416</c:v>
                </c:pt>
                <c:pt idx="178">
                  <c:v>133.416</c:v>
                </c:pt>
                <c:pt idx="179">
                  <c:v>133.416</c:v>
                </c:pt>
                <c:pt idx="180">
                  <c:v>133.416</c:v>
                </c:pt>
                <c:pt idx="181">
                  <c:v>133.416</c:v>
                </c:pt>
                <c:pt idx="182">
                  <c:v>133.416</c:v>
                </c:pt>
                <c:pt idx="183">
                  <c:v>133.416</c:v>
                </c:pt>
                <c:pt idx="184">
                  <c:v>133.416</c:v>
                </c:pt>
                <c:pt idx="185">
                  <c:v>213.4656</c:v>
                </c:pt>
                <c:pt idx="186">
                  <c:v>213.4656</c:v>
                </c:pt>
                <c:pt idx="187">
                  <c:v>213.4656</c:v>
                </c:pt>
                <c:pt idx="188">
                  <c:v>213.4656</c:v>
                </c:pt>
                <c:pt idx="189">
                  <c:v>213.4656</c:v>
                </c:pt>
                <c:pt idx="190">
                  <c:v>213.4656</c:v>
                </c:pt>
                <c:pt idx="191">
                  <c:v>213.4656</c:v>
                </c:pt>
                <c:pt idx="192">
                  <c:v>213.4656</c:v>
                </c:pt>
                <c:pt idx="193">
                  <c:v>213.4656</c:v>
                </c:pt>
                <c:pt idx="194">
                  <c:v>133.416</c:v>
                </c:pt>
                <c:pt idx="195">
                  <c:v>133.416</c:v>
                </c:pt>
                <c:pt idx="196">
                  <c:v>133.416</c:v>
                </c:pt>
                <c:pt idx="197">
                  <c:v>133.416</c:v>
                </c:pt>
                <c:pt idx="198">
                  <c:v>133.416</c:v>
                </c:pt>
                <c:pt idx="199">
                  <c:v>133.416</c:v>
                </c:pt>
                <c:pt idx="200">
                  <c:v>133.416</c:v>
                </c:pt>
                <c:pt idx="201">
                  <c:v>133.416</c:v>
                </c:pt>
                <c:pt idx="202">
                  <c:v>133.416</c:v>
                </c:pt>
                <c:pt idx="203">
                  <c:v>133.416</c:v>
                </c:pt>
                <c:pt idx="204">
                  <c:v>133.416</c:v>
                </c:pt>
                <c:pt idx="205">
                  <c:v>133.416</c:v>
                </c:pt>
                <c:pt idx="206">
                  <c:v>133.416</c:v>
                </c:pt>
                <c:pt idx="207">
                  <c:v>133.416</c:v>
                </c:pt>
                <c:pt idx="208">
                  <c:v>133.416</c:v>
                </c:pt>
                <c:pt idx="209">
                  <c:v>133.416</c:v>
                </c:pt>
                <c:pt idx="210">
                  <c:v>133.416</c:v>
                </c:pt>
                <c:pt idx="211">
                  <c:v>133.416</c:v>
                </c:pt>
                <c:pt idx="212">
                  <c:v>133.416</c:v>
                </c:pt>
                <c:pt idx="213">
                  <c:v>133.416</c:v>
                </c:pt>
                <c:pt idx="214">
                  <c:v>133.416</c:v>
                </c:pt>
                <c:pt idx="215">
                  <c:v>133.416</c:v>
                </c:pt>
                <c:pt idx="216">
                  <c:v>133.416</c:v>
                </c:pt>
                <c:pt idx="217">
                  <c:v>133.416</c:v>
                </c:pt>
                <c:pt idx="218">
                  <c:v>133.416</c:v>
                </c:pt>
                <c:pt idx="219">
                  <c:v>133.416</c:v>
                </c:pt>
                <c:pt idx="220">
                  <c:v>133.416</c:v>
                </c:pt>
                <c:pt idx="221">
                  <c:v>133.416</c:v>
                </c:pt>
                <c:pt idx="222">
                  <c:v>133.416</c:v>
                </c:pt>
                <c:pt idx="223">
                  <c:v>133.416</c:v>
                </c:pt>
                <c:pt idx="224">
                  <c:v>133.416</c:v>
                </c:pt>
                <c:pt idx="225">
                  <c:v>133.416</c:v>
                </c:pt>
                <c:pt idx="226">
                  <c:v>133.416</c:v>
                </c:pt>
                <c:pt idx="227">
                  <c:v>133.416</c:v>
                </c:pt>
                <c:pt idx="228">
                  <c:v>133.416</c:v>
                </c:pt>
                <c:pt idx="229">
                  <c:v>133.416</c:v>
                </c:pt>
                <c:pt idx="230">
                  <c:v>133.416</c:v>
                </c:pt>
                <c:pt idx="231">
                  <c:v>133.416</c:v>
                </c:pt>
                <c:pt idx="232">
                  <c:v>133.416</c:v>
                </c:pt>
                <c:pt idx="233">
                  <c:v>133.416</c:v>
                </c:pt>
                <c:pt idx="234">
                  <c:v>133.416</c:v>
                </c:pt>
                <c:pt idx="235">
                  <c:v>133.416</c:v>
                </c:pt>
                <c:pt idx="236">
                  <c:v>213.4656</c:v>
                </c:pt>
                <c:pt idx="237">
                  <c:v>213.4656</c:v>
                </c:pt>
                <c:pt idx="238">
                  <c:v>213.4656</c:v>
                </c:pt>
                <c:pt idx="239">
                  <c:v>213.4656</c:v>
                </c:pt>
                <c:pt idx="240">
                  <c:v>213.4656</c:v>
                </c:pt>
                <c:pt idx="241">
                  <c:v>213.4656</c:v>
                </c:pt>
                <c:pt idx="242">
                  <c:v>213.4656</c:v>
                </c:pt>
                <c:pt idx="243">
                  <c:v>213.4656</c:v>
                </c:pt>
                <c:pt idx="244">
                  <c:v>213.4656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196384"/>
        <c:axId val="2068357264"/>
      </c:scatterChart>
      <c:valAx>
        <c:axId val="2068196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357264"/>
        <c:crosses val="autoZero"/>
        <c:crossBetween val="midCat"/>
      </c:valAx>
      <c:valAx>
        <c:axId val="206835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Tractive Effort (TE)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8196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1121833</xdr:colOff>
      <xdr:row>12</xdr:row>
      <xdr:rowOff>38100</xdr:rowOff>
    </xdr:from>
    <xdr:to>
      <xdr:col>17</xdr:col>
      <xdr:colOff>596899</xdr:colOff>
      <xdr:row>36</xdr:row>
      <xdr:rowOff>44450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0933" y="2476500"/>
          <a:ext cx="6510866" cy="4883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142013</xdr:colOff>
      <xdr:row>4</xdr:row>
      <xdr:rowOff>8862</xdr:rowOff>
    </xdr:from>
    <xdr:to>
      <xdr:col>34</xdr:col>
      <xdr:colOff>596190</xdr:colOff>
      <xdr:row>11</xdr:row>
      <xdr:rowOff>107571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127000</xdr:colOff>
      <xdr:row>11</xdr:row>
      <xdr:rowOff>139700</xdr:rowOff>
    </xdr:from>
    <xdr:to>
      <xdr:col>34</xdr:col>
      <xdr:colOff>584200</xdr:colOff>
      <xdr:row>19</xdr:row>
      <xdr:rowOff>165100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127000</xdr:colOff>
      <xdr:row>20</xdr:row>
      <xdr:rowOff>50800</xdr:rowOff>
    </xdr:from>
    <xdr:to>
      <xdr:col>34</xdr:col>
      <xdr:colOff>584200</xdr:colOff>
      <xdr:row>28</xdr:row>
      <xdr:rowOff>190500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127000</xdr:colOff>
      <xdr:row>29</xdr:row>
      <xdr:rowOff>114300</xdr:rowOff>
    </xdr:from>
    <xdr:to>
      <xdr:col>34</xdr:col>
      <xdr:colOff>584200</xdr:colOff>
      <xdr:row>37</xdr:row>
      <xdr:rowOff>177800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127000</xdr:colOff>
      <xdr:row>38</xdr:row>
      <xdr:rowOff>76200</xdr:rowOff>
    </xdr:from>
    <xdr:to>
      <xdr:col>34</xdr:col>
      <xdr:colOff>609600</xdr:colOff>
      <xdr:row>47</xdr:row>
      <xdr:rowOff>101600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26</xdr:col>
      <xdr:colOff>114610</xdr:colOff>
      <xdr:row>48</xdr:row>
      <xdr:rowOff>68765</xdr:rowOff>
    </xdr:from>
    <xdr:to>
      <xdr:col>34</xdr:col>
      <xdr:colOff>604024</xdr:colOff>
      <xdr:row>59</xdr:row>
      <xdr:rowOff>15488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101601</xdr:colOff>
      <xdr:row>59</xdr:row>
      <xdr:rowOff>152400</xdr:rowOff>
    </xdr:from>
    <xdr:to>
      <xdr:col>34</xdr:col>
      <xdr:colOff>592667</xdr:colOff>
      <xdr:row>71</xdr:row>
      <xdr:rowOff>50800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26</xdr:col>
      <xdr:colOff>101600</xdr:colOff>
      <xdr:row>71</xdr:row>
      <xdr:rowOff>135467</xdr:rowOff>
    </xdr:from>
    <xdr:to>
      <xdr:col>34</xdr:col>
      <xdr:colOff>575734</xdr:colOff>
      <xdr:row>83</xdr:row>
      <xdr:rowOff>0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88900</xdr:colOff>
      <xdr:row>0</xdr:row>
      <xdr:rowOff>63500</xdr:rowOff>
    </xdr:from>
    <xdr:to>
      <xdr:col>0</xdr:col>
      <xdr:colOff>1650999</xdr:colOff>
      <xdr:row>13</xdr:row>
      <xdr:rowOff>165100</xdr:rowOff>
    </xdr:to>
    <xdr:sp macro="" textlink="">
      <xdr:nvSpPr>
        <xdr:cNvPr id="17" name="TextBox 16"/>
        <xdr:cNvSpPr txBox="1"/>
      </xdr:nvSpPr>
      <xdr:spPr>
        <a:xfrm>
          <a:off x="88900" y="63500"/>
          <a:ext cx="1562099" cy="2743200"/>
        </a:xfrm>
        <a:prstGeom prst="rect">
          <a:avLst/>
        </a:prstGeom>
        <a:ln w="38100">
          <a:solidFill>
            <a:schemeClr val="accent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Accelaration from start point </a:t>
          </a:r>
        </a:p>
      </xdr:txBody>
    </xdr:sp>
    <xdr:clientData/>
  </xdr:twoCellAnchor>
  <xdr:twoCellAnchor>
    <xdr:from>
      <xdr:col>0</xdr:col>
      <xdr:colOff>71967</xdr:colOff>
      <xdr:row>14</xdr:row>
      <xdr:rowOff>71964</xdr:rowOff>
    </xdr:from>
    <xdr:to>
      <xdr:col>0</xdr:col>
      <xdr:colOff>1727200</xdr:colOff>
      <xdr:row>17</xdr:row>
      <xdr:rowOff>101600</xdr:rowOff>
    </xdr:to>
    <xdr:sp macro="" textlink="">
      <xdr:nvSpPr>
        <xdr:cNvPr id="18" name="TextBox 17"/>
        <xdr:cNvSpPr txBox="1"/>
      </xdr:nvSpPr>
      <xdr:spPr>
        <a:xfrm>
          <a:off x="71967" y="2916764"/>
          <a:ext cx="1655233" cy="639236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Up to a comfortable</a:t>
          </a:r>
          <a:r>
            <a:rPr lang="en-US" sz="1100" baseline="0"/>
            <a:t> constant speed</a:t>
          </a:r>
          <a:endParaRPr lang="en-US" sz="1100"/>
        </a:p>
      </xdr:txBody>
    </xdr:sp>
    <xdr:clientData/>
  </xdr:twoCellAnchor>
  <xdr:twoCellAnchor>
    <xdr:from>
      <xdr:col>0</xdr:col>
      <xdr:colOff>84666</xdr:colOff>
      <xdr:row>17</xdr:row>
      <xdr:rowOff>186267</xdr:rowOff>
    </xdr:from>
    <xdr:to>
      <xdr:col>0</xdr:col>
      <xdr:colOff>1714500</xdr:colOff>
      <xdr:row>20</xdr:row>
      <xdr:rowOff>16933</xdr:rowOff>
    </xdr:to>
    <xdr:sp macro="" textlink="">
      <xdr:nvSpPr>
        <xdr:cNvPr id="19" name="TextBox 18"/>
        <xdr:cNvSpPr txBox="1"/>
      </xdr:nvSpPr>
      <xdr:spPr>
        <a:xfrm>
          <a:off x="84666" y="3640667"/>
          <a:ext cx="1629834" cy="440266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Braking in</a:t>
          </a:r>
          <a:r>
            <a:rPr lang="en-US" sz="1100" baseline="0"/>
            <a:t> preparation for first corner</a:t>
          </a:r>
          <a:endParaRPr lang="en-US" sz="1100"/>
        </a:p>
      </xdr:txBody>
    </xdr:sp>
    <xdr:clientData/>
  </xdr:twoCellAnchor>
  <xdr:oneCellAnchor>
    <xdr:from>
      <xdr:col>0</xdr:col>
      <xdr:colOff>84667</xdr:colOff>
      <xdr:row>20</xdr:row>
      <xdr:rowOff>118532</xdr:rowOff>
    </xdr:from>
    <xdr:ext cx="1625600" cy="643468"/>
    <xdr:sp macro="" textlink="">
      <xdr:nvSpPr>
        <xdr:cNvPr id="20" name="TextBox 19"/>
        <xdr:cNvSpPr txBox="1"/>
      </xdr:nvSpPr>
      <xdr:spPr>
        <a:xfrm>
          <a:off x="84667" y="4182532"/>
          <a:ext cx="1625600" cy="643468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88900</xdr:colOff>
      <xdr:row>24</xdr:row>
      <xdr:rowOff>38100</xdr:rowOff>
    </xdr:from>
    <xdr:ext cx="1612899" cy="436786"/>
    <xdr:sp macro="" textlink="">
      <xdr:nvSpPr>
        <xdr:cNvPr id="21" name="TextBox 20"/>
        <xdr:cNvSpPr txBox="1"/>
      </xdr:nvSpPr>
      <xdr:spPr>
        <a:xfrm>
          <a:off x="88900" y="4914900"/>
          <a:ext cx="1612899" cy="436786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Brake in Preparation for second corner </a:t>
          </a:r>
        </a:p>
      </xdr:txBody>
    </xdr:sp>
    <xdr:clientData/>
  </xdr:oneCellAnchor>
  <xdr:oneCellAnchor>
    <xdr:from>
      <xdr:col>0</xdr:col>
      <xdr:colOff>63500</xdr:colOff>
      <xdr:row>27</xdr:row>
      <xdr:rowOff>63500</xdr:rowOff>
    </xdr:from>
    <xdr:ext cx="1625600" cy="643468"/>
    <xdr:sp macro="" textlink="">
      <xdr:nvSpPr>
        <xdr:cNvPr id="22" name="TextBox 21"/>
        <xdr:cNvSpPr txBox="1"/>
      </xdr:nvSpPr>
      <xdr:spPr>
        <a:xfrm>
          <a:off x="63500" y="5549900"/>
          <a:ext cx="1625600" cy="643468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twoCellAnchor>
    <xdr:from>
      <xdr:col>0</xdr:col>
      <xdr:colOff>127000</xdr:colOff>
      <xdr:row>31</xdr:row>
      <xdr:rowOff>76200</xdr:rowOff>
    </xdr:from>
    <xdr:to>
      <xdr:col>0</xdr:col>
      <xdr:colOff>1574800</xdr:colOff>
      <xdr:row>42</xdr:row>
      <xdr:rowOff>127000</xdr:rowOff>
    </xdr:to>
    <xdr:sp macro="" textlink="">
      <xdr:nvSpPr>
        <xdr:cNvPr id="23" name="TextBox 22"/>
        <xdr:cNvSpPr txBox="1"/>
      </xdr:nvSpPr>
      <xdr:spPr>
        <a:xfrm>
          <a:off x="127000" y="6375400"/>
          <a:ext cx="1447800" cy="2286000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Accelarate</a:t>
          </a:r>
          <a:r>
            <a:rPr lang="en-US" sz="1100" baseline="0"/>
            <a:t> once out of corner along the straight </a:t>
          </a:r>
          <a:endParaRPr lang="en-US" sz="1100"/>
        </a:p>
      </xdr:txBody>
    </xdr:sp>
    <xdr:clientData/>
  </xdr:twoCellAnchor>
  <xdr:twoCellAnchor>
    <xdr:from>
      <xdr:col>0</xdr:col>
      <xdr:colOff>114300</xdr:colOff>
      <xdr:row>43</xdr:row>
      <xdr:rowOff>50800</xdr:rowOff>
    </xdr:from>
    <xdr:to>
      <xdr:col>0</xdr:col>
      <xdr:colOff>1663700</xdr:colOff>
      <xdr:row>47</xdr:row>
      <xdr:rowOff>76200</xdr:rowOff>
    </xdr:to>
    <xdr:sp macro="" textlink="">
      <xdr:nvSpPr>
        <xdr:cNvPr id="24" name="TextBox 23"/>
        <xdr:cNvSpPr txBox="1"/>
      </xdr:nvSpPr>
      <xdr:spPr>
        <a:xfrm>
          <a:off x="114300" y="8788400"/>
          <a:ext cx="1549400" cy="838200"/>
        </a:xfrm>
        <a:prstGeom prst="rect">
          <a:avLst/>
        </a:prstGeom>
        <a:solidFill>
          <a:schemeClr val="lt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Maintain</a:t>
          </a:r>
          <a:r>
            <a:rPr lang="en-US" sz="1100" baseline="0"/>
            <a:t> Constant Speed for short period </a:t>
          </a:r>
          <a:endParaRPr lang="en-US" sz="1100"/>
        </a:p>
      </xdr:txBody>
    </xdr:sp>
    <xdr:clientData/>
  </xdr:twoCellAnchor>
  <xdr:twoCellAnchor>
    <xdr:from>
      <xdr:col>0</xdr:col>
      <xdr:colOff>101600</xdr:colOff>
      <xdr:row>48</xdr:row>
      <xdr:rowOff>12700</xdr:rowOff>
    </xdr:from>
    <xdr:to>
      <xdr:col>0</xdr:col>
      <xdr:colOff>1638300</xdr:colOff>
      <xdr:row>51</xdr:row>
      <xdr:rowOff>76200</xdr:rowOff>
    </xdr:to>
    <xdr:sp macro="" textlink="">
      <xdr:nvSpPr>
        <xdr:cNvPr id="25" name="TextBox 24"/>
        <xdr:cNvSpPr txBox="1"/>
      </xdr:nvSpPr>
      <xdr:spPr>
        <a:xfrm>
          <a:off x="101600" y="9766300"/>
          <a:ext cx="1536700" cy="673100"/>
        </a:xfrm>
        <a:prstGeom prst="rect">
          <a:avLst/>
        </a:prstGeom>
        <a:solidFill>
          <a:schemeClr val="bg1"/>
        </a:solidFill>
        <a:ln w="38100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Touch the brakes slightly for</a:t>
          </a:r>
          <a:r>
            <a:rPr lang="en-US" sz="1100" baseline="0"/>
            <a:t> slight curvature in track </a:t>
          </a:r>
          <a:endParaRPr lang="en-US" sz="1100"/>
        </a:p>
      </xdr:txBody>
    </xdr:sp>
    <xdr:clientData/>
  </xdr:twoCellAnchor>
  <xdr:oneCellAnchor>
    <xdr:from>
      <xdr:col>0</xdr:col>
      <xdr:colOff>38100</xdr:colOff>
      <xdr:row>52</xdr:row>
      <xdr:rowOff>12700</xdr:rowOff>
    </xdr:from>
    <xdr:ext cx="1625600" cy="1739900"/>
    <xdr:sp macro="" textlink="">
      <xdr:nvSpPr>
        <xdr:cNvPr id="26" name="TextBox 25"/>
        <xdr:cNvSpPr txBox="1"/>
      </xdr:nvSpPr>
      <xdr:spPr>
        <a:xfrm>
          <a:off x="38100" y="10579100"/>
          <a:ext cx="1625600" cy="17399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bend</a:t>
          </a:r>
          <a:endParaRPr lang="en-US" sz="1100"/>
        </a:p>
      </xdr:txBody>
    </xdr:sp>
    <xdr:clientData/>
  </xdr:oneCellAnchor>
  <xdr:oneCellAnchor>
    <xdr:from>
      <xdr:col>0</xdr:col>
      <xdr:colOff>38100</xdr:colOff>
      <xdr:row>61</xdr:row>
      <xdr:rowOff>0</xdr:rowOff>
    </xdr:from>
    <xdr:ext cx="1625600" cy="571500"/>
    <xdr:sp macro="" textlink="">
      <xdr:nvSpPr>
        <xdr:cNvPr id="27" name="TextBox 26"/>
        <xdr:cNvSpPr txBox="1"/>
      </xdr:nvSpPr>
      <xdr:spPr>
        <a:xfrm>
          <a:off x="38100" y="12395200"/>
          <a:ext cx="1625600" cy="571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Brake in preparation for tighter corner</a:t>
          </a:r>
        </a:p>
      </xdr:txBody>
    </xdr:sp>
    <xdr:clientData/>
  </xdr:oneCellAnchor>
  <xdr:oneCellAnchor>
    <xdr:from>
      <xdr:col>0</xdr:col>
      <xdr:colOff>38100</xdr:colOff>
      <xdr:row>64</xdr:row>
      <xdr:rowOff>152400</xdr:rowOff>
    </xdr:from>
    <xdr:ext cx="1625600" cy="1397000"/>
    <xdr:sp macro="" textlink="">
      <xdr:nvSpPr>
        <xdr:cNvPr id="28" name="TextBox 27"/>
        <xdr:cNvSpPr txBox="1"/>
      </xdr:nvSpPr>
      <xdr:spPr>
        <a:xfrm>
          <a:off x="38100" y="13157200"/>
          <a:ext cx="1625600" cy="13970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72</xdr:row>
      <xdr:rowOff>25400</xdr:rowOff>
    </xdr:from>
    <xdr:ext cx="1562100" cy="1358900"/>
    <xdr:sp macro="" textlink="">
      <xdr:nvSpPr>
        <xdr:cNvPr id="29" name="TextBox 28"/>
        <xdr:cNvSpPr txBox="1"/>
      </xdr:nvSpPr>
      <xdr:spPr>
        <a:xfrm>
          <a:off x="63500" y="14655800"/>
          <a:ext cx="1562100" cy="13589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out of corner to build up speed for next less tight corner </a:t>
          </a:r>
        </a:p>
      </xdr:txBody>
    </xdr:sp>
    <xdr:clientData/>
  </xdr:oneCellAnchor>
  <xdr:oneCellAnchor>
    <xdr:from>
      <xdr:col>0</xdr:col>
      <xdr:colOff>63500</xdr:colOff>
      <xdr:row>79</xdr:row>
      <xdr:rowOff>50800</xdr:rowOff>
    </xdr:from>
    <xdr:ext cx="1625600" cy="5981700"/>
    <xdr:sp macro="" textlink="">
      <xdr:nvSpPr>
        <xdr:cNvPr id="30" name="TextBox 29"/>
        <xdr:cNvSpPr txBox="1"/>
      </xdr:nvSpPr>
      <xdr:spPr>
        <a:xfrm>
          <a:off x="63500" y="16103600"/>
          <a:ext cx="1625600" cy="59817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50800</xdr:colOff>
      <xdr:row>109</xdr:row>
      <xdr:rowOff>50800</xdr:rowOff>
    </xdr:from>
    <xdr:ext cx="1625600" cy="643468"/>
    <xdr:sp macro="" textlink="">
      <xdr:nvSpPr>
        <xdr:cNvPr id="31" name="TextBox 30"/>
        <xdr:cNvSpPr txBox="1"/>
      </xdr:nvSpPr>
      <xdr:spPr>
        <a:xfrm>
          <a:off x="50800" y="22212300"/>
          <a:ext cx="1625600" cy="643468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Brake In Preparation</a:t>
          </a:r>
          <a:r>
            <a:rPr lang="en-US" sz="1100" baseline="0"/>
            <a:t> For Corner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113</xdr:row>
      <xdr:rowOff>25400</xdr:rowOff>
    </xdr:from>
    <xdr:ext cx="1625600" cy="2565400"/>
    <xdr:sp macro="" textlink="">
      <xdr:nvSpPr>
        <xdr:cNvPr id="32" name="TextBox 31"/>
        <xdr:cNvSpPr txBox="1"/>
      </xdr:nvSpPr>
      <xdr:spPr>
        <a:xfrm>
          <a:off x="63500" y="22999700"/>
          <a:ext cx="1625600" cy="25654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corner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126</xdr:row>
      <xdr:rowOff>25400</xdr:rowOff>
    </xdr:from>
    <xdr:ext cx="1625600" cy="1968500"/>
    <xdr:sp macro="" textlink="">
      <xdr:nvSpPr>
        <xdr:cNvPr id="33" name="TextBox 32"/>
        <xdr:cNvSpPr txBox="1"/>
      </xdr:nvSpPr>
      <xdr:spPr>
        <a:xfrm>
          <a:off x="63500" y="25641300"/>
          <a:ext cx="1625600" cy="1968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Along Straight </a:t>
          </a:r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136</xdr:row>
      <xdr:rowOff>63500</xdr:rowOff>
    </xdr:from>
    <xdr:ext cx="1625600" cy="4343400"/>
    <xdr:sp macro="" textlink="">
      <xdr:nvSpPr>
        <xdr:cNvPr id="34" name="TextBox 33"/>
        <xdr:cNvSpPr txBox="1"/>
      </xdr:nvSpPr>
      <xdr:spPr>
        <a:xfrm>
          <a:off x="50800" y="27711400"/>
          <a:ext cx="1625600" cy="43434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 around shallow Bend </a:t>
          </a:r>
          <a:endParaRPr lang="en-US" sz="1100"/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158</xdr:row>
      <xdr:rowOff>50800</xdr:rowOff>
    </xdr:from>
    <xdr:ext cx="1625600" cy="457200"/>
    <xdr:sp macro="" textlink="">
      <xdr:nvSpPr>
        <xdr:cNvPr id="35" name="TextBox 34"/>
        <xdr:cNvSpPr txBox="1"/>
      </xdr:nvSpPr>
      <xdr:spPr>
        <a:xfrm>
          <a:off x="50800" y="32169100"/>
          <a:ext cx="1625600" cy="4572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to build up speed</a:t>
          </a:r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161</xdr:row>
      <xdr:rowOff>38100</xdr:rowOff>
    </xdr:from>
    <xdr:ext cx="1625600" cy="4991100"/>
    <xdr:sp macro="" textlink="">
      <xdr:nvSpPr>
        <xdr:cNvPr id="36" name="TextBox 35"/>
        <xdr:cNvSpPr txBox="1"/>
      </xdr:nvSpPr>
      <xdr:spPr>
        <a:xfrm>
          <a:off x="50800" y="32766000"/>
          <a:ext cx="1625600" cy="49911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</a:t>
          </a:r>
        </a:p>
        <a:p>
          <a:endParaRPr lang="en-US" sz="1100"/>
        </a:p>
      </xdr:txBody>
    </xdr:sp>
    <xdr:clientData/>
  </xdr:oneCellAnchor>
  <xdr:oneCellAnchor>
    <xdr:from>
      <xdr:col>0</xdr:col>
      <xdr:colOff>63500</xdr:colOff>
      <xdr:row>186</xdr:row>
      <xdr:rowOff>63500</xdr:rowOff>
    </xdr:from>
    <xdr:ext cx="1625600" cy="1714500"/>
    <xdr:sp macro="" textlink="">
      <xdr:nvSpPr>
        <xdr:cNvPr id="37" name="TextBox 36"/>
        <xdr:cNvSpPr txBox="1"/>
      </xdr:nvSpPr>
      <xdr:spPr>
        <a:xfrm>
          <a:off x="63500" y="37871400"/>
          <a:ext cx="1625600" cy="1714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Brake</a:t>
          </a:r>
          <a:r>
            <a:rPr lang="en-US" sz="1100" baseline="0"/>
            <a:t> for slight bend and change into wet terrain </a:t>
          </a:r>
          <a:endParaRPr lang="en-US" sz="1100"/>
        </a:p>
      </xdr:txBody>
    </xdr:sp>
    <xdr:clientData/>
  </xdr:oneCellAnchor>
  <xdr:oneCellAnchor>
    <xdr:from>
      <xdr:col>0</xdr:col>
      <xdr:colOff>63500</xdr:colOff>
      <xdr:row>195</xdr:row>
      <xdr:rowOff>25400</xdr:rowOff>
    </xdr:from>
    <xdr:ext cx="1625600" cy="2171700"/>
    <xdr:sp macro="" textlink="">
      <xdr:nvSpPr>
        <xdr:cNvPr id="38" name="TextBox 37"/>
        <xdr:cNvSpPr txBox="1"/>
      </xdr:nvSpPr>
      <xdr:spPr>
        <a:xfrm>
          <a:off x="63500" y="39662100"/>
          <a:ext cx="1625600" cy="21717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Constant Speed</a:t>
          </a:r>
        </a:p>
        <a:p>
          <a:endParaRPr lang="en-US" sz="1100"/>
        </a:p>
      </xdr:txBody>
    </xdr:sp>
    <xdr:clientData/>
  </xdr:oneCellAnchor>
  <xdr:oneCellAnchor>
    <xdr:from>
      <xdr:col>0</xdr:col>
      <xdr:colOff>50800</xdr:colOff>
      <xdr:row>206</xdr:row>
      <xdr:rowOff>38100</xdr:rowOff>
    </xdr:from>
    <xdr:ext cx="1625600" cy="2120900"/>
    <xdr:sp macro="" textlink="">
      <xdr:nvSpPr>
        <xdr:cNvPr id="39" name="TextBox 38"/>
        <xdr:cNvSpPr txBox="1"/>
      </xdr:nvSpPr>
      <xdr:spPr>
        <a:xfrm>
          <a:off x="50800" y="41910000"/>
          <a:ext cx="1625600" cy="21209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Accelarate as track straightens</a:t>
          </a:r>
          <a:r>
            <a:rPr lang="en-US" sz="1100" baseline="0"/>
            <a:t> and terrain changes to a dryer track</a:t>
          </a:r>
        </a:p>
        <a:p>
          <a:endParaRPr lang="en-US" sz="1100"/>
        </a:p>
      </xdr:txBody>
    </xdr:sp>
    <xdr:clientData/>
  </xdr:oneCellAnchor>
  <xdr:oneCellAnchor>
    <xdr:from>
      <xdr:col>0</xdr:col>
      <xdr:colOff>63500</xdr:colOff>
      <xdr:row>217</xdr:row>
      <xdr:rowOff>63500</xdr:rowOff>
    </xdr:from>
    <xdr:ext cx="1625600" cy="4127500"/>
    <xdr:sp macro="" textlink="">
      <xdr:nvSpPr>
        <xdr:cNvPr id="40" name="TextBox 39"/>
        <xdr:cNvSpPr txBox="1"/>
      </xdr:nvSpPr>
      <xdr:spPr>
        <a:xfrm>
          <a:off x="63500" y="44170600"/>
          <a:ext cx="1625600" cy="4127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Maintain</a:t>
          </a:r>
          <a:r>
            <a:rPr lang="en-US" sz="1100" baseline="0"/>
            <a:t> Fast Speed over improved terrain </a:t>
          </a:r>
          <a:endParaRPr lang="en-US" sz="1100"/>
        </a:p>
      </xdr:txBody>
    </xdr:sp>
    <xdr:clientData/>
  </xdr:oneCellAnchor>
  <xdr:oneCellAnchor>
    <xdr:from>
      <xdr:col>0</xdr:col>
      <xdr:colOff>101600</xdr:colOff>
      <xdr:row>238</xdr:row>
      <xdr:rowOff>25400</xdr:rowOff>
    </xdr:from>
    <xdr:ext cx="1587500" cy="1587500"/>
    <xdr:sp macro="" textlink="">
      <xdr:nvSpPr>
        <xdr:cNvPr id="41" name="TextBox 40"/>
        <xdr:cNvSpPr txBox="1"/>
      </xdr:nvSpPr>
      <xdr:spPr>
        <a:xfrm>
          <a:off x="101600" y="48399700"/>
          <a:ext cx="1587500" cy="1587500"/>
        </a:xfrm>
        <a:prstGeom prst="rect">
          <a:avLst/>
        </a:prstGeom>
        <a:solidFill>
          <a:schemeClr val="bg1"/>
        </a:solidFill>
        <a:ln w="38100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Decelerating</a:t>
          </a:r>
          <a:r>
            <a:rPr lang="en-US" sz="1100" baseline="0"/>
            <a:t> </a:t>
          </a:r>
          <a:endParaRPr lang="en-US" sz="1100"/>
        </a:p>
      </xdr:txBody>
    </xdr:sp>
    <xdr:clientData/>
  </xdr:oneCellAnchor>
  <xdr:twoCellAnchor>
    <xdr:from>
      <xdr:col>26</xdr:col>
      <xdr:colOff>57728</xdr:colOff>
      <xdr:row>86</xdr:row>
      <xdr:rowOff>198830</xdr:rowOff>
    </xdr:from>
    <xdr:to>
      <xdr:col>34</xdr:col>
      <xdr:colOff>620569</xdr:colOff>
      <xdr:row>96</xdr:row>
      <xdr:rowOff>177527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2"/>
  <sheetViews>
    <sheetView topLeftCell="F5" workbookViewId="0">
      <selection activeCell="B3" sqref="B3"/>
    </sheetView>
  </sheetViews>
  <sheetFormatPr baseColWidth="10" defaultRowHeight="16" x14ac:dyDescent="0.2"/>
  <cols>
    <col min="5" max="5" width="11.1640625" bestFit="1" customWidth="1"/>
    <col min="6" max="6" width="16.1640625" bestFit="1" customWidth="1"/>
    <col min="7" max="7" width="14.6640625" bestFit="1" customWidth="1"/>
    <col min="10" max="10" width="15.5" bestFit="1" customWidth="1"/>
    <col min="11" max="12" width="17.33203125" bestFit="1" customWidth="1"/>
    <col min="13" max="13" width="14.33203125" bestFit="1" customWidth="1"/>
  </cols>
  <sheetData>
    <row r="1" spans="1: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15</v>
      </c>
      <c r="K1" t="s">
        <v>13</v>
      </c>
      <c r="L1" t="s">
        <v>14</v>
      </c>
      <c r="M1" t="s">
        <v>9</v>
      </c>
      <c r="N1" s="1"/>
    </row>
    <row r="2" spans="1:14" x14ac:dyDescent="0.2">
      <c r="A2">
        <v>0</v>
      </c>
      <c r="B2">
        <v>0</v>
      </c>
      <c r="E2">
        <v>2</v>
      </c>
      <c r="I2">
        <v>1</v>
      </c>
      <c r="J2" s="1"/>
      <c r="K2" t="s">
        <v>12</v>
      </c>
      <c r="L2">
        <v>0.3</v>
      </c>
      <c r="M2" t="s">
        <v>10</v>
      </c>
      <c r="N2" s="2"/>
    </row>
    <row r="3" spans="1:14" x14ac:dyDescent="0.2">
      <c r="A3">
        <v>0.5</v>
      </c>
      <c r="E3">
        <v>2</v>
      </c>
      <c r="I3">
        <v>1</v>
      </c>
      <c r="J3" s="1"/>
      <c r="M3" t="s">
        <v>11</v>
      </c>
      <c r="N3" s="3"/>
    </row>
    <row r="4" spans="1:14" x14ac:dyDescent="0.2">
      <c r="A4">
        <v>1</v>
      </c>
      <c r="E4">
        <v>2</v>
      </c>
      <c r="I4">
        <v>1</v>
      </c>
      <c r="J4" s="1"/>
    </row>
    <row r="5" spans="1:14" x14ac:dyDescent="0.2">
      <c r="A5">
        <v>1.5</v>
      </c>
      <c r="E5">
        <v>2</v>
      </c>
      <c r="I5">
        <v>1</v>
      </c>
      <c r="J5" s="1"/>
    </row>
    <row r="6" spans="1:14" x14ac:dyDescent="0.2">
      <c r="A6">
        <v>2</v>
      </c>
      <c r="E6">
        <v>2</v>
      </c>
      <c r="I6">
        <v>1</v>
      </c>
      <c r="J6" s="1"/>
    </row>
    <row r="7" spans="1:14" x14ac:dyDescent="0.2">
      <c r="A7">
        <v>2.5</v>
      </c>
      <c r="E7">
        <v>2</v>
      </c>
      <c r="I7">
        <v>1</v>
      </c>
      <c r="J7" s="1"/>
    </row>
    <row r="8" spans="1:14" x14ac:dyDescent="0.2">
      <c r="A8">
        <v>3</v>
      </c>
      <c r="E8">
        <v>2</v>
      </c>
      <c r="I8">
        <v>1</v>
      </c>
      <c r="J8" s="1"/>
    </row>
    <row r="9" spans="1:14" x14ac:dyDescent="0.2">
      <c r="A9">
        <v>3.5</v>
      </c>
      <c r="E9">
        <v>2</v>
      </c>
      <c r="I9">
        <v>1</v>
      </c>
      <c r="J9" s="1"/>
    </row>
    <row r="10" spans="1:14" x14ac:dyDescent="0.2">
      <c r="A10">
        <v>4</v>
      </c>
      <c r="E10">
        <v>2</v>
      </c>
      <c r="J10" s="4"/>
    </row>
    <row r="11" spans="1:14" x14ac:dyDescent="0.2">
      <c r="A11">
        <v>4.5</v>
      </c>
    </row>
    <row r="12" spans="1:14" x14ac:dyDescent="0.2">
      <c r="A12">
        <v>5</v>
      </c>
    </row>
    <row r="13" spans="1:14" x14ac:dyDescent="0.2">
      <c r="A13">
        <v>5.5</v>
      </c>
    </row>
    <row r="14" spans="1:14" x14ac:dyDescent="0.2">
      <c r="A14">
        <v>6</v>
      </c>
    </row>
    <row r="15" spans="1:14" x14ac:dyDescent="0.2">
      <c r="A15">
        <v>6.5</v>
      </c>
    </row>
    <row r="16" spans="1:14" x14ac:dyDescent="0.2">
      <c r="A16">
        <v>7</v>
      </c>
    </row>
    <row r="17" spans="1:1" x14ac:dyDescent="0.2">
      <c r="A17">
        <v>7.5</v>
      </c>
    </row>
    <row r="18" spans="1:1" x14ac:dyDescent="0.2">
      <c r="A18">
        <v>8</v>
      </c>
    </row>
    <row r="19" spans="1:1" x14ac:dyDescent="0.2">
      <c r="A19">
        <v>8.5</v>
      </c>
    </row>
    <row r="20" spans="1:1" x14ac:dyDescent="0.2">
      <c r="A20">
        <v>9</v>
      </c>
    </row>
    <row r="21" spans="1:1" x14ac:dyDescent="0.2">
      <c r="A21">
        <v>9.5</v>
      </c>
    </row>
    <row r="22" spans="1:1" x14ac:dyDescent="0.2">
      <c r="A22">
        <v>10</v>
      </c>
    </row>
    <row r="23" spans="1:1" x14ac:dyDescent="0.2">
      <c r="A23">
        <v>10.5</v>
      </c>
    </row>
    <row r="24" spans="1:1" x14ac:dyDescent="0.2">
      <c r="A24">
        <v>11</v>
      </c>
    </row>
    <row r="25" spans="1:1" x14ac:dyDescent="0.2">
      <c r="A25">
        <v>11.5</v>
      </c>
    </row>
    <row r="26" spans="1:1" x14ac:dyDescent="0.2">
      <c r="A26">
        <v>12</v>
      </c>
    </row>
    <row r="27" spans="1:1" x14ac:dyDescent="0.2">
      <c r="A27">
        <v>12.5</v>
      </c>
    </row>
    <row r="28" spans="1:1" x14ac:dyDescent="0.2">
      <c r="A28">
        <v>13</v>
      </c>
    </row>
    <row r="29" spans="1:1" x14ac:dyDescent="0.2">
      <c r="A29">
        <v>13.5</v>
      </c>
    </row>
    <row r="30" spans="1:1" x14ac:dyDescent="0.2">
      <c r="A30">
        <v>14</v>
      </c>
    </row>
    <row r="31" spans="1:1" x14ac:dyDescent="0.2">
      <c r="A31">
        <v>14.5</v>
      </c>
    </row>
    <row r="32" spans="1:1" x14ac:dyDescent="0.2">
      <c r="A32">
        <v>15</v>
      </c>
    </row>
    <row r="33" spans="1:1" x14ac:dyDescent="0.2">
      <c r="A33">
        <v>15.5</v>
      </c>
    </row>
    <row r="34" spans="1:1" x14ac:dyDescent="0.2">
      <c r="A34">
        <v>16</v>
      </c>
    </row>
    <row r="35" spans="1:1" x14ac:dyDescent="0.2">
      <c r="A35">
        <v>16.5</v>
      </c>
    </row>
    <row r="36" spans="1:1" x14ac:dyDescent="0.2">
      <c r="A36">
        <v>17</v>
      </c>
    </row>
    <row r="37" spans="1:1" x14ac:dyDescent="0.2">
      <c r="A37">
        <v>17.5</v>
      </c>
    </row>
    <row r="38" spans="1:1" x14ac:dyDescent="0.2">
      <c r="A38">
        <v>18</v>
      </c>
    </row>
    <row r="39" spans="1:1" x14ac:dyDescent="0.2">
      <c r="A39">
        <v>18.5</v>
      </c>
    </row>
    <row r="40" spans="1:1" x14ac:dyDescent="0.2">
      <c r="A40">
        <v>19</v>
      </c>
    </row>
    <row r="41" spans="1:1" x14ac:dyDescent="0.2">
      <c r="A41">
        <v>19.5</v>
      </c>
    </row>
    <row r="42" spans="1:1" x14ac:dyDescent="0.2">
      <c r="A42">
        <v>20</v>
      </c>
    </row>
    <row r="43" spans="1:1" x14ac:dyDescent="0.2">
      <c r="A43">
        <v>20.5</v>
      </c>
    </row>
    <row r="44" spans="1:1" x14ac:dyDescent="0.2">
      <c r="A44">
        <v>21</v>
      </c>
    </row>
    <row r="45" spans="1:1" x14ac:dyDescent="0.2">
      <c r="A45">
        <v>21.5</v>
      </c>
    </row>
    <row r="46" spans="1:1" x14ac:dyDescent="0.2">
      <c r="A46">
        <v>22</v>
      </c>
    </row>
    <row r="47" spans="1:1" x14ac:dyDescent="0.2">
      <c r="A47">
        <v>22.5</v>
      </c>
    </row>
    <row r="48" spans="1:1" x14ac:dyDescent="0.2">
      <c r="A48">
        <v>23</v>
      </c>
    </row>
    <row r="49" spans="1:1" x14ac:dyDescent="0.2">
      <c r="A49">
        <v>23.5</v>
      </c>
    </row>
    <row r="50" spans="1:1" x14ac:dyDescent="0.2">
      <c r="A50">
        <v>24</v>
      </c>
    </row>
    <row r="51" spans="1:1" x14ac:dyDescent="0.2">
      <c r="A51">
        <v>24.5</v>
      </c>
    </row>
    <row r="52" spans="1:1" x14ac:dyDescent="0.2">
      <c r="A52">
        <v>25</v>
      </c>
    </row>
    <row r="53" spans="1:1" x14ac:dyDescent="0.2">
      <c r="A53">
        <v>25.5</v>
      </c>
    </row>
    <row r="54" spans="1:1" x14ac:dyDescent="0.2">
      <c r="A54">
        <v>26</v>
      </c>
    </row>
    <row r="55" spans="1:1" x14ac:dyDescent="0.2">
      <c r="A55">
        <v>26.5</v>
      </c>
    </row>
    <row r="56" spans="1:1" x14ac:dyDescent="0.2">
      <c r="A56">
        <v>27</v>
      </c>
    </row>
    <row r="57" spans="1:1" x14ac:dyDescent="0.2">
      <c r="A57">
        <v>27.5</v>
      </c>
    </row>
    <row r="58" spans="1:1" x14ac:dyDescent="0.2">
      <c r="A58">
        <v>28</v>
      </c>
    </row>
    <row r="59" spans="1:1" x14ac:dyDescent="0.2">
      <c r="A59">
        <v>28.5</v>
      </c>
    </row>
    <row r="60" spans="1:1" x14ac:dyDescent="0.2">
      <c r="A60">
        <v>29</v>
      </c>
    </row>
    <row r="61" spans="1:1" x14ac:dyDescent="0.2">
      <c r="A61">
        <v>29.5</v>
      </c>
    </row>
    <row r="62" spans="1:1" x14ac:dyDescent="0.2">
      <c r="A62">
        <v>30</v>
      </c>
    </row>
    <row r="63" spans="1:1" x14ac:dyDescent="0.2">
      <c r="A63">
        <v>30.5</v>
      </c>
    </row>
    <row r="64" spans="1:1" x14ac:dyDescent="0.2">
      <c r="A64">
        <v>31</v>
      </c>
    </row>
    <row r="65" spans="1:1" x14ac:dyDescent="0.2">
      <c r="A65">
        <v>31.5</v>
      </c>
    </row>
    <row r="66" spans="1:1" x14ac:dyDescent="0.2">
      <c r="A66">
        <v>32</v>
      </c>
    </row>
    <row r="67" spans="1:1" x14ac:dyDescent="0.2">
      <c r="A67">
        <v>32.5</v>
      </c>
    </row>
    <row r="68" spans="1:1" x14ac:dyDescent="0.2">
      <c r="A68">
        <v>33</v>
      </c>
    </row>
    <row r="69" spans="1:1" x14ac:dyDescent="0.2">
      <c r="A69">
        <v>33.5</v>
      </c>
    </row>
    <row r="70" spans="1:1" x14ac:dyDescent="0.2">
      <c r="A70">
        <v>34</v>
      </c>
    </row>
    <row r="71" spans="1:1" x14ac:dyDescent="0.2">
      <c r="A71">
        <v>34.5</v>
      </c>
    </row>
    <row r="72" spans="1:1" x14ac:dyDescent="0.2">
      <c r="A72">
        <v>35</v>
      </c>
    </row>
    <row r="73" spans="1:1" x14ac:dyDescent="0.2">
      <c r="A73">
        <v>35.5</v>
      </c>
    </row>
    <row r="74" spans="1:1" x14ac:dyDescent="0.2">
      <c r="A74">
        <v>36</v>
      </c>
    </row>
    <row r="75" spans="1:1" x14ac:dyDescent="0.2">
      <c r="A75">
        <v>36.5</v>
      </c>
    </row>
    <row r="76" spans="1:1" x14ac:dyDescent="0.2">
      <c r="A76">
        <v>37</v>
      </c>
    </row>
    <row r="77" spans="1:1" x14ac:dyDescent="0.2">
      <c r="A77">
        <v>37.5</v>
      </c>
    </row>
    <row r="78" spans="1:1" x14ac:dyDescent="0.2">
      <c r="A78">
        <v>38</v>
      </c>
    </row>
    <row r="79" spans="1:1" x14ac:dyDescent="0.2">
      <c r="A79">
        <v>38.5</v>
      </c>
    </row>
    <row r="80" spans="1:1" x14ac:dyDescent="0.2">
      <c r="A80">
        <v>39</v>
      </c>
    </row>
    <row r="81" spans="1:1" x14ac:dyDescent="0.2">
      <c r="A81">
        <v>39.5</v>
      </c>
    </row>
    <row r="82" spans="1:1" x14ac:dyDescent="0.2">
      <c r="A82">
        <v>40</v>
      </c>
    </row>
    <row r="83" spans="1:1" x14ac:dyDescent="0.2">
      <c r="A83">
        <v>40.5</v>
      </c>
    </row>
    <row r="84" spans="1:1" x14ac:dyDescent="0.2">
      <c r="A84">
        <v>41</v>
      </c>
    </row>
    <row r="85" spans="1:1" x14ac:dyDescent="0.2">
      <c r="A85">
        <v>41.5</v>
      </c>
    </row>
    <row r="86" spans="1:1" x14ac:dyDescent="0.2">
      <c r="A86">
        <v>42</v>
      </c>
    </row>
    <row r="87" spans="1:1" x14ac:dyDescent="0.2">
      <c r="A87">
        <v>42.5</v>
      </c>
    </row>
    <row r="88" spans="1:1" x14ac:dyDescent="0.2">
      <c r="A88">
        <v>43</v>
      </c>
    </row>
    <row r="89" spans="1:1" x14ac:dyDescent="0.2">
      <c r="A89">
        <v>43.5</v>
      </c>
    </row>
    <row r="90" spans="1:1" x14ac:dyDescent="0.2">
      <c r="A90">
        <v>44</v>
      </c>
    </row>
    <row r="91" spans="1:1" x14ac:dyDescent="0.2">
      <c r="A91">
        <v>44.5</v>
      </c>
    </row>
    <row r="92" spans="1:1" x14ac:dyDescent="0.2">
      <c r="A92">
        <v>45</v>
      </c>
    </row>
    <row r="93" spans="1:1" x14ac:dyDescent="0.2">
      <c r="A93">
        <v>45.5</v>
      </c>
    </row>
    <row r="94" spans="1:1" x14ac:dyDescent="0.2">
      <c r="A94">
        <v>46</v>
      </c>
    </row>
    <row r="95" spans="1:1" x14ac:dyDescent="0.2">
      <c r="A95">
        <v>46.5</v>
      </c>
    </row>
    <row r="96" spans="1:1" x14ac:dyDescent="0.2">
      <c r="A96">
        <v>47</v>
      </c>
    </row>
    <row r="97" spans="1:1" x14ac:dyDescent="0.2">
      <c r="A97">
        <v>47.5</v>
      </c>
    </row>
    <row r="98" spans="1:1" x14ac:dyDescent="0.2">
      <c r="A98">
        <v>48</v>
      </c>
    </row>
    <row r="99" spans="1:1" x14ac:dyDescent="0.2">
      <c r="A99">
        <v>48.5</v>
      </c>
    </row>
    <row r="100" spans="1:1" x14ac:dyDescent="0.2">
      <c r="A100">
        <v>49</v>
      </c>
    </row>
    <row r="101" spans="1:1" x14ac:dyDescent="0.2">
      <c r="A101">
        <v>49.5</v>
      </c>
    </row>
    <row r="102" spans="1:1" x14ac:dyDescent="0.2">
      <c r="A102">
        <v>50</v>
      </c>
    </row>
    <row r="103" spans="1:1" x14ac:dyDescent="0.2">
      <c r="A103">
        <v>50.5</v>
      </c>
    </row>
    <row r="104" spans="1:1" x14ac:dyDescent="0.2">
      <c r="A104">
        <v>51</v>
      </c>
    </row>
    <row r="105" spans="1:1" x14ac:dyDescent="0.2">
      <c r="A105">
        <v>51.5</v>
      </c>
    </row>
    <row r="106" spans="1:1" x14ac:dyDescent="0.2">
      <c r="A106">
        <v>52</v>
      </c>
    </row>
    <row r="107" spans="1:1" x14ac:dyDescent="0.2">
      <c r="A107">
        <v>52.5</v>
      </c>
    </row>
    <row r="108" spans="1:1" x14ac:dyDescent="0.2">
      <c r="A108">
        <v>53</v>
      </c>
    </row>
    <row r="109" spans="1:1" x14ac:dyDescent="0.2">
      <c r="A109">
        <v>53.5</v>
      </c>
    </row>
    <row r="110" spans="1:1" x14ac:dyDescent="0.2">
      <c r="A110">
        <v>54</v>
      </c>
    </row>
    <row r="111" spans="1:1" x14ac:dyDescent="0.2">
      <c r="A111">
        <v>54.5</v>
      </c>
    </row>
    <row r="112" spans="1:1" x14ac:dyDescent="0.2">
      <c r="A112">
        <v>55</v>
      </c>
    </row>
    <row r="113" spans="1:1" x14ac:dyDescent="0.2">
      <c r="A113">
        <v>55.5</v>
      </c>
    </row>
    <row r="114" spans="1:1" x14ac:dyDescent="0.2">
      <c r="A114">
        <v>56</v>
      </c>
    </row>
    <row r="115" spans="1:1" x14ac:dyDescent="0.2">
      <c r="A115">
        <v>56.5</v>
      </c>
    </row>
    <row r="116" spans="1:1" x14ac:dyDescent="0.2">
      <c r="A116">
        <v>57</v>
      </c>
    </row>
    <row r="117" spans="1:1" x14ac:dyDescent="0.2">
      <c r="A117">
        <v>57.5</v>
      </c>
    </row>
    <row r="118" spans="1:1" x14ac:dyDescent="0.2">
      <c r="A118">
        <v>58</v>
      </c>
    </row>
    <row r="119" spans="1:1" x14ac:dyDescent="0.2">
      <c r="A119">
        <v>58.5</v>
      </c>
    </row>
    <row r="120" spans="1:1" x14ac:dyDescent="0.2">
      <c r="A120">
        <v>59</v>
      </c>
    </row>
    <row r="121" spans="1:1" x14ac:dyDescent="0.2">
      <c r="A121">
        <v>59.5</v>
      </c>
    </row>
    <row r="122" spans="1:1" x14ac:dyDescent="0.2">
      <c r="A122">
        <v>60</v>
      </c>
    </row>
    <row r="123" spans="1:1" x14ac:dyDescent="0.2">
      <c r="A123">
        <v>60.5</v>
      </c>
    </row>
    <row r="124" spans="1:1" x14ac:dyDescent="0.2">
      <c r="A124">
        <v>61</v>
      </c>
    </row>
    <row r="125" spans="1:1" x14ac:dyDescent="0.2">
      <c r="A125">
        <v>61.5</v>
      </c>
    </row>
    <row r="126" spans="1:1" x14ac:dyDescent="0.2">
      <c r="A126">
        <v>62</v>
      </c>
    </row>
    <row r="127" spans="1:1" x14ac:dyDescent="0.2">
      <c r="A127">
        <v>62.5</v>
      </c>
    </row>
    <row r="128" spans="1:1" x14ac:dyDescent="0.2">
      <c r="A128">
        <v>63</v>
      </c>
    </row>
    <row r="129" spans="1:1" x14ac:dyDescent="0.2">
      <c r="A129">
        <v>63.5</v>
      </c>
    </row>
    <row r="130" spans="1:1" x14ac:dyDescent="0.2">
      <c r="A130">
        <v>64</v>
      </c>
    </row>
    <row r="131" spans="1:1" x14ac:dyDescent="0.2">
      <c r="A131">
        <v>64.5</v>
      </c>
    </row>
    <row r="132" spans="1:1" x14ac:dyDescent="0.2">
      <c r="A132">
        <v>65</v>
      </c>
    </row>
    <row r="133" spans="1:1" x14ac:dyDescent="0.2">
      <c r="A133">
        <v>65.5</v>
      </c>
    </row>
    <row r="134" spans="1:1" x14ac:dyDescent="0.2">
      <c r="A134">
        <v>66</v>
      </c>
    </row>
    <row r="135" spans="1:1" x14ac:dyDescent="0.2">
      <c r="A135">
        <v>66.5</v>
      </c>
    </row>
    <row r="136" spans="1:1" x14ac:dyDescent="0.2">
      <c r="A136">
        <v>67</v>
      </c>
    </row>
    <row r="137" spans="1:1" x14ac:dyDescent="0.2">
      <c r="A137">
        <v>67.5</v>
      </c>
    </row>
    <row r="138" spans="1:1" x14ac:dyDescent="0.2">
      <c r="A138">
        <v>68</v>
      </c>
    </row>
    <row r="139" spans="1:1" x14ac:dyDescent="0.2">
      <c r="A139">
        <v>68.5</v>
      </c>
    </row>
    <row r="140" spans="1:1" x14ac:dyDescent="0.2">
      <c r="A140">
        <v>69</v>
      </c>
    </row>
    <row r="141" spans="1:1" x14ac:dyDescent="0.2">
      <c r="A141">
        <v>69.5</v>
      </c>
    </row>
    <row r="142" spans="1:1" x14ac:dyDescent="0.2">
      <c r="A142">
        <v>70</v>
      </c>
    </row>
    <row r="143" spans="1:1" x14ac:dyDescent="0.2">
      <c r="A143">
        <v>70.5</v>
      </c>
    </row>
    <row r="144" spans="1:1" x14ac:dyDescent="0.2">
      <c r="A144">
        <v>71</v>
      </c>
    </row>
    <row r="145" spans="1:1" x14ac:dyDescent="0.2">
      <c r="A145">
        <v>71.5</v>
      </c>
    </row>
    <row r="146" spans="1:1" x14ac:dyDescent="0.2">
      <c r="A146">
        <v>72</v>
      </c>
    </row>
    <row r="147" spans="1:1" x14ac:dyDescent="0.2">
      <c r="A147">
        <v>72.5</v>
      </c>
    </row>
    <row r="148" spans="1:1" x14ac:dyDescent="0.2">
      <c r="A148">
        <v>73</v>
      </c>
    </row>
    <row r="149" spans="1:1" x14ac:dyDescent="0.2">
      <c r="A149">
        <v>73.5</v>
      </c>
    </row>
    <row r="150" spans="1:1" x14ac:dyDescent="0.2">
      <c r="A150">
        <v>74</v>
      </c>
    </row>
    <row r="151" spans="1:1" x14ac:dyDescent="0.2">
      <c r="A151">
        <v>74.5</v>
      </c>
    </row>
    <row r="152" spans="1:1" x14ac:dyDescent="0.2">
      <c r="A152">
        <v>75</v>
      </c>
    </row>
    <row r="153" spans="1:1" x14ac:dyDescent="0.2">
      <c r="A153">
        <v>75.5</v>
      </c>
    </row>
    <row r="154" spans="1:1" x14ac:dyDescent="0.2">
      <c r="A154">
        <v>76</v>
      </c>
    </row>
    <row r="155" spans="1:1" x14ac:dyDescent="0.2">
      <c r="A155">
        <v>76.5</v>
      </c>
    </row>
    <row r="156" spans="1:1" x14ac:dyDescent="0.2">
      <c r="A156">
        <v>77</v>
      </c>
    </row>
    <row r="157" spans="1:1" x14ac:dyDescent="0.2">
      <c r="A157">
        <v>77.5</v>
      </c>
    </row>
    <row r="158" spans="1:1" x14ac:dyDescent="0.2">
      <c r="A158">
        <v>78</v>
      </c>
    </row>
    <row r="159" spans="1:1" x14ac:dyDescent="0.2">
      <c r="A159">
        <v>78.5</v>
      </c>
    </row>
    <row r="160" spans="1:1" x14ac:dyDescent="0.2">
      <c r="A160">
        <v>79</v>
      </c>
    </row>
    <row r="161" spans="1:1" x14ac:dyDescent="0.2">
      <c r="A161">
        <v>79.5</v>
      </c>
    </row>
    <row r="162" spans="1:1" x14ac:dyDescent="0.2">
      <c r="A162">
        <v>80</v>
      </c>
    </row>
    <row r="163" spans="1:1" x14ac:dyDescent="0.2">
      <c r="A163">
        <v>80.5</v>
      </c>
    </row>
    <row r="164" spans="1:1" x14ac:dyDescent="0.2">
      <c r="A164">
        <v>81</v>
      </c>
    </row>
    <row r="165" spans="1:1" x14ac:dyDescent="0.2">
      <c r="A165">
        <v>81.5</v>
      </c>
    </row>
    <row r="166" spans="1:1" x14ac:dyDescent="0.2">
      <c r="A166">
        <v>82</v>
      </c>
    </row>
    <row r="167" spans="1:1" x14ac:dyDescent="0.2">
      <c r="A167">
        <v>82.5</v>
      </c>
    </row>
    <row r="168" spans="1:1" x14ac:dyDescent="0.2">
      <c r="A168">
        <v>83</v>
      </c>
    </row>
    <row r="169" spans="1:1" x14ac:dyDescent="0.2">
      <c r="A169">
        <v>83.5</v>
      </c>
    </row>
    <row r="170" spans="1:1" x14ac:dyDescent="0.2">
      <c r="A170">
        <v>84</v>
      </c>
    </row>
    <row r="171" spans="1:1" x14ac:dyDescent="0.2">
      <c r="A171">
        <v>84.5</v>
      </c>
    </row>
    <row r="172" spans="1:1" x14ac:dyDescent="0.2">
      <c r="A172">
        <v>85</v>
      </c>
    </row>
    <row r="173" spans="1:1" x14ac:dyDescent="0.2">
      <c r="A173">
        <v>85.5</v>
      </c>
    </row>
    <row r="174" spans="1:1" x14ac:dyDescent="0.2">
      <c r="A174">
        <v>86</v>
      </c>
    </row>
    <row r="175" spans="1:1" x14ac:dyDescent="0.2">
      <c r="A175">
        <v>86.5</v>
      </c>
    </row>
    <row r="176" spans="1:1" x14ac:dyDescent="0.2">
      <c r="A176">
        <v>87</v>
      </c>
    </row>
    <row r="177" spans="1:1" x14ac:dyDescent="0.2">
      <c r="A177">
        <v>87.5</v>
      </c>
    </row>
    <row r="178" spans="1:1" x14ac:dyDescent="0.2">
      <c r="A178">
        <v>88</v>
      </c>
    </row>
    <row r="179" spans="1:1" x14ac:dyDescent="0.2">
      <c r="A179">
        <v>88.5</v>
      </c>
    </row>
    <row r="180" spans="1:1" x14ac:dyDescent="0.2">
      <c r="A180">
        <v>89</v>
      </c>
    </row>
    <row r="181" spans="1:1" x14ac:dyDescent="0.2">
      <c r="A181">
        <v>89.5</v>
      </c>
    </row>
    <row r="182" spans="1:1" x14ac:dyDescent="0.2">
      <c r="A182">
        <v>90</v>
      </c>
    </row>
    <row r="183" spans="1:1" x14ac:dyDescent="0.2">
      <c r="A183">
        <v>90.5</v>
      </c>
    </row>
    <row r="184" spans="1:1" x14ac:dyDescent="0.2">
      <c r="A184">
        <v>91</v>
      </c>
    </row>
    <row r="185" spans="1:1" x14ac:dyDescent="0.2">
      <c r="A185">
        <v>91.5</v>
      </c>
    </row>
    <row r="186" spans="1:1" x14ac:dyDescent="0.2">
      <c r="A186">
        <v>92</v>
      </c>
    </row>
    <row r="187" spans="1:1" x14ac:dyDescent="0.2">
      <c r="A187">
        <v>92.5</v>
      </c>
    </row>
    <row r="188" spans="1:1" x14ac:dyDescent="0.2">
      <c r="A188">
        <v>93</v>
      </c>
    </row>
    <row r="189" spans="1:1" x14ac:dyDescent="0.2">
      <c r="A189">
        <v>93.5</v>
      </c>
    </row>
    <row r="190" spans="1:1" x14ac:dyDescent="0.2">
      <c r="A190">
        <v>94</v>
      </c>
    </row>
    <row r="191" spans="1:1" x14ac:dyDescent="0.2">
      <c r="A191">
        <v>94.5</v>
      </c>
    </row>
    <row r="192" spans="1:1" x14ac:dyDescent="0.2">
      <c r="A192">
        <v>95</v>
      </c>
    </row>
    <row r="193" spans="1:1" x14ac:dyDescent="0.2">
      <c r="A193">
        <v>95.5</v>
      </c>
    </row>
    <row r="194" spans="1:1" x14ac:dyDescent="0.2">
      <c r="A194">
        <v>96</v>
      </c>
    </row>
    <row r="195" spans="1:1" x14ac:dyDescent="0.2">
      <c r="A195">
        <v>96.5</v>
      </c>
    </row>
    <row r="196" spans="1:1" x14ac:dyDescent="0.2">
      <c r="A196">
        <v>97</v>
      </c>
    </row>
    <row r="197" spans="1:1" x14ac:dyDescent="0.2">
      <c r="A197">
        <v>97.5</v>
      </c>
    </row>
    <row r="198" spans="1:1" x14ac:dyDescent="0.2">
      <c r="A198">
        <v>98</v>
      </c>
    </row>
    <row r="199" spans="1:1" x14ac:dyDescent="0.2">
      <c r="A199">
        <v>98.5</v>
      </c>
    </row>
    <row r="200" spans="1:1" x14ac:dyDescent="0.2">
      <c r="A200">
        <v>99</v>
      </c>
    </row>
    <row r="201" spans="1:1" x14ac:dyDescent="0.2">
      <c r="A201">
        <v>99.5</v>
      </c>
    </row>
    <row r="202" spans="1:1" x14ac:dyDescent="0.2">
      <c r="A202">
        <v>100</v>
      </c>
    </row>
    <row r="203" spans="1:1" x14ac:dyDescent="0.2">
      <c r="A203">
        <v>100.5</v>
      </c>
    </row>
    <row r="204" spans="1:1" x14ac:dyDescent="0.2">
      <c r="A204">
        <v>101</v>
      </c>
    </row>
    <row r="205" spans="1:1" x14ac:dyDescent="0.2">
      <c r="A205">
        <v>101.5</v>
      </c>
    </row>
    <row r="206" spans="1:1" x14ac:dyDescent="0.2">
      <c r="A206">
        <v>102</v>
      </c>
    </row>
    <row r="207" spans="1:1" x14ac:dyDescent="0.2">
      <c r="A207">
        <v>102.5</v>
      </c>
    </row>
    <row r="208" spans="1:1" x14ac:dyDescent="0.2">
      <c r="A208">
        <v>103</v>
      </c>
    </row>
    <row r="209" spans="1:1" x14ac:dyDescent="0.2">
      <c r="A209">
        <v>103.5</v>
      </c>
    </row>
    <row r="210" spans="1:1" x14ac:dyDescent="0.2">
      <c r="A210">
        <v>104</v>
      </c>
    </row>
    <row r="211" spans="1:1" x14ac:dyDescent="0.2">
      <c r="A211">
        <v>104.5</v>
      </c>
    </row>
    <row r="212" spans="1:1" x14ac:dyDescent="0.2">
      <c r="A212">
        <v>105</v>
      </c>
    </row>
    <row r="213" spans="1:1" x14ac:dyDescent="0.2">
      <c r="A213">
        <v>105.5</v>
      </c>
    </row>
    <row r="214" spans="1:1" x14ac:dyDescent="0.2">
      <c r="A214">
        <v>106</v>
      </c>
    </row>
    <row r="215" spans="1:1" x14ac:dyDescent="0.2">
      <c r="A215">
        <v>106.5</v>
      </c>
    </row>
    <row r="216" spans="1:1" x14ac:dyDescent="0.2">
      <c r="A216">
        <v>107</v>
      </c>
    </row>
    <row r="217" spans="1:1" x14ac:dyDescent="0.2">
      <c r="A217">
        <v>107.5</v>
      </c>
    </row>
    <row r="218" spans="1:1" x14ac:dyDescent="0.2">
      <c r="A218">
        <v>108</v>
      </c>
    </row>
    <row r="219" spans="1:1" x14ac:dyDescent="0.2">
      <c r="A219">
        <v>108.5</v>
      </c>
    </row>
    <row r="220" spans="1:1" x14ac:dyDescent="0.2">
      <c r="A220">
        <v>109</v>
      </c>
    </row>
    <row r="221" spans="1:1" x14ac:dyDescent="0.2">
      <c r="A221">
        <v>109.5</v>
      </c>
    </row>
    <row r="222" spans="1:1" x14ac:dyDescent="0.2">
      <c r="A222">
        <v>110</v>
      </c>
    </row>
    <row r="223" spans="1:1" x14ac:dyDescent="0.2">
      <c r="A223">
        <v>110.5</v>
      </c>
    </row>
    <row r="224" spans="1:1" x14ac:dyDescent="0.2">
      <c r="A224">
        <v>111</v>
      </c>
    </row>
    <row r="225" spans="1:1" x14ac:dyDescent="0.2">
      <c r="A225">
        <v>111.5</v>
      </c>
    </row>
    <row r="226" spans="1:1" x14ac:dyDescent="0.2">
      <c r="A226">
        <v>112</v>
      </c>
    </row>
    <row r="227" spans="1:1" x14ac:dyDescent="0.2">
      <c r="A227">
        <v>112.5</v>
      </c>
    </row>
    <row r="228" spans="1:1" x14ac:dyDescent="0.2">
      <c r="A228">
        <v>113</v>
      </c>
    </row>
    <row r="229" spans="1:1" x14ac:dyDescent="0.2">
      <c r="A229">
        <v>113.5</v>
      </c>
    </row>
    <row r="230" spans="1:1" x14ac:dyDescent="0.2">
      <c r="A230">
        <v>114</v>
      </c>
    </row>
    <row r="231" spans="1:1" x14ac:dyDescent="0.2">
      <c r="A231">
        <v>114.5</v>
      </c>
    </row>
    <row r="232" spans="1:1" x14ac:dyDescent="0.2">
      <c r="A232">
        <v>115</v>
      </c>
    </row>
    <row r="233" spans="1:1" x14ac:dyDescent="0.2">
      <c r="A233">
        <v>115.5</v>
      </c>
    </row>
    <row r="234" spans="1:1" x14ac:dyDescent="0.2">
      <c r="A234">
        <v>116</v>
      </c>
    </row>
    <row r="235" spans="1:1" x14ac:dyDescent="0.2">
      <c r="A235">
        <v>116.5</v>
      </c>
    </row>
    <row r="236" spans="1:1" x14ac:dyDescent="0.2">
      <c r="A236">
        <v>117</v>
      </c>
    </row>
    <row r="237" spans="1:1" x14ac:dyDescent="0.2">
      <c r="A237">
        <v>117.5</v>
      </c>
    </row>
    <row r="238" spans="1:1" x14ac:dyDescent="0.2">
      <c r="A238">
        <v>118</v>
      </c>
    </row>
    <row r="239" spans="1:1" x14ac:dyDescent="0.2">
      <c r="A239">
        <v>118.5</v>
      </c>
    </row>
    <row r="240" spans="1:1" x14ac:dyDescent="0.2">
      <c r="A240">
        <v>119</v>
      </c>
    </row>
    <row r="241" spans="1:1" x14ac:dyDescent="0.2">
      <c r="A241">
        <v>119.5</v>
      </c>
    </row>
    <row r="242" spans="1:1" x14ac:dyDescent="0.2">
      <c r="A242">
        <v>120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9"/>
  <sheetViews>
    <sheetView tabSelected="1" zoomScale="58" workbookViewId="0">
      <selection activeCell="E247" sqref="E247"/>
    </sheetView>
  </sheetViews>
  <sheetFormatPr baseColWidth="10" defaultRowHeight="16" x14ac:dyDescent="0.2"/>
  <cols>
    <col min="1" max="1" width="23.1640625" customWidth="1"/>
    <col min="3" max="3" width="18.1640625" bestFit="1" customWidth="1"/>
    <col min="4" max="4" width="17.5" bestFit="1" customWidth="1"/>
    <col min="5" max="5" width="16.6640625" bestFit="1" customWidth="1"/>
    <col min="6" max="6" width="12.33203125" bestFit="1" customWidth="1"/>
    <col min="7" max="7" width="22" bestFit="1" customWidth="1"/>
    <col min="8" max="8" width="21" bestFit="1" customWidth="1"/>
    <col min="9" max="9" width="19.1640625" customWidth="1"/>
    <col min="10" max="10" width="16.83203125" bestFit="1" customWidth="1"/>
    <col min="11" max="11" width="16.83203125" customWidth="1"/>
    <col min="12" max="12" width="21.83203125" bestFit="1" customWidth="1"/>
    <col min="13" max="13" width="27.83203125" bestFit="1" customWidth="1"/>
    <col min="14" max="14" width="18.6640625" bestFit="1" customWidth="1"/>
    <col min="15" max="15" width="17" bestFit="1" customWidth="1"/>
    <col min="16" max="16" width="24.33203125" bestFit="1" customWidth="1"/>
    <col min="17" max="18" width="24.33203125" customWidth="1"/>
    <col min="19" max="19" width="17.6640625" bestFit="1" customWidth="1"/>
    <col min="20" max="20" width="20.5" bestFit="1" customWidth="1"/>
    <col min="21" max="21" width="21.5" bestFit="1" customWidth="1"/>
    <col min="22" max="23" width="17.83203125" customWidth="1"/>
    <col min="24" max="24" width="15.6640625" bestFit="1" customWidth="1"/>
    <col min="25" max="26" width="17.5" customWidth="1"/>
    <col min="27" max="27" width="17.33203125" bestFit="1" customWidth="1"/>
    <col min="29" max="29" width="12.6640625" bestFit="1" customWidth="1"/>
    <col min="30" max="30" width="23.33203125" bestFit="1" customWidth="1"/>
  </cols>
  <sheetData>
    <row r="1" spans="1:35" x14ac:dyDescent="0.2">
      <c r="A1" s="5"/>
      <c r="B1" s="6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16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18</v>
      </c>
      <c r="R1" t="s">
        <v>38</v>
      </c>
      <c r="S1" t="s">
        <v>39</v>
      </c>
      <c r="T1" t="s">
        <v>40</v>
      </c>
      <c r="U1" t="s">
        <v>23</v>
      </c>
      <c r="V1" t="s">
        <v>41</v>
      </c>
      <c r="W1" t="s">
        <v>42</v>
      </c>
      <c r="X1" t="s">
        <v>43</v>
      </c>
      <c r="Y1" t="s">
        <v>44</v>
      </c>
      <c r="AA1" s="20"/>
      <c r="AB1" s="21"/>
      <c r="AC1" s="21"/>
      <c r="AD1" s="21"/>
      <c r="AE1" s="21"/>
      <c r="AF1" s="21"/>
      <c r="AG1" s="21"/>
      <c r="AH1" s="21"/>
      <c r="AI1" s="22"/>
    </row>
    <row r="2" spans="1:35" x14ac:dyDescent="0.2">
      <c r="A2" s="5"/>
      <c r="B2" s="6">
        <v>0</v>
      </c>
      <c r="C2">
        <v>0</v>
      </c>
      <c r="D2">
        <v>0</v>
      </c>
      <c r="E2">
        <v>0</v>
      </c>
      <c r="F2">
        <f>((D2+E2)/2)*0.5</f>
        <v>0</v>
      </c>
      <c r="G2">
        <v>0</v>
      </c>
      <c r="H2">
        <f>I2+I3</f>
        <v>5.1977922704439836E-2</v>
      </c>
      <c r="I2">
        <f>F2*(SIN(RADIANS(J2)))</f>
        <v>0</v>
      </c>
      <c r="J2">
        <v>0</v>
      </c>
      <c r="K2" t="s">
        <v>17</v>
      </c>
      <c r="L2">
        <f>(400*9.81)*(SIN(RADIANS(J2)))</f>
        <v>0</v>
      </c>
      <c r="M2">
        <v>0</v>
      </c>
      <c r="N2">
        <v>0</v>
      </c>
      <c r="O2">
        <v>0</v>
      </c>
      <c r="P2">
        <f>0.5*O2*1.2*(E2^2)</f>
        <v>0</v>
      </c>
      <c r="Q2">
        <v>0</v>
      </c>
      <c r="R2">
        <f>M2*(400)*Q2</f>
        <v>0</v>
      </c>
      <c r="S2">
        <v>0</v>
      </c>
      <c r="T2">
        <v>0</v>
      </c>
      <c r="U2">
        <f>T2/1000</f>
        <v>0</v>
      </c>
      <c r="V2">
        <v>0</v>
      </c>
      <c r="X2">
        <f>(0.5)*(400)*(E2^2)</f>
        <v>0</v>
      </c>
      <c r="Y2">
        <f>S2*F2</f>
        <v>0</v>
      </c>
      <c r="AA2" s="11"/>
      <c r="AB2" s="12"/>
      <c r="AC2" s="12"/>
      <c r="AD2" s="13" t="s">
        <v>22</v>
      </c>
      <c r="AE2" s="12"/>
      <c r="AF2" s="12"/>
      <c r="AG2" s="12"/>
      <c r="AH2" s="12"/>
      <c r="AI2" s="14"/>
    </row>
    <row r="3" spans="1:35" x14ac:dyDescent="0.2">
      <c r="A3" s="5"/>
      <c r="B3" s="6">
        <v>0.5</v>
      </c>
      <c r="C3">
        <f>(E3-D3)/0.5</f>
        <v>2</v>
      </c>
      <c r="D3">
        <v>0</v>
      </c>
      <c r="E3">
        <f>1</f>
        <v>1</v>
      </c>
      <c r="F3">
        <f t="shared" ref="F3:F66" si="0">((D3+E3)/2)*0.5</f>
        <v>0.25</v>
      </c>
      <c r="G3">
        <f>F2+F3</f>
        <v>0.25</v>
      </c>
      <c r="H3">
        <f>H2+I4</f>
        <v>0.20791169081775934</v>
      </c>
      <c r="I3">
        <f t="shared" ref="I3:I74" si="1">F3*(SIN(RADIANS(J3)))</f>
        <v>5.1977922704439836E-2</v>
      </c>
      <c r="J3">
        <v>12</v>
      </c>
      <c r="K3" t="s">
        <v>17</v>
      </c>
      <c r="L3">
        <f t="shared" ref="L3:L66" si="2">(400*9.81)*(SIN(RADIANS(J3)))</f>
        <v>815.8454747688877</v>
      </c>
      <c r="M3">
        <v>0.02</v>
      </c>
      <c r="N3">
        <f>400*(9.8)*(M3)</f>
        <v>78.400000000000006</v>
      </c>
      <c r="O3">
        <f>2.1*1.5</f>
        <v>3.1500000000000004</v>
      </c>
      <c r="P3">
        <f>0.5*O3*0.38*1.2*(E3^2)</f>
        <v>0.71820000000000006</v>
      </c>
      <c r="Q3">
        <v>0.6</v>
      </c>
      <c r="R3">
        <f>M3*(400)*(9.81)*Q3</f>
        <v>47.088000000000001</v>
      </c>
      <c r="S3">
        <f>L3+N3+P3</f>
        <v>894.9636747688877</v>
      </c>
      <c r="T3">
        <f>S3*E3</f>
        <v>894.9636747688877</v>
      </c>
      <c r="U3">
        <f t="shared" ref="U3:U66" si="3">T3/1000</f>
        <v>0.89496367476888772</v>
      </c>
      <c r="V3">
        <v>2.88</v>
      </c>
      <c r="W3">
        <v>7.36</v>
      </c>
      <c r="X3">
        <f>(0.5)*(400)*(E3^2)</f>
        <v>200</v>
      </c>
      <c r="Y3">
        <f t="shared" ref="Y3:Y66" si="4">S3*F3</f>
        <v>223.74091869222192</v>
      </c>
      <c r="AA3" s="11"/>
      <c r="AB3" s="12"/>
      <c r="AC3" s="12"/>
      <c r="AD3" s="13"/>
      <c r="AE3" s="12"/>
      <c r="AF3" s="12"/>
      <c r="AG3" s="12"/>
      <c r="AH3" s="12"/>
      <c r="AI3" s="14"/>
    </row>
    <row r="4" spans="1:35" x14ac:dyDescent="0.2">
      <c r="A4" s="5"/>
      <c r="B4" s="6">
        <v>1</v>
      </c>
      <c r="C4">
        <f t="shared" ref="C4:C67" si="5">(E4-D4)/0.5</f>
        <v>2</v>
      </c>
      <c r="D4">
        <f>E3</f>
        <v>1</v>
      </c>
      <c r="E4">
        <v>2</v>
      </c>
      <c r="F4">
        <f t="shared" si="0"/>
        <v>0.75</v>
      </c>
      <c r="G4">
        <f>G3+F4</f>
        <v>1</v>
      </c>
      <c r="H4">
        <f t="shared" ref="H4:H67" si="6">H3+I5</f>
        <v>0.46780130433995853</v>
      </c>
      <c r="I4">
        <f t="shared" si="1"/>
        <v>0.15593376811331949</v>
      </c>
      <c r="J4">
        <v>12</v>
      </c>
      <c r="K4" t="s">
        <v>17</v>
      </c>
      <c r="L4">
        <f t="shared" si="2"/>
        <v>815.8454747688877</v>
      </c>
      <c r="M4">
        <v>0.02</v>
      </c>
      <c r="N4">
        <f t="shared" ref="N4:N67" si="7">400*(9.8)*(M4)</f>
        <v>78.400000000000006</v>
      </c>
      <c r="O4">
        <f t="shared" ref="O4:O67" si="8">2.1*1.5</f>
        <v>3.1500000000000004</v>
      </c>
      <c r="P4">
        <f t="shared" ref="P4:P67" si="9">0.5*O4*0.38*1.2*(E4^2)</f>
        <v>2.8728000000000002</v>
      </c>
      <c r="Q4">
        <v>0.6</v>
      </c>
      <c r="R4">
        <f t="shared" ref="R4:R68" si="10">M4*(400)*(9.81)*Q4</f>
        <v>47.088000000000001</v>
      </c>
      <c r="S4">
        <f t="shared" ref="S4:S67" si="11">L4+N4+P4</f>
        <v>897.11827476888766</v>
      </c>
      <c r="T4">
        <f t="shared" ref="T4:T67" si="12">S4*E4</f>
        <v>1794.2365495377753</v>
      </c>
      <c r="U4">
        <f t="shared" si="3"/>
        <v>1.7942365495377752</v>
      </c>
      <c r="V4">
        <v>2.88</v>
      </c>
      <c r="W4">
        <v>7.36</v>
      </c>
      <c r="X4">
        <f t="shared" ref="X4:X67" si="13">(0.5)*(400)*(E4^2)</f>
        <v>800</v>
      </c>
      <c r="Y4">
        <f t="shared" si="4"/>
        <v>672.83870607666574</v>
      </c>
      <c r="AA4" s="11"/>
      <c r="AB4" s="12"/>
      <c r="AC4" s="12"/>
      <c r="AD4" s="13"/>
      <c r="AE4" s="12"/>
      <c r="AF4" s="12"/>
      <c r="AG4" s="12"/>
      <c r="AH4" s="12"/>
      <c r="AI4" s="14"/>
    </row>
    <row r="5" spans="1:35" x14ac:dyDescent="0.2">
      <c r="A5" s="5"/>
      <c r="B5" s="6">
        <v>1.5</v>
      </c>
      <c r="C5">
        <f t="shared" si="5"/>
        <v>2</v>
      </c>
      <c r="D5">
        <f t="shared" ref="D5:D68" si="14">E4</f>
        <v>2</v>
      </c>
      <c r="E5">
        <f>3</f>
        <v>3</v>
      </c>
      <c r="F5">
        <f t="shared" si="0"/>
        <v>1.25</v>
      </c>
      <c r="G5">
        <f>G4+F5</f>
        <v>2.25</v>
      </c>
      <c r="H5">
        <f t="shared" si="6"/>
        <v>0.83164676327103737</v>
      </c>
      <c r="I5">
        <f t="shared" si="1"/>
        <v>0.25988961352219919</v>
      </c>
      <c r="J5">
        <v>12</v>
      </c>
      <c r="K5" t="s">
        <v>17</v>
      </c>
      <c r="L5">
        <f t="shared" si="2"/>
        <v>815.8454747688877</v>
      </c>
      <c r="M5">
        <v>0.02</v>
      </c>
      <c r="N5">
        <f t="shared" si="7"/>
        <v>78.400000000000006</v>
      </c>
      <c r="O5">
        <f t="shared" si="8"/>
        <v>3.1500000000000004</v>
      </c>
      <c r="P5">
        <f t="shared" si="9"/>
        <v>6.4638000000000009</v>
      </c>
      <c r="Q5">
        <v>0.6</v>
      </c>
      <c r="R5">
        <f t="shared" si="10"/>
        <v>47.088000000000001</v>
      </c>
      <c r="S5">
        <f t="shared" si="11"/>
        <v>900.70927476888767</v>
      </c>
      <c r="T5">
        <f t="shared" si="12"/>
        <v>2702.1278243066631</v>
      </c>
      <c r="U5">
        <f t="shared" si="3"/>
        <v>2.7021278243066633</v>
      </c>
      <c r="V5">
        <v>2.88</v>
      </c>
      <c r="W5">
        <v>7.36</v>
      </c>
      <c r="X5">
        <f t="shared" si="13"/>
        <v>1800</v>
      </c>
      <c r="Y5">
        <f t="shared" si="4"/>
        <v>1125.8865934611097</v>
      </c>
      <c r="AA5" s="11"/>
      <c r="AB5" s="12"/>
      <c r="AC5" s="12"/>
      <c r="AD5" s="13"/>
      <c r="AE5" s="12"/>
      <c r="AF5" s="12"/>
      <c r="AG5" s="12"/>
      <c r="AH5" s="12"/>
      <c r="AI5" s="14"/>
    </row>
    <row r="6" spans="1:35" x14ac:dyDescent="0.2">
      <c r="A6" s="5"/>
      <c r="B6" s="6">
        <v>2</v>
      </c>
      <c r="C6">
        <f t="shared" si="5"/>
        <v>2</v>
      </c>
      <c r="D6">
        <f t="shared" si="14"/>
        <v>3</v>
      </c>
      <c r="E6">
        <v>4</v>
      </c>
      <c r="F6">
        <f t="shared" si="0"/>
        <v>1.75</v>
      </c>
      <c r="G6">
        <f t="shared" ref="G6:G15" si="15">G5+F6</f>
        <v>4</v>
      </c>
      <c r="H6">
        <f t="shared" si="6"/>
        <v>1.2734591062587759</v>
      </c>
      <c r="I6">
        <f t="shared" si="1"/>
        <v>0.36384545893107884</v>
      </c>
      <c r="J6">
        <v>12</v>
      </c>
      <c r="K6" t="s">
        <v>17</v>
      </c>
      <c r="L6">
        <f t="shared" si="2"/>
        <v>815.8454747688877</v>
      </c>
      <c r="M6">
        <v>0.02</v>
      </c>
      <c r="N6">
        <f t="shared" si="7"/>
        <v>78.400000000000006</v>
      </c>
      <c r="O6">
        <f t="shared" si="8"/>
        <v>3.1500000000000004</v>
      </c>
      <c r="P6">
        <f t="shared" si="9"/>
        <v>11.491200000000001</v>
      </c>
      <c r="Q6">
        <v>0.6</v>
      </c>
      <c r="R6">
        <f t="shared" si="10"/>
        <v>47.088000000000001</v>
      </c>
      <c r="S6">
        <f t="shared" si="11"/>
        <v>905.73667476888772</v>
      </c>
      <c r="T6">
        <f t="shared" si="12"/>
        <v>3622.9466990755509</v>
      </c>
      <c r="U6">
        <f t="shared" si="3"/>
        <v>3.622946699075551</v>
      </c>
      <c r="V6">
        <v>2.88</v>
      </c>
      <c r="W6">
        <v>7.36</v>
      </c>
      <c r="X6">
        <f t="shared" si="13"/>
        <v>3200</v>
      </c>
      <c r="Y6">
        <f t="shared" si="4"/>
        <v>1585.0391808455536</v>
      </c>
      <c r="AA6" s="11"/>
      <c r="AB6" s="12"/>
      <c r="AC6" s="12"/>
      <c r="AD6" s="13"/>
      <c r="AE6" s="12"/>
      <c r="AF6" s="12"/>
      <c r="AG6" s="12"/>
      <c r="AH6" s="12"/>
      <c r="AI6" s="14"/>
    </row>
    <row r="7" spans="1:35" x14ac:dyDescent="0.2">
      <c r="A7" s="5"/>
      <c r="B7" s="6">
        <v>2.5</v>
      </c>
      <c r="C7">
        <f t="shared" si="5"/>
        <v>1</v>
      </c>
      <c r="D7">
        <f t="shared" si="14"/>
        <v>4</v>
      </c>
      <c r="E7">
        <v>4.5</v>
      </c>
      <c r="F7">
        <f t="shared" si="0"/>
        <v>2.125</v>
      </c>
      <c r="G7">
        <f t="shared" si="15"/>
        <v>6.125</v>
      </c>
      <c r="H7">
        <f t="shared" si="6"/>
        <v>1.7672493719509543</v>
      </c>
      <c r="I7">
        <f t="shared" si="1"/>
        <v>0.44181234298773858</v>
      </c>
      <c r="J7">
        <v>12</v>
      </c>
      <c r="K7" t="s">
        <v>17</v>
      </c>
      <c r="L7">
        <f t="shared" si="2"/>
        <v>815.8454747688877</v>
      </c>
      <c r="M7">
        <v>0.02</v>
      </c>
      <c r="N7">
        <f t="shared" si="7"/>
        <v>78.400000000000006</v>
      </c>
      <c r="O7">
        <f t="shared" si="8"/>
        <v>3.1500000000000004</v>
      </c>
      <c r="P7">
        <f t="shared" si="9"/>
        <v>14.543550000000002</v>
      </c>
      <c r="Q7">
        <v>0.6</v>
      </c>
      <c r="R7">
        <f t="shared" si="10"/>
        <v>47.088000000000001</v>
      </c>
      <c r="S7">
        <f t="shared" si="11"/>
        <v>908.78902476888766</v>
      </c>
      <c r="T7">
        <f t="shared" si="12"/>
        <v>4089.5506114599943</v>
      </c>
      <c r="U7">
        <f t="shared" si="3"/>
        <v>4.0895506114599947</v>
      </c>
      <c r="V7">
        <v>2.88</v>
      </c>
      <c r="W7">
        <v>7.36</v>
      </c>
      <c r="X7">
        <f t="shared" si="13"/>
        <v>4050</v>
      </c>
      <c r="Y7">
        <f t="shared" si="4"/>
        <v>1931.1766776338864</v>
      </c>
      <c r="AA7" s="11"/>
      <c r="AB7" s="12"/>
      <c r="AC7" s="12"/>
      <c r="AD7" s="13"/>
      <c r="AE7" s="12"/>
      <c r="AF7" s="12"/>
      <c r="AG7" s="12"/>
      <c r="AH7" s="12"/>
      <c r="AI7" s="14"/>
    </row>
    <row r="8" spans="1:35" x14ac:dyDescent="0.2">
      <c r="A8" s="5"/>
      <c r="B8" s="6">
        <v>3</v>
      </c>
      <c r="C8">
        <f t="shared" si="5"/>
        <v>1</v>
      </c>
      <c r="D8">
        <f t="shared" si="14"/>
        <v>4.5</v>
      </c>
      <c r="E8">
        <v>5</v>
      </c>
      <c r="F8">
        <f t="shared" si="0"/>
        <v>2.375</v>
      </c>
      <c r="G8">
        <f t="shared" si="15"/>
        <v>8.5</v>
      </c>
      <c r="H8">
        <f t="shared" si="6"/>
        <v>2.3130175603475727</v>
      </c>
      <c r="I8">
        <f t="shared" si="1"/>
        <v>0.49379026569217843</v>
      </c>
      <c r="J8">
        <v>12</v>
      </c>
      <c r="K8" t="s">
        <v>17</v>
      </c>
      <c r="L8">
        <f t="shared" si="2"/>
        <v>815.8454747688877</v>
      </c>
      <c r="M8">
        <v>0.02</v>
      </c>
      <c r="N8">
        <f t="shared" si="7"/>
        <v>78.400000000000006</v>
      </c>
      <c r="O8">
        <f t="shared" si="8"/>
        <v>3.1500000000000004</v>
      </c>
      <c r="P8">
        <f t="shared" si="9"/>
        <v>17.955000000000002</v>
      </c>
      <c r="Q8">
        <v>0.6</v>
      </c>
      <c r="R8">
        <f t="shared" si="10"/>
        <v>47.088000000000001</v>
      </c>
      <c r="S8">
        <f t="shared" si="11"/>
        <v>912.20047476888772</v>
      </c>
      <c r="T8">
        <f t="shared" si="12"/>
        <v>4561.0023738444388</v>
      </c>
      <c r="U8">
        <f t="shared" si="3"/>
        <v>4.5610023738444392</v>
      </c>
      <c r="V8">
        <v>2.88</v>
      </c>
      <c r="W8">
        <v>7.36</v>
      </c>
      <c r="X8">
        <f t="shared" si="13"/>
        <v>5000</v>
      </c>
      <c r="Y8">
        <f t="shared" si="4"/>
        <v>2166.4761275761084</v>
      </c>
      <c r="AA8" s="11"/>
      <c r="AB8" s="12"/>
      <c r="AC8" s="12"/>
      <c r="AD8" s="13"/>
      <c r="AE8" s="12"/>
      <c r="AF8" s="12"/>
      <c r="AG8" s="12"/>
      <c r="AH8" s="12"/>
      <c r="AI8" s="14"/>
    </row>
    <row r="9" spans="1:35" x14ac:dyDescent="0.2">
      <c r="A9" s="5"/>
      <c r="B9" s="6">
        <v>3.5</v>
      </c>
      <c r="C9">
        <f t="shared" si="5"/>
        <v>1</v>
      </c>
      <c r="D9">
        <f t="shared" si="14"/>
        <v>5</v>
      </c>
      <c r="E9">
        <v>5.5</v>
      </c>
      <c r="F9">
        <f t="shared" si="0"/>
        <v>2.625</v>
      </c>
      <c r="G9">
        <f t="shared" si="15"/>
        <v>11.125</v>
      </c>
      <c r="H9">
        <f t="shared" si="6"/>
        <v>2.9107636714486307</v>
      </c>
      <c r="I9">
        <f t="shared" si="1"/>
        <v>0.54576818839661823</v>
      </c>
      <c r="J9">
        <v>12</v>
      </c>
      <c r="K9" t="s">
        <v>17</v>
      </c>
      <c r="L9">
        <f t="shared" si="2"/>
        <v>815.8454747688877</v>
      </c>
      <c r="M9">
        <v>0.02</v>
      </c>
      <c r="N9">
        <f t="shared" si="7"/>
        <v>78.400000000000006</v>
      </c>
      <c r="O9">
        <f t="shared" si="8"/>
        <v>3.1500000000000004</v>
      </c>
      <c r="P9">
        <f t="shared" si="9"/>
        <v>21.725550000000002</v>
      </c>
      <c r="Q9">
        <v>0.6</v>
      </c>
      <c r="R9">
        <f t="shared" si="10"/>
        <v>47.088000000000001</v>
      </c>
      <c r="S9">
        <f t="shared" si="11"/>
        <v>915.97102476888767</v>
      </c>
      <c r="T9">
        <f t="shared" si="12"/>
        <v>5037.8406362288824</v>
      </c>
      <c r="U9">
        <f t="shared" si="3"/>
        <v>5.0378406362288821</v>
      </c>
      <c r="V9">
        <v>2.88</v>
      </c>
      <c r="W9">
        <v>7.36</v>
      </c>
      <c r="X9">
        <f t="shared" si="13"/>
        <v>6050</v>
      </c>
      <c r="Y9">
        <f t="shared" si="4"/>
        <v>2404.4239400183301</v>
      </c>
      <c r="AA9" s="11"/>
      <c r="AB9" s="12"/>
      <c r="AC9" s="12"/>
      <c r="AD9" s="12"/>
      <c r="AE9" s="12"/>
      <c r="AF9" s="12"/>
      <c r="AG9" s="12"/>
      <c r="AH9" s="12"/>
      <c r="AI9" s="14"/>
    </row>
    <row r="10" spans="1:35" x14ac:dyDescent="0.2">
      <c r="A10" s="5"/>
      <c r="B10" s="6">
        <v>4</v>
      </c>
      <c r="C10">
        <f t="shared" si="5"/>
        <v>1</v>
      </c>
      <c r="D10">
        <f t="shared" si="14"/>
        <v>5.5</v>
      </c>
      <c r="E10">
        <v>6</v>
      </c>
      <c r="F10">
        <f t="shared" si="0"/>
        <v>2.875</v>
      </c>
      <c r="G10">
        <f t="shared" si="15"/>
        <v>14</v>
      </c>
      <c r="H10">
        <f t="shared" si="6"/>
        <v>3.5604877052541286</v>
      </c>
      <c r="I10">
        <f t="shared" si="1"/>
        <v>0.59774611110105813</v>
      </c>
      <c r="J10">
        <v>12</v>
      </c>
      <c r="K10" t="s">
        <v>17</v>
      </c>
      <c r="L10">
        <f t="shared" si="2"/>
        <v>815.8454747688877</v>
      </c>
      <c r="M10">
        <v>0.02</v>
      </c>
      <c r="N10">
        <f t="shared" si="7"/>
        <v>78.400000000000006</v>
      </c>
      <c r="O10">
        <f t="shared" si="8"/>
        <v>3.1500000000000004</v>
      </c>
      <c r="P10">
        <f t="shared" si="9"/>
        <v>25.855200000000004</v>
      </c>
      <c r="Q10">
        <v>0.6</v>
      </c>
      <c r="R10">
        <f t="shared" si="10"/>
        <v>47.088000000000001</v>
      </c>
      <c r="S10">
        <f t="shared" si="11"/>
        <v>920.10067476888764</v>
      </c>
      <c r="T10">
        <f t="shared" si="12"/>
        <v>5520.6040486133261</v>
      </c>
      <c r="U10">
        <f t="shared" si="3"/>
        <v>5.5206040486133263</v>
      </c>
      <c r="V10">
        <v>2.88</v>
      </c>
      <c r="W10">
        <v>7.36</v>
      </c>
      <c r="X10">
        <f t="shared" si="13"/>
        <v>7200</v>
      </c>
      <c r="Y10">
        <f t="shared" si="4"/>
        <v>2645.289439960552</v>
      </c>
      <c r="AA10" s="11"/>
      <c r="AB10" s="12"/>
      <c r="AC10" s="12"/>
      <c r="AD10" s="12"/>
      <c r="AE10" s="12"/>
      <c r="AF10" s="12"/>
      <c r="AG10" s="12"/>
      <c r="AH10" s="12"/>
      <c r="AI10" s="14"/>
    </row>
    <row r="11" spans="1:35" x14ac:dyDescent="0.2">
      <c r="A11" s="5"/>
      <c r="B11" s="6">
        <v>4.5</v>
      </c>
      <c r="C11">
        <f t="shared" si="5"/>
        <v>1</v>
      </c>
      <c r="D11">
        <f t="shared" si="14"/>
        <v>6</v>
      </c>
      <c r="E11">
        <v>6.5</v>
      </c>
      <c r="F11">
        <f t="shared" si="0"/>
        <v>3.125</v>
      </c>
      <c r="G11">
        <f t="shared" si="15"/>
        <v>17.125</v>
      </c>
      <c r="H11">
        <f t="shared" si="6"/>
        <v>4.2621896617640669</v>
      </c>
      <c r="I11">
        <f t="shared" si="1"/>
        <v>0.64972403380549792</v>
      </c>
      <c r="J11">
        <v>12</v>
      </c>
      <c r="K11" t="s">
        <v>17</v>
      </c>
      <c r="L11">
        <f t="shared" si="2"/>
        <v>815.8454747688877</v>
      </c>
      <c r="M11">
        <v>0.02</v>
      </c>
      <c r="N11">
        <f t="shared" si="7"/>
        <v>78.400000000000006</v>
      </c>
      <c r="O11">
        <f t="shared" si="8"/>
        <v>3.1500000000000004</v>
      </c>
      <c r="P11">
        <f t="shared" si="9"/>
        <v>30.343950000000003</v>
      </c>
      <c r="Q11">
        <v>0.6</v>
      </c>
      <c r="R11">
        <f t="shared" si="10"/>
        <v>47.088000000000001</v>
      </c>
      <c r="S11">
        <f t="shared" si="11"/>
        <v>924.58942476888762</v>
      </c>
      <c r="T11">
        <f t="shared" si="12"/>
        <v>6009.8312609977693</v>
      </c>
      <c r="U11">
        <f t="shared" si="3"/>
        <v>6.0098312609977693</v>
      </c>
      <c r="V11">
        <v>2.88</v>
      </c>
      <c r="W11">
        <v>7.36</v>
      </c>
      <c r="X11">
        <f t="shared" si="13"/>
        <v>8450</v>
      </c>
      <c r="Y11">
        <f t="shared" si="4"/>
        <v>2889.341952402774</v>
      </c>
      <c r="AA11" s="11"/>
      <c r="AB11" s="12"/>
      <c r="AC11" s="12"/>
      <c r="AD11" s="12"/>
      <c r="AE11" s="12"/>
      <c r="AF11" s="12"/>
      <c r="AG11" s="12"/>
      <c r="AH11" s="12"/>
      <c r="AI11" s="14"/>
    </row>
    <row r="12" spans="1:35" x14ac:dyDescent="0.2">
      <c r="A12" s="5"/>
      <c r="B12" s="6">
        <v>5</v>
      </c>
      <c r="C12">
        <f t="shared" si="5"/>
        <v>1</v>
      </c>
      <c r="D12">
        <f t="shared" si="14"/>
        <v>6.5</v>
      </c>
      <c r="E12">
        <v>7</v>
      </c>
      <c r="F12">
        <f t="shared" si="0"/>
        <v>3.375</v>
      </c>
      <c r="G12">
        <f t="shared" si="15"/>
        <v>20.5</v>
      </c>
      <c r="H12">
        <f t="shared" si="6"/>
        <v>5.0028750603023342</v>
      </c>
      <c r="I12">
        <f t="shared" si="1"/>
        <v>0.70170195650993783</v>
      </c>
      <c r="J12">
        <v>12</v>
      </c>
      <c r="K12" t="s">
        <v>17</v>
      </c>
      <c r="L12">
        <f t="shared" si="2"/>
        <v>815.8454747688877</v>
      </c>
      <c r="M12">
        <v>0.02</v>
      </c>
      <c r="N12">
        <f t="shared" si="7"/>
        <v>78.400000000000006</v>
      </c>
      <c r="O12">
        <f t="shared" si="8"/>
        <v>3.1500000000000004</v>
      </c>
      <c r="P12">
        <f t="shared" si="9"/>
        <v>35.191800000000001</v>
      </c>
      <c r="Q12">
        <v>0.6</v>
      </c>
      <c r="R12">
        <f t="shared" si="10"/>
        <v>47.088000000000001</v>
      </c>
      <c r="S12">
        <f t="shared" si="11"/>
        <v>929.43727476888762</v>
      </c>
      <c r="T12">
        <f t="shared" si="12"/>
        <v>6506.0609233822133</v>
      </c>
      <c r="U12">
        <f t="shared" si="3"/>
        <v>6.5060609233822131</v>
      </c>
      <c r="V12">
        <v>2.88</v>
      </c>
      <c r="W12">
        <v>7.36</v>
      </c>
      <c r="X12">
        <f t="shared" si="13"/>
        <v>9800</v>
      </c>
      <c r="Y12">
        <f t="shared" si="4"/>
        <v>3136.8508023449958</v>
      </c>
      <c r="AA12" s="11"/>
      <c r="AB12" s="12"/>
      <c r="AC12" s="12"/>
      <c r="AD12" s="12"/>
      <c r="AE12" s="12"/>
      <c r="AF12" s="12"/>
      <c r="AG12" s="12"/>
      <c r="AH12" s="12"/>
      <c r="AI12" s="14"/>
    </row>
    <row r="13" spans="1:35" x14ac:dyDescent="0.2">
      <c r="A13" s="5"/>
      <c r="B13" s="6">
        <v>5.5</v>
      </c>
      <c r="C13">
        <f t="shared" si="5"/>
        <v>0.5</v>
      </c>
      <c r="D13">
        <f t="shared" si="14"/>
        <v>7</v>
      </c>
      <c r="E13">
        <v>7.25</v>
      </c>
      <c r="F13">
        <f t="shared" si="0"/>
        <v>3.5625</v>
      </c>
      <c r="G13">
        <f t="shared" si="15"/>
        <v>24.0625</v>
      </c>
      <c r="H13">
        <f t="shared" si="6"/>
        <v>5.7695494201928215</v>
      </c>
      <c r="I13">
        <f t="shared" si="1"/>
        <v>0.74068539853826765</v>
      </c>
      <c r="J13">
        <v>12</v>
      </c>
      <c r="K13" t="s">
        <v>17</v>
      </c>
      <c r="L13">
        <f t="shared" si="2"/>
        <v>815.8454747688877</v>
      </c>
      <c r="M13">
        <v>0.02</v>
      </c>
      <c r="N13">
        <f t="shared" si="7"/>
        <v>78.400000000000006</v>
      </c>
      <c r="O13">
        <f t="shared" si="8"/>
        <v>3.1500000000000004</v>
      </c>
      <c r="P13">
        <f t="shared" si="9"/>
        <v>37.750387500000002</v>
      </c>
      <c r="Q13">
        <v>0.6</v>
      </c>
      <c r="R13">
        <f t="shared" si="10"/>
        <v>47.088000000000001</v>
      </c>
      <c r="S13">
        <f t="shared" si="11"/>
        <v>931.99586226888766</v>
      </c>
      <c r="T13">
        <f t="shared" si="12"/>
        <v>6756.9700014494356</v>
      </c>
      <c r="U13">
        <f t="shared" si="3"/>
        <v>6.7569700014494352</v>
      </c>
      <c r="V13">
        <v>2.88</v>
      </c>
      <c r="W13">
        <v>7.36</v>
      </c>
      <c r="X13">
        <f t="shared" si="13"/>
        <v>10512.5</v>
      </c>
      <c r="Y13">
        <f t="shared" si="4"/>
        <v>3320.2352593329124</v>
      </c>
      <c r="AA13" s="11"/>
      <c r="AB13" s="12"/>
      <c r="AC13" s="12"/>
      <c r="AD13" s="12"/>
      <c r="AE13" s="12"/>
      <c r="AF13" s="12"/>
      <c r="AG13" s="12"/>
      <c r="AH13" s="12"/>
      <c r="AI13" s="14"/>
    </row>
    <row r="14" spans="1:35" x14ac:dyDescent="0.2">
      <c r="A14" s="5"/>
      <c r="B14" s="6">
        <v>6</v>
      </c>
      <c r="C14">
        <f t="shared" si="5"/>
        <v>0.5</v>
      </c>
      <c r="D14">
        <f t="shared" si="14"/>
        <v>7.25</v>
      </c>
      <c r="E14">
        <v>7.5</v>
      </c>
      <c r="F14">
        <f t="shared" si="0"/>
        <v>3.6875</v>
      </c>
      <c r="G14">
        <f t="shared" si="15"/>
        <v>27.75</v>
      </c>
      <c r="H14">
        <f t="shared" si="6"/>
        <v>6.308845186413075</v>
      </c>
      <c r="I14">
        <f t="shared" si="1"/>
        <v>0.7666743598904876</v>
      </c>
      <c r="J14">
        <v>12</v>
      </c>
      <c r="K14" t="s">
        <v>17</v>
      </c>
      <c r="L14">
        <f t="shared" si="2"/>
        <v>815.8454747688877</v>
      </c>
      <c r="M14">
        <v>0.02</v>
      </c>
      <c r="N14">
        <f t="shared" si="7"/>
        <v>78.400000000000006</v>
      </c>
      <c r="O14">
        <f t="shared" si="8"/>
        <v>3.1500000000000004</v>
      </c>
      <c r="P14">
        <f t="shared" si="9"/>
        <v>40.398750000000007</v>
      </c>
      <c r="Q14">
        <v>0.6</v>
      </c>
      <c r="R14">
        <f t="shared" si="10"/>
        <v>47.088000000000001</v>
      </c>
      <c r="S14">
        <f t="shared" si="11"/>
        <v>934.64422476888763</v>
      </c>
      <c r="T14">
        <f t="shared" si="12"/>
        <v>7009.8316857666568</v>
      </c>
      <c r="U14">
        <f t="shared" si="3"/>
        <v>7.0098316857666569</v>
      </c>
      <c r="V14">
        <v>2.88</v>
      </c>
      <c r="W14">
        <v>7.36</v>
      </c>
      <c r="X14">
        <f t="shared" si="13"/>
        <v>11250</v>
      </c>
      <c r="Y14">
        <f t="shared" si="4"/>
        <v>3446.5005788352732</v>
      </c>
      <c r="AA14" s="11"/>
      <c r="AB14" s="12"/>
      <c r="AC14" s="12"/>
      <c r="AD14" s="12"/>
      <c r="AE14" s="12"/>
      <c r="AF14" s="12"/>
      <c r="AG14" s="12"/>
      <c r="AH14" s="12"/>
      <c r="AI14" s="14"/>
    </row>
    <row r="15" spans="1:35" x14ac:dyDescent="0.2">
      <c r="A15" s="5"/>
      <c r="B15" s="7">
        <v>6.5</v>
      </c>
      <c r="C15">
        <f t="shared" si="5"/>
        <v>1</v>
      </c>
      <c r="D15">
        <f t="shared" si="14"/>
        <v>7.5</v>
      </c>
      <c r="E15">
        <v>8</v>
      </c>
      <c r="F15">
        <f>((D15+E15)/2)*0.5</f>
        <v>3.875</v>
      </c>
      <c r="G15">
        <f t="shared" si="15"/>
        <v>31.625</v>
      </c>
      <c r="H15">
        <f t="shared" si="6"/>
        <v>6.9003308654933528</v>
      </c>
      <c r="I15">
        <f t="shared" si="1"/>
        <v>0.53929576622025355</v>
      </c>
      <c r="J15" s="5">
        <v>8</v>
      </c>
      <c r="K15" t="s">
        <v>17</v>
      </c>
      <c r="L15">
        <f t="shared" si="2"/>
        <v>546.11524816729673</v>
      </c>
      <c r="M15">
        <v>0.02</v>
      </c>
      <c r="N15">
        <f t="shared" si="7"/>
        <v>78.400000000000006</v>
      </c>
      <c r="O15">
        <f t="shared" si="8"/>
        <v>3.1500000000000004</v>
      </c>
      <c r="P15">
        <f t="shared" si="9"/>
        <v>45.964800000000004</v>
      </c>
      <c r="Q15">
        <v>0.6</v>
      </c>
      <c r="R15">
        <f t="shared" si="10"/>
        <v>47.088000000000001</v>
      </c>
      <c r="S15">
        <f t="shared" si="11"/>
        <v>670.48004816729667</v>
      </c>
      <c r="T15">
        <f t="shared" si="12"/>
        <v>5363.8403853383734</v>
      </c>
      <c r="U15">
        <f t="shared" si="3"/>
        <v>5.3638403853383734</v>
      </c>
      <c r="V15">
        <v>2.88</v>
      </c>
      <c r="W15">
        <v>7.36</v>
      </c>
      <c r="X15">
        <f t="shared" si="13"/>
        <v>12800</v>
      </c>
      <c r="Y15">
        <f t="shared" si="4"/>
        <v>2598.1101866482745</v>
      </c>
      <c r="AA15" s="11"/>
      <c r="AB15" s="12"/>
      <c r="AC15" s="12"/>
      <c r="AD15" s="12"/>
      <c r="AE15" s="12"/>
      <c r="AF15" s="12"/>
      <c r="AG15" s="12"/>
      <c r="AH15" s="12"/>
      <c r="AI15" s="14"/>
    </row>
    <row r="16" spans="1:35" x14ac:dyDescent="0.2">
      <c r="A16" s="5"/>
      <c r="B16" s="7">
        <v>7</v>
      </c>
      <c r="C16">
        <f t="shared" si="5"/>
        <v>2</v>
      </c>
      <c r="D16">
        <f t="shared" si="14"/>
        <v>8</v>
      </c>
      <c r="E16">
        <v>9</v>
      </c>
      <c r="F16">
        <f t="shared" si="0"/>
        <v>4.25</v>
      </c>
      <c r="G16">
        <f>G15+F16</f>
        <v>35.875</v>
      </c>
      <c r="H16">
        <f t="shared" si="6"/>
        <v>7.5266098198136469</v>
      </c>
      <c r="I16">
        <f t="shared" si="1"/>
        <v>0.59148567908027816</v>
      </c>
      <c r="J16">
        <v>8</v>
      </c>
      <c r="K16" t="s">
        <v>17</v>
      </c>
      <c r="L16">
        <f t="shared" si="2"/>
        <v>546.11524816729673</v>
      </c>
      <c r="M16">
        <v>0.02</v>
      </c>
      <c r="N16">
        <f t="shared" si="7"/>
        <v>78.400000000000006</v>
      </c>
      <c r="O16">
        <f t="shared" si="8"/>
        <v>3.1500000000000004</v>
      </c>
      <c r="P16">
        <f t="shared" si="9"/>
        <v>58.174200000000006</v>
      </c>
      <c r="Q16">
        <v>0.6</v>
      </c>
      <c r="R16">
        <f t="shared" si="10"/>
        <v>47.088000000000001</v>
      </c>
      <c r="S16">
        <f t="shared" si="11"/>
        <v>682.68944816729675</v>
      </c>
      <c r="T16">
        <f t="shared" si="12"/>
        <v>6144.2050335056711</v>
      </c>
      <c r="U16">
        <f t="shared" si="3"/>
        <v>6.1442050335056715</v>
      </c>
      <c r="V16">
        <v>2.88</v>
      </c>
      <c r="W16">
        <v>7.36</v>
      </c>
      <c r="X16">
        <f t="shared" si="13"/>
        <v>16200</v>
      </c>
      <c r="Y16">
        <f t="shared" si="4"/>
        <v>2901.4301547110113</v>
      </c>
      <c r="AA16" s="11"/>
      <c r="AB16" s="12"/>
      <c r="AC16" s="12"/>
      <c r="AD16" s="12"/>
      <c r="AE16" s="12"/>
      <c r="AF16" s="12"/>
      <c r="AG16" s="12"/>
      <c r="AH16" s="12"/>
      <c r="AI16" s="14"/>
    </row>
    <row r="17" spans="1:35" x14ac:dyDescent="0.2">
      <c r="A17" s="5"/>
      <c r="B17" s="7">
        <v>7.5</v>
      </c>
      <c r="C17">
        <f t="shared" si="5"/>
        <v>0</v>
      </c>
      <c r="D17">
        <f t="shared" si="14"/>
        <v>9</v>
      </c>
      <c r="E17">
        <v>9</v>
      </c>
      <c r="F17">
        <f t="shared" si="0"/>
        <v>4.5</v>
      </c>
      <c r="G17">
        <f>G16+F17</f>
        <v>40.375</v>
      </c>
      <c r="H17">
        <f t="shared" si="6"/>
        <v>8.1876820493739579</v>
      </c>
      <c r="I17">
        <f t="shared" si="1"/>
        <v>0.62627895432029446</v>
      </c>
      <c r="J17">
        <v>8</v>
      </c>
      <c r="K17" t="s">
        <v>17</v>
      </c>
      <c r="L17">
        <f t="shared" si="2"/>
        <v>546.11524816729673</v>
      </c>
      <c r="M17">
        <v>0.02</v>
      </c>
      <c r="N17">
        <f t="shared" si="7"/>
        <v>78.400000000000006</v>
      </c>
      <c r="O17">
        <f t="shared" si="8"/>
        <v>3.1500000000000004</v>
      </c>
      <c r="P17">
        <f t="shared" si="9"/>
        <v>58.174200000000006</v>
      </c>
      <c r="Q17">
        <v>0.6</v>
      </c>
      <c r="R17">
        <f t="shared" si="10"/>
        <v>47.088000000000001</v>
      </c>
      <c r="S17">
        <f t="shared" si="11"/>
        <v>682.68944816729675</v>
      </c>
      <c r="T17">
        <f t="shared" si="12"/>
        <v>6144.2050335056711</v>
      </c>
      <c r="U17">
        <f t="shared" si="3"/>
        <v>6.1442050335056715</v>
      </c>
      <c r="V17">
        <v>2.88</v>
      </c>
      <c r="W17">
        <v>7.36</v>
      </c>
      <c r="X17">
        <f t="shared" si="13"/>
        <v>16200</v>
      </c>
      <c r="Y17">
        <f t="shared" si="4"/>
        <v>3072.1025167528355</v>
      </c>
      <c r="AA17" s="11"/>
      <c r="AB17" s="12"/>
      <c r="AC17" s="12"/>
      <c r="AD17" s="12"/>
      <c r="AE17" s="12"/>
      <c r="AF17" s="12"/>
      <c r="AG17" s="12"/>
      <c r="AH17" s="12"/>
      <c r="AI17" s="14"/>
    </row>
    <row r="18" spans="1:35" x14ac:dyDescent="0.2">
      <c r="A18" s="5"/>
      <c r="B18" s="7">
        <v>8</v>
      </c>
      <c r="C18">
        <f t="shared" si="5"/>
        <v>2</v>
      </c>
      <c r="D18">
        <f t="shared" si="14"/>
        <v>9</v>
      </c>
      <c r="E18">
        <v>10</v>
      </c>
      <c r="F18">
        <f t="shared" si="0"/>
        <v>4.75</v>
      </c>
      <c r="G18">
        <f t="shared" ref="G18:G81" si="16">G17+F18</f>
        <v>45.125</v>
      </c>
      <c r="H18">
        <f t="shared" si="6"/>
        <v>9.0125108932918767</v>
      </c>
      <c r="I18">
        <f t="shared" si="1"/>
        <v>0.66107222956031086</v>
      </c>
      <c r="J18">
        <v>8</v>
      </c>
      <c r="K18" t="s">
        <v>17</v>
      </c>
      <c r="L18">
        <f t="shared" si="2"/>
        <v>546.11524816729673</v>
      </c>
      <c r="M18">
        <v>0.02</v>
      </c>
      <c r="N18">
        <f t="shared" si="7"/>
        <v>78.400000000000006</v>
      </c>
      <c r="O18">
        <f t="shared" si="8"/>
        <v>3.1500000000000004</v>
      </c>
      <c r="P18">
        <f t="shared" si="9"/>
        <v>71.820000000000007</v>
      </c>
      <c r="Q18">
        <v>0.6</v>
      </c>
      <c r="R18">
        <f t="shared" si="10"/>
        <v>47.088000000000001</v>
      </c>
      <c r="S18">
        <f t="shared" si="11"/>
        <v>696.33524816729675</v>
      </c>
      <c r="T18">
        <f t="shared" si="12"/>
        <v>6963.3524816729678</v>
      </c>
      <c r="U18">
        <f t="shared" si="3"/>
        <v>6.9633524816729677</v>
      </c>
      <c r="V18">
        <v>2.88</v>
      </c>
      <c r="W18">
        <v>7.36</v>
      </c>
      <c r="X18">
        <f t="shared" si="13"/>
        <v>20000</v>
      </c>
      <c r="Y18">
        <f t="shared" si="4"/>
        <v>3307.5924287946596</v>
      </c>
      <c r="AA18" s="11"/>
      <c r="AB18" s="12"/>
      <c r="AC18" s="12"/>
      <c r="AD18" s="12"/>
      <c r="AE18" s="12"/>
      <c r="AF18" s="12"/>
      <c r="AG18" s="12"/>
      <c r="AH18" s="12"/>
      <c r="AI18" s="14"/>
    </row>
    <row r="19" spans="1:35" x14ac:dyDescent="0.2">
      <c r="A19" s="5"/>
      <c r="B19" s="9">
        <v>8.5</v>
      </c>
      <c r="C19">
        <f t="shared" si="5"/>
        <v>-2</v>
      </c>
      <c r="D19">
        <f t="shared" si="14"/>
        <v>10</v>
      </c>
      <c r="E19">
        <v>9</v>
      </c>
      <c r="F19">
        <f t="shared" si="0"/>
        <v>4.75</v>
      </c>
      <c r="G19">
        <f t="shared" si="16"/>
        <v>49.875</v>
      </c>
      <c r="H19">
        <f t="shared" si="6"/>
        <v>9.7505156483763304</v>
      </c>
      <c r="I19">
        <f t="shared" si="1"/>
        <v>0.82482884391791911</v>
      </c>
      <c r="J19">
        <v>10</v>
      </c>
      <c r="K19" t="s">
        <v>17</v>
      </c>
      <c r="L19">
        <f t="shared" si="2"/>
        <v>681.39544916503462</v>
      </c>
      <c r="M19">
        <v>0.02</v>
      </c>
      <c r="N19">
        <f t="shared" si="7"/>
        <v>78.400000000000006</v>
      </c>
      <c r="O19">
        <f t="shared" si="8"/>
        <v>3.1500000000000004</v>
      </c>
      <c r="P19">
        <f t="shared" si="9"/>
        <v>58.174200000000006</v>
      </c>
      <c r="Q19">
        <v>0.6</v>
      </c>
      <c r="R19">
        <f t="shared" si="10"/>
        <v>47.088000000000001</v>
      </c>
      <c r="S19">
        <f t="shared" si="11"/>
        <v>817.96964916503464</v>
      </c>
      <c r="T19">
        <f t="shared" si="12"/>
        <v>7361.7268424853119</v>
      </c>
      <c r="U19">
        <f t="shared" si="3"/>
        <v>7.3617268424853117</v>
      </c>
      <c r="V19">
        <v>2.88</v>
      </c>
      <c r="W19">
        <v>7.36</v>
      </c>
      <c r="X19">
        <f t="shared" si="13"/>
        <v>16200</v>
      </c>
      <c r="Y19">
        <f t="shared" si="4"/>
        <v>3885.3558335339144</v>
      </c>
      <c r="AA19" s="11"/>
      <c r="AB19" s="12"/>
      <c r="AC19" s="12"/>
      <c r="AD19" s="12"/>
      <c r="AE19" s="12"/>
      <c r="AF19" s="12"/>
      <c r="AG19" s="12"/>
      <c r="AH19" s="12"/>
      <c r="AI19" s="14"/>
    </row>
    <row r="20" spans="1:35" x14ac:dyDescent="0.2">
      <c r="A20" s="5"/>
      <c r="B20" s="9">
        <v>9</v>
      </c>
      <c r="C20">
        <f t="shared" si="5"/>
        <v>-2</v>
      </c>
      <c r="D20">
        <f t="shared" si="14"/>
        <v>9</v>
      </c>
      <c r="E20">
        <v>8</v>
      </c>
      <c r="F20">
        <f t="shared" si="0"/>
        <v>4.25</v>
      </c>
      <c r="G20">
        <f t="shared" si="16"/>
        <v>54.125</v>
      </c>
      <c r="H20">
        <f t="shared" si="6"/>
        <v>10.445108359044053</v>
      </c>
      <c r="I20">
        <f t="shared" si="1"/>
        <v>0.73800475508445396</v>
      </c>
      <c r="J20">
        <v>10</v>
      </c>
      <c r="K20" t="s">
        <v>17</v>
      </c>
      <c r="L20">
        <f t="shared" si="2"/>
        <v>681.39544916503462</v>
      </c>
      <c r="M20">
        <v>0.02</v>
      </c>
      <c r="N20">
        <f t="shared" si="7"/>
        <v>78.400000000000006</v>
      </c>
      <c r="O20">
        <f t="shared" si="8"/>
        <v>3.1500000000000004</v>
      </c>
      <c r="P20">
        <f t="shared" si="9"/>
        <v>45.964800000000004</v>
      </c>
      <c r="Q20">
        <v>0.6</v>
      </c>
      <c r="R20">
        <f t="shared" si="10"/>
        <v>47.088000000000001</v>
      </c>
      <c r="S20">
        <f t="shared" si="11"/>
        <v>805.76024916503457</v>
      </c>
      <c r="T20">
        <f t="shared" si="12"/>
        <v>6446.0819933202765</v>
      </c>
      <c r="U20">
        <f t="shared" si="3"/>
        <v>6.4460819933202762</v>
      </c>
      <c r="V20">
        <v>2.88</v>
      </c>
      <c r="W20">
        <v>7.36</v>
      </c>
      <c r="X20">
        <f t="shared" si="13"/>
        <v>12800</v>
      </c>
      <c r="Y20">
        <f t="shared" si="4"/>
        <v>3424.4810589513968</v>
      </c>
      <c r="AA20" s="11"/>
      <c r="AB20" s="12"/>
      <c r="AC20" s="12"/>
      <c r="AD20" s="12"/>
      <c r="AE20" s="12"/>
      <c r="AF20" s="12"/>
      <c r="AG20" s="12"/>
      <c r="AH20" s="12"/>
      <c r="AI20" s="14"/>
    </row>
    <row r="21" spans="1:35" x14ac:dyDescent="0.2">
      <c r="A21" s="5"/>
      <c r="B21" s="7">
        <v>9.5</v>
      </c>
      <c r="C21">
        <f t="shared" si="5"/>
        <v>0</v>
      </c>
      <c r="D21">
        <f t="shared" si="14"/>
        <v>8</v>
      </c>
      <c r="E21">
        <v>8</v>
      </c>
      <c r="F21">
        <f t="shared" si="0"/>
        <v>4</v>
      </c>
      <c r="G21">
        <f t="shared" si="16"/>
        <v>58.125</v>
      </c>
      <c r="H21">
        <f t="shared" si="6"/>
        <v>11.139701069711775</v>
      </c>
      <c r="I21">
        <f t="shared" si="1"/>
        <v>0.69459271066772132</v>
      </c>
      <c r="J21">
        <v>10</v>
      </c>
      <c r="K21" t="s">
        <v>17</v>
      </c>
      <c r="L21">
        <f t="shared" si="2"/>
        <v>681.39544916503462</v>
      </c>
      <c r="M21">
        <v>0.02</v>
      </c>
      <c r="N21">
        <f t="shared" si="7"/>
        <v>78.400000000000006</v>
      </c>
      <c r="O21">
        <f t="shared" si="8"/>
        <v>3.1500000000000004</v>
      </c>
      <c r="P21">
        <f t="shared" si="9"/>
        <v>45.964800000000004</v>
      </c>
      <c r="Q21">
        <v>0.6</v>
      </c>
      <c r="R21">
        <f t="shared" si="10"/>
        <v>47.088000000000001</v>
      </c>
      <c r="S21">
        <f t="shared" si="11"/>
        <v>805.76024916503457</v>
      </c>
      <c r="T21">
        <f t="shared" si="12"/>
        <v>6446.0819933202765</v>
      </c>
      <c r="U21">
        <f t="shared" si="3"/>
        <v>6.4460819933202762</v>
      </c>
      <c r="V21">
        <v>2.88</v>
      </c>
      <c r="W21">
        <v>7.36</v>
      </c>
      <c r="X21">
        <f t="shared" si="13"/>
        <v>12800</v>
      </c>
      <c r="Y21">
        <f t="shared" si="4"/>
        <v>3223.0409966601383</v>
      </c>
      <c r="AA21" s="11"/>
      <c r="AB21" s="12"/>
      <c r="AC21" s="12"/>
      <c r="AD21" s="12"/>
      <c r="AE21" s="12"/>
      <c r="AF21" s="12"/>
      <c r="AG21" s="12"/>
      <c r="AH21" s="12"/>
      <c r="AI21" s="14"/>
    </row>
    <row r="22" spans="1:35" x14ac:dyDescent="0.2">
      <c r="A22" s="5"/>
      <c r="B22" s="7">
        <v>10</v>
      </c>
      <c r="C22">
        <f t="shared" si="5"/>
        <v>0</v>
      </c>
      <c r="D22">
        <f t="shared" si="14"/>
        <v>8</v>
      </c>
      <c r="E22">
        <v>8</v>
      </c>
      <c r="F22">
        <f t="shared" si="0"/>
        <v>4</v>
      </c>
      <c r="G22">
        <f t="shared" si="16"/>
        <v>62.125</v>
      </c>
      <c r="H22">
        <f t="shared" si="6"/>
        <v>11.834293780379497</v>
      </c>
      <c r="I22">
        <f t="shared" si="1"/>
        <v>0.69459271066772132</v>
      </c>
      <c r="J22">
        <v>10</v>
      </c>
      <c r="K22" t="s">
        <v>17</v>
      </c>
      <c r="L22">
        <f t="shared" si="2"/>
        <v>681.39544916503462</v>
      </c>
      <c r="M22">
        <v>0.02</v>
      </c>
      <c r="N22">
        <f t="shared" si="7"/>
        <v>78.400000000000006</v>
      </c>
      <c r="O22">
        <f t="shared" si="8"/>
        <v>3.1500000000000004</v>
      </c>
      <c r="P22">
        <f t="shared" si="9"/>
        <v>45.964800000000004</v>
      </c>
      <c r="Q22">
        <v>0.6</v>
      </c>
      <c r="R22">
        <f t="shared" si="10"/>
        <v>47.088000000000001</v>
      </c>
      <c r="S22">
        <f t="shared" si="11"/>
        <v>805.76024916503457</v>
      </c>
      <c r="T22">
        <f t="shared" si="12"/>
        <v>6446.0819933202765</v>
      </c>
      <c r="U22">
        <f t="shared" si="3"/>
        <v>6.4460819933202762</v>
      </c>
      <c r="V22">
        <v>2.88</v>
      </c>
      <c r="W22">
        <v>7.36</v>
      </c>
      <c r="X22">
        <f t="shared" si="13"/>
        <v>12800</v>
      </c>
      <c r="Y22">
        <f t="shared" si="4"/>
        <v>3223.0409966601383</v>
      </c>
      <c r="AA22" s="11"/>
      <c r="AB22" s="12"/>
      <c r="AC22" s="12"/>
      <c r="AD22" s="12"/>
      <c r="AE22" s="12"/>
      <c r="AF22" s="12"/>
      <c r="AG22" s="12"/>
      <c r="AH22" s="12"/>
      <c r="AI22" s="14"/>
    </row>
    <row r="23" spans="1:35" x14ac:dyDescent="0.2">
      <c r="A23" s="5"/>
      <c r="B23" s="7">
        <v>10.5</v>
      </c>
      <c r="C23">
        <f t="shared" si="5"/>
        <v>0</v>
      </c>
      <c r="D23">
        <f t="shared" si="14"/>
        <v>8</v>
      </c>
      <c r="E23">
        <v>8</v>
      </c>
      <c r="F23">
        <f t="shared" si="0"/>
        <v>4</v>
      </c>
      <c r="G23">
        <f t="shared" si="16"/>
        <v>66.125</v>
      </c>
      <c r="H23">
        <f t="shared" si="6"/>
        <v>12.528886491047219</v>
      </c>
      <c r="I23">
        <f t="shared" si="1"/>
        <v>0.69459271066772132</v>
      </c>
      <c r="J23">
        <v>10</v>
      </c>
      <c r="K23" t="s">
        <v>17</v>
      </c>
      <c r="L23">
        <f t="shared" si="2"/>
        <v>681.39544916503462</v>
      </c>
      <c r="M23">
        <v>0.02</v>
      </c>
      <c r="N23">
        <f t="shared" si="7"/>
        <v>78.400000000000006</v>
      </c>
      <c r="O23">
        <f t="shared" si="8"/>
        <v>3.1500000000000004</v>
      </c>
      <c r="P23">
        <f t="shared" si="9"/>
        <v>45.964800000000004</v>
      </c>
      <c r="Q23">
        <v>0.6</v>
      </c>
      <c r="R23">
        <f t="shared" si="10"/>
        <v>47.088000000000001</v>
      </c>
      <c r="S23">
        <f t="shared" si="11"/>
        <v>805.76024916503457</v>
      </c>
      <c r="T23">
        <f t="shared" si="12"/>
        <v>6446.0819933202765</v>
      </c>
      <c r="U23">
        <f t="shared" si="3"/>
        <v>6.4460819933202762</v>
      </c>
      <c r="V23">
        <v>2.88</v>
      </c>
      <c r="W23">
        <v>7.36</v>
      </c>
      <c r="X23">
        <f t="shared" si="13"/>
        <v>12800</v>
      </c>
      <c r="Y23">
        <f t="shared" si="4"/>
        <v>3223.0409966601383</v>
      </c>
      <c r="AA23" s="11"/>
      <c r="AB23" s="12"/>
      <c r="AC23" s="12"/>
      <c r="AD23" s="12"/>
      <c r="AE23" s="12"/>
      <c r="AF23" s="12"/>
      <c r="AG23" s="12"/>
      <c r="AH23" s="12"/>
      <c r="AI23" s="14"/>
    </row>
    <row r="24" spans="1:35" x14ac:dyDescent="0.2">
      <c r="A24" s="5"/>
      <c r="B24" s="7">
        <v>11</v>
      </c>
      <c r="C24">
        <f t="shared" si="5"/>
        <v>0</v>
      </c>
      <c r="D24">
        <f t="shared" si="14"/>
        <v>8</v>
      </c>
      <c r="E24">
        <v>8</v>
      </c>
      <c r="F24">
        <f t="shared" si="0"/>
        <v>4</v>
      </c>
      <c r="G24">
        <f t="shared" si="16"/>
        <v>70.125</v>
      </c>
      <c r="H24">
        <f t="shared" si="6"/>
        <v>12.92086822830092</v>
      </c>
      <c r="I24">
        <f t="shared" si="1"/>
        <v>0.69459271066772132</v>
      </c>
      <c r="J24">
        <v>10</v>
      </c>
      <c r="K24" t="s">
        <v>17</v>
      </c>
      <c r="L24">
        <f t="shared" si="2"/>
        <v>681.39544916503462</v>
      </c>
      <c r="M24">
        <v>0.02</v>
      </c>
      <c r="N24">
        <f t="shared" si="7"/>
        <v>78.400000000000006</v>
      </c>
      <c r="O24">
        <f t="shared" si="8"/>
        <v>3.1500000000000004</v>
      </c>
      <c r="P24">
        <f t="shared" si="9"/>
        <v>45.964800000000004</v>
      </c>
      <c r="Q24">
        <v>0.6</v>
      </c>
      <c r="R24">
        <f t="shared" si="10"/>
        <v>47.088000000000001</v>
      </c>
      <c r="S24">
        <f t="shared" si="11"/>
        <v>805.76024916503457</v>
      </c>
      <c r="T24">
        <f t="shared" si="12"/>
        <v>6446.0819933202765</v>
      </c>
      <c r="U24">
        <f t="shared" si="3"/>
        <v>6.4460819933202762</v>
      </c>
      <c r="V24">
        <v>2.88</v>
      </c>
      <c r="W24">
        <v>7.36</v>
      </c>
      <c r="X24">
        <f t="shared" si="13"/>
        <v>12800</v>
      </c>
      <c r="Y24">
        <f t="shared" si="4"/>
        <v>3223.0409966601383</v>
      </c>
      <c r="AA24" s="11"/>
      <c r="AB24" s="12"/>
      <c r="AC24" s="12"/>
      <c r="AD24" s="12"/>
      <c r="AE24" s="12"/>
      <c r="AF24" s="12"/>
      <c r="AG24" s="12"/>
      <c r="AH24" s="12"/>
      <c r="AI24" s="14"/>
    </row>
    <row r="25" spans="1:35" x14ac:dyDescent="0.2">
      <c r="A25" s="5"/>
      <c r="B25" s="3">
        <v>11.5</v>
      </c>
      <c r="C25">
        <f t="shared" si="5"/>
        <v>-2</v>
      </c>
      <c r="D25">
        <f t="shared" si="14"/>
        <v>8</v>
      </c>
      <c r="E25">
        <v>7</v>
      </c>
      <c r="F25">
        <f t="shared" si="0"/>
        <v>3.75</v>
      </c>
      <c r="G25">
        <f t="shared" si="16"/>
        <v>73.875</v>
      </c>
      <c r="H25">
        <f t="shared" si="6"/>
        <v>13.260585733920793</v>
      </c>
      <c r="I25">
        <f t="shared" si="1"/>
        <v>0.3919817372537005</v>
      </c>
      <c r="J25">
        <v>6</v>
      </c>
      <c r="K25" t="s">
        <v>17</v>
      </c>
      <c r="L25">
        <f t="shared" si="2"/>
        <v>410.16968986227221</v>
      </c>
      <c r="M25">
        <v>0.02</v>
      </c>
      <c r="N25">
        <f t="shared" si="7"/>
        <v>78.400000000000006</v>
      </c>
      <c r="O25">
        <f t="shared" si="8"/>
        <v>3.1500000000000004</v>
      </c>
      <c r="P25">
        <f t="shared" si="9"/>
        <v>35.191800000000001</v>
      </c>
      <c r="Q25">
        <v>0.6</v>
      </c>
      <c r="R25">
        <f t="shared" si="10"/>
        <v>47.088000000000001</v>
      </c>
      <c r="S25">
        <f t="shared" si="11"/>
        <v>523.76148986227213</v>
      </c>
      <c r="T25">
        <f t="shared" si="12"/>
        <v>3666.3304290359047</v>
      </c>
      <c r="U25">
        <f t="shared" si="3"/>
        <v>3.6663304290359049</v>
      </c>
      <c r="V25">
        <v>2.88</v>
      </c>
      <c r="W25">
        <v>7.36</v>
      </c>
      <c r="X25">
        <f t="shared" si="13"/>
        <v>9800</v>
      </c>
      <c r="Y25">
        <f t="shared" si="4"/>
        <v>1964.1055869835204</v>
      </c>
      <c r="AA25" s="11"/>
      <c r="AB25" s="12"/>
      <c r="AC25" s="12"/>
      <c r="AD25" s="12"/>
      <c r="AE25" s="12"/>
      <c r="AF25" s="12"/>
      <c r="AG25" s="12"/>
      <c r="AH25" s="12"/>
      <c r="AI25" s="14"/>
    </row>
    <row r="26" spans="1:35" x14ac:dyDescent="0.2">
      <c r="A26" s="5"/>
      <c r="B26" s="3">
        <v>12</v>
      </c>
      <c r="C26">
        <f t="shared" si="5"/>
        <v>-2</v>
      </c>
      <c r="D26">
        <f t="shared" si="14"/>
        <v>7</v>
      </c>
      <c r="E26">
        <v>6</v>
      </c>
      <c r="F26">
        <f t="shared" si="0"/>
        <v>3.25</v>
      </c>
      <c r="G26">
        <f t="shared" si="16"/>
        <v>77.125</v>
      </c>
      <c r="H26">
        <f t="shared" si="6"/>
        <v>13.548039007906841</v>
      </c>
      <c r="I26">
        <f t="shared" si="1"/>
        <v>0.33971750561987379</v>
      </c>
      <c r="J26">
        <v>6</v>
      </c>
      <c r="K26" t="s">
        <v>17</v>
      </c>
      <c r="L26">
        <f t="shared" si="2"/>
        <v>410.16968986227221</v>
      </c>
      <c r="M26">
        <v>0.02</v>
      </c>
      <c r="N26">
        <f t="shared" si="7"/>
        <v>78.400000000000006</v>
      </c>
      <c r="O26">
        <f t="shared" si="8"/>
        <v>3.1500000000000004</v>
      </c>
      <c r="P26">
        <f t="shared" si="9"/>
        <v>25.855200000000004</v>
      </c>
      <c r="Q26">
        <v>0.6</v>
      </c>
      <c r="R26">
        <f t="shared" si="10"/>
        <v>47.088000000000001</v>
      </c>
      <c r="S26">
        <f t="shared" si="11"/>
        <v>514.42488986227215</v>
      </c>
      <c r="T26">
        <f t="shared" si="12"/>
        <v>3086.5493391736327</v>
      </c>
      <c r="U26">
        <f t="shared" si="3"/>
        <v>3.0865493391736325</v>
      </c>
      <c r="V26">
        <v>2.88</v>
      </c>
      <c r="W26">
        <v>7.36</v>
      </c>
      <c r="X26">
        <f t="shared" si="13"/>
        <v>7200</v>
      </c>
      <c r="Y26">
        <f t="shared" si="4"/>
        <v>1671.8808920523845</v>
      </c>
      <c r="AA26" s="11"/>
      <c r="AB26" s="12"/>
      <c r="AC26" s="12"/>
      <c r="AD26" s="12"/>
      <c r="AE26" s="12"/>
      <c r="AF26" s="12"/>
      <c r="AG26" s="12"/>
      <c r="AH26" s="12"/>
      <c r="AI26" s="14"/>
    </row>
    <row r="27" spans="1:35" x14ac:dyDescent="0.2">
      <c r="A27" s="5"/>
      <c r="B27" s="9">
        <v>12.5</v>
      </c>
      <c r="C27">
        <f t="shared" si="5"/>
        <v>-2</v>
      </c>
      <c r="D27">
        <f t="shared" si="14"/>
        <v>6</v>
      </c>
      <c r="E27">
        <v>5</v>
      </c>
      <c r="F27">
        <f t="shared" si="0"/>
        <v>2.75</v>
      </c>
      <c r="G27">
        <f t="shared" si="16"/>
        <v>79.875</v>
      </c>
      <c r="H27">
        <f t="shared" si="6"/>
        <v>13.809360166075974</v>
      </c>
      <c r="I27">
        <f t="shared" si="1"/>
        <v>0.28745327398604703</v>
      </c>
      <c r="J27">
        <v>6</v>
      </c>
      <c r="K27" t="s">
        <v>17</v>
      </c>
      <c r="L27">
        <f t="shared" si="2"/>
        <v>410.16968986227221</v>
      </c>
      <c r="M27">
        <v>0.02</v>
      </c>
      <c r="N27">
        <f t="shared" si="7"/>
        <v>78.400000000000006</v>
      </c>
      <c r="O27">
        <f t="shared" si="8"/>
        <v>3.1500000000000004</v>
      </c>
      <c r="P27">
        <f t="shared" si="9"/>
        <v>17.955000000000002</v>
      </c>
      <c r="Q27">
        <v>0.6</v>
      </c>
      <c r="R27">
        <f t="shared" si="10"/>
        <v>47.088000000000001</v>
      </c>
      <c r="S27">
        <f t="shared" si="11"/>
        <v>506.52468986227217</v>
      </c>
      <c r="T27">
        <f t="shared" si="12"/>
        <v>2532.6234493113607</v>
      </c>
      <c r="U27">
        <f t="shared" si="3"/>
        <v>2.5326234493113606</v>
      </c>
      <c r="V27">
        <v>2.88</v>
      </c>
      <c r="W27">
        <v>7.36</v>
      </c>
      <c r="X27">
        <f t="shared" si="13"/>
        <v>5000</v>
      </c>
      <c r="Y27">
        <f t="shared" si="4"/>
        <v>1392.9428971212485</v>
      </c>
      <c r="AA27" s="11"/>
      <c r="AB27" s="12"/>
      <c r="AC27" s="12"/>
      <c r="AD27" s="12"/>
      <c r="AE27" s="12"/>
      <c r="AF27" s="12"/>
      <c r="AG27" s="12"/>
      <c r="AH27" s="12"/>
      <c r="AI27" s="14"/>
    </row>
    <row r="28" spans="1:35" x14ac:dyDescent="0.2">
      <c r="A28" s="5"/>
      <c r="B28" s="8">
        <v>13</v>
      </c>
      <c r="C28">
        <f t="shared" si="5"/>
        <v>0</v>
      </c>
      <c r="D28">
        <f t="shared" si="14"/>
        <v>5</v>
      </c>
      <c r="E28">
        <v>5</v>
      </c>
      <c r="F28">
        <f t="shared" si="0"/>
        <v>2.5</v>
      </c>
      <c r="G28">
        <f t="shared" si="16"/>
        <v>82.375</v>
      </c>
      <c r="H28">
        <f t="shared" si="6"/>
        <v>14.070681324245108</v>
      </c>
      <c r="I28">
        <f t="shared" si="1"/>
        <v>0.2613211581691337</v>
      </c>
      <c r="J28">
        <v>6</v>
      </c>
      <c r="K28" t="s">
        <v>17</v>
      </c>
      <c r="L28">
        <f t="shared" si="2"/>
        <v>410.16968986227221</v>
      </c>
      <c r="M28">
        <v>0.02</v>
      </c>
      <c r="N28">
        <f t="shared" si="7"/>
        <v>78.400000000000006</v>
      </c>
      <c r="O28">
        <f t="shared" si="8"/>
        <v>3.1500000000000004</v>
      </c>
      <c r="P28">
        <f t="shared" si="9"/>
        <v>17.955000000000002</v>
      </c>
      <c r="Q28">
        <v>0.6</v>
      </c>
      <c r="R28">
        <f t="shared" si="10"/>
        <v>47.088000000000001</v>
      </c>
      <c r="S28">
        <f t="shared" si="11"/>
        <v>506.52468986227217</v>
      </c>
      <c r="T28">
        <f t="shared" si="12"/>
        <v>2532.6234493113607</v>
      </c>
      <c r="U28">
        <f t="shared" si="3"/>
        <v>2.5326234493113606</v>
      </c>
      <c r="V28">
        <v>2.88</v>
      </c>
      <c r="W28">
        <v>7.36</v>
      </c>
      <c r="X28">
        <f t="shared" si="13"/>
        <v>5000</v>
      </c>
      <c r="Y28">
        <f t="shared" si="4"/>
        <v>1266.3117246556803</v>
      </c>
      <c r="AA28" s="11"/>
      <c r="AB28" s="12"/>
      <c r="AC28" s="12"/>
      <c r="AD28" s="12"/>
      <c r="AE28" s="12"/>
      <c r="AF28" s="12"/>
      <c r="AG28" s="12"/>
      <c r="AH28" s="12"/>
      <c r="AI28" s="14"/>
    </row>
    <row r="29" spans="1:35" x14ac:dyDescent="0.2">
      <c r="A29" s="5"/>
      <c r="B29" s="8">
        <v>13.5</v>
      </c>
      <c r="C29">
        <f t="shared" si="5"/>
        <v>0</v>
      </c>
      <c r="D29">
        <f t="shared" si="14"/>
        <v>5</v>
      </c>
      <c r="E29">
        <v>5</v>
      </c>
      <c r="F29">
        <f t="shared" si="0"/>
        <v>2.5</v>
      </c>
      <c r="G29">
        <f t="shared" si="16"/>
        <v>84.875</v>
      </c>
      <c r="H29">
        <f t="shared" si="6"/>
        <v>14.332002482414241</v>
      </c>
      <c r="I29">
        <f t="shared" si="1"/>
        <v>0.2613211581691337</v>
      </c>
      <c r="J29">
        <v>6</v>
      </c>
      <c r="K29" t="s">
        <v>17</v>
      </c>
      <c r="L29">
        <f t="shared" si="2"/>
        <v>410.16968986227221</v>
      </c>
      <c r="M29">
        <v>0.02</v>
      </c>
      <c r="N29">
        <f t="shared" si="7"/>
        <v>78.400000000000006</v>
      </c>
      <c r="O29">
        <f t="shared" si="8"/>
        <v>3.1500000000000004</v>
      </c>
      <c r="P29">
        <f t="shared" si="9"/>
        <v>17.955000000000002</v>
      </c>
      <c r="Q29">
        <v>0.6</v>
      </c>
      <c r="R29">
        <f t="shared" si="10"/>
        <v>47.088000000000001</v>
      </c>
      <c r="S29">
        <f t="shared" si="11"/>
        <v>506.52468986227217</v>
      </c>
      <c r="T29">
        <f t="shared" si="12"/>
        <v>2532.6234493113607</v>
      </c>
      <c r="U29">
        <f t="shared" si="3"/>
        <v>2.5326234493113606</v>
      </c>
      <c r="V29">
        <v>2.88</v>
      </c>
      <c r="W29">
        <v>7.36</v>
      </c>
      <c r="X29">
        <f t="shared" si="13"/>
        <v>5000</v>
      </c>
      <c r="Y29">
        <f t="shared" si="4"/>
        <v>1266.3117246556803</v>
      </c>
      <c r="AA29" s="11"/>
      <c r="AB29" s="12"/>
      <c r="AC29" s="12"/>
      <c r="AD29" s="12"/>
      <c r="AE29" s="12"/>
      <c r="AF29" s="12"/>
      <c r="AG29" s="12"/>
      <c r="AH29" s="12"/>
      <c r="AI29" s="14"/>
    </row>
    <row r="30" spans="1:35" x14ac:dyDescent="0.2">
      <c r="A30" s="5"/>
      <c r="B30" s="8">
        <v>14</v>
      </c>
      <c r="C30">
        <f t="shared" si="5"/>
        <v>0</v>
      </c>
      <c r="D30">
        <f t="shared" si="14"/>
        <v>5</v>
      </c>
      <c r="E30">
        <v>5</v>
      </c>
      <c r="F30">
        <f t="shared" si="0"/>
        <v>2.5</v>
      </c>
      <c r="G30">
        <f t="shared" si="16"/>
        <v>87.375</v>
      </c>
      <c r="H30">
        <f t="shared" si="6"/>
        <v>14.593323640583375</v>
      </c>
      <c r="I30">
        <f t="shared" si="1"/>
        <v>0.2613211581691337</v>
      </c>
      <c r="J30">
        <v>6</v>
      </c>
      <c r="K30" t="s">
        <v>17</v>
      </c>
      <c r="L30">
        <f t="shared" si="2"/>
        <v>410.16968986227221</v>
      </c>
      <c r="M30">
        <v>0.02</v>
      </c>
      <c r="N30">
        <f t="shared" si="7"/>
        <v>78.400000000000006</v>
      </c>
      <c r="O30">
        <f t="shared" si="8"/>
        <v>3.1500000000000004</v>
      </c>
      <c r="P30">
        <f t="shared" si="9"/>
        <v>17.955000000000002</v>
      </c>
      <c r="Q30">
        <v>0.6</v>
      </c>
      <c r="R30">
        <f t="shared" si="10"/>
        <v>47.088000000000001</v>
      </c>
      <c r="S30">
        <f t="shared" si="11"/>
        <v>506.52468986227217</v>
      </c>
      <c r="T30">
        <f t="shared" si="12"/>
        <v>2532.6234493113607</v>
      </c>
      <c r="U30">
        <f t="shared" si="3"/>
        <v>2.5326234493113606</v>
      </c>
      <c r="V30">
        <v>2.88</v>
      </c>
      <c r="W30">
        <v>7.36</v>
      </c>
      <c r="X30">
        <f t="shared" si="13"/>
        <v>5000</v>
      </c>
      <c r="Y30">
        <f t="shared" si="4"/>
        <v>1266.3117246556803</v>
      </c>
      <c r="AA30" s="11"/>
      <c r="AB30" s="12"/>
      <c r="AC30" s="12"/>
      <c r="AD30" s="12"/>
      <c r="AE30" s="12"/>
      <c r="AF30" s="12"/>
      <c r="AG30" s="12"/>
      <c r="AH30" s="12"/>
      <c r="AI30" s="14"/>
    </row>
    <row r="31" spans="1:35" x14ac:dyDescent="0.2">
      <c r="A31" s="5"/>
      <c r="B31" s="8">
        <v>14.5</v>
      </c>
      <c r="C31">
        <f t="shared" si="5"/>
        <v>0</v>
      </c>
      <c r="D31">
        <f t="shared" si="14"/>
        <v>5</v>
      </c>
      <c r="E31">
        <v>5</v>
      </c>
      <c r="F31">
        <f t="shared" si="0"/>
        <v>2.5</v>
      </c>
      <c r="G31">
        <f t="shared" si="16"/>
        <v>89.875</v>
      </c>
      <c r="H31">
        <f t="shared" si="6"/>
        <v>14.816660231374248</v>
      </c>
      <c r="I31">
        <f t="shared" si="1"/>
        <v>0.2613211581691337</v>
      </c>
      <c r="J31">
        <v>6</v>
      </c>
      <c r="K31" t="s">
        <v>17</v>
      </c>
      <c r="L31">
        <f t="shared" si="2"/>
        <v>410.16968986227221</v>
      </c>
      <c r="M31">
        <v>0.02</v>
      </c>
      <c r="N31">
        <f t="shared" si="7"/>
        <v>78.400000000000006</v>
      </c>
      <c r="O31">
        <f t="shared" si="8"/>
        <v>3.1500000000000004</v>
      </c>
      <c r="P31">
        <f t="shared" si="9"/>
        <v>17.955000000000002</v>
      </c>
      <c r="Q31">
        <v>0.6</v>
      </c>
      <c r="R31">
        <f>M31*(400)*(9.81)*Q31</f>
        <v>47.088000000000001</v>
      </c>
      <c r="S31">
        <f t="shared" si="11"/>
        <v>506.52468986227217</v>
      </c>
      <c r="T31">
        <f t="shared" si="12"/>
        <v>2532.6234493113607</v>
      </c>
      <c r="U31">
        <f t="shared" si="3"/>
        <v>2.5326234493113606</v>
      </c>
      <c r="V31">
        <v>2.88</v>
      </c>
      <c r="W31">
        <v>7.36</v>
      </c>
      <c r="X31">
        <f t="shared" si="13"/>
        <v>5000</v>
      </c>
      <c r="Y31">
        <f t="shared" si="4"/>
        <v>1266.3117246556803</v>
      </c>
      <c r="AA31" s="11"/>
      <c r="AB31" s="12"/>
      <c r="AC31" s="12"/>
      <c r="AD31" s="12"/>
      <c r="AE31" s="12"/>
      <c r="AF31" s="12"/>
      <c r="AG31" s="12"/>
      <c r="AH31" s="12"/>
      <c r="AI31" s="14"/>
    </row>
    <row r="32" spans="1:35" x14ac:dyDescent="0.2">
      <c r="A32" s="5"/>
      <c r="B32" s="10">
        <v>15</v>
      </c>
      <c r="C32">
        <f t="shared" si="5"/>
        <v>0.5</v>
      </c>
      <c r="D32">
        <f t="shared" si="14"/>
        <v>5</v>
      </c>
      <c r="E32">
        <v>5.25</v>
      </c>
      <c r="F32">
        <f t="shared" si="0"/>
        <v>2.5625</v>
      </c>
      <c r="G32">
        <f t="shared" si="16"/>
        <v>92.4375</v>
      </c>
      <c r="H32">
        <f t="shared" si="6"/>
        <v>15.050891290008579</v>
      </c>
      <c r="I32">
        <f t="shared" si="1"/>
        <v>0.22333659079087406</v>
      </c>
      <c r="J32">
        <v>5</v>
      </c>
      <c r="K32" t="s">
        <v>17</v>
      </c>
      <c r="L32">
        <f t="shared" si="2"/>
        <v>341.99913454181063</v>
      </c>
      <c r="M32">
        <v>0.02</v>
      </c>
      <c r="N32">
        <f t="shared" si="7"/>
        <v>78.400000000000006</v>
      </c>
      <c r="O32">
        <f t="shared" si="8"/>
        <v>3.1500000000000004</v>
      </c>
      <c r="P32">
        <f t="shared" si="9"/>
        <v>19.7953875</v>
      </c>
      <c r="Q32">
        <v>0.6</v>
      </c>
      <c r="R32">
        <f t="shared" si="10"/>
        <v>47.088000000000001</v>
      </c>
      <c r="S32">
        <f t="shared" si="11"/>
        <v>440.19452204181067</v>
      </c>
      <c r="T32">
        <f t="shared" si="12"/>
        <v>2311.0212407195058</v>
      </c>
      <c r="U32">
        <f t="shared" si="3"/>
        <v>2.3110212407195059</v>
      </c>
      <c r="V32">
        <v>2.88</v>
      </c>
      <c r="W32">
        <v>7.36</v>
      </c>
      <c r="X32">
        <f t="shared" si="13"/>
        <v>5512.5</v>
      </c>
      <c r="Y32">
        <f t="shared" si="4"/>
        <v>1127.9984627321398</v>
      </c>
      <c r="AA32" s="11"/>
      <c r="AB32" s="12"/>
      <c r="AC32" s="12"/>
      <c r="AD32" s="12"/>
      <c r="AE32" s="12"/>
      <c r="AF32" s="12"/>
      <c r="AG32" s="12"/>
      <c r="AH32" s="12"/>
      <c r="AI32" s="14"/>
    </row>
    <row r="33" spans="1:37" x14ac:dyDescent="0.2">
      <c r="A33" s="5"/>
      <c r="B33" s="10">
        <v>15.5</v>
      </c>
      <c r="C33">
        <f t="shared" si="5"/>
        <v>0.5</v>
      </c>
      <c r="D33">
        <f t="shared" si="14"/>
        <v>5.25</v>
      </c>
      <c r="E33">
        <v>5.5</v>
      </c>
      <c r="F33">
        <f t="shared" si="0"/>
        <v>2.6875</v>
      </c>
      <c r="G33">
        <f t="shared" si="16"/>
        <v>95.125</v>
      </c>
      <c r="H33">
        <f t="shared" si="6"/>
        <v>15.24708137241393</v>
      </c>
      <c r="I33">
        <f t="shared" si="1"/>
        <v>0.23423105863433133</v>
      </c>
      <c r="J33">
        <v>5</v>
      </c>
      <c r="K33" t="s">
        <v>17</v>
      </c>
      <c r="L33">
        <f t="shared" si="2"/>
        <v>341.99913454181063</v>
      </c>
      <c r="M33">
        <v>0.02</v>
      </c>
      <c r="N33">
        <f t="shared" si="7"/>
        <v>78.400000000000006</v>
      </c>
      <c r="O33">
        <f t="shared" si="8"/>
        <v>3.1500000000000004</v>
      </c>
      <c r="P33">
        <f t="shared" si="9"/>
        <v>21.725550000000002</v>
      </c>
      <c r="Q33">
        <v>0.6</v>
      </c>
      <c r="R33">
        <f t="shared" si="10"/>
        <v>47.088000000000001</v>
      </c>
      <c r="S33">
        <f t="shared" si="11"/>
        <v>442.12468454181067</v>
      </c>
      <c r="T33">
        <f t="shared" si="12"/>
        <v>2431.6857649799585</v>
      </c>
      <c r="U33">
        <f t="shared" si="3"/>
        <v>2.4316857649799584</v>
      </c>
      <c r="V33">
        <v>2.88</v>
      </c>
      <c r="W33">
        <v>7.36</v>
      </c>
      <c r="X33">
        <f t="shared" si="13"/>
        <v>6050</v>
      </c>
      <c r="Y33">
        <f t="shared" si="4"/>
        <v>1188.2100897061162</v>
      </c>
      <c r="AA33" s="11"/>
      <c r="AB33" s="12"/>
      <c r="AC33" s="12"/>
      <c r="AD33" s="12"/>
      <c r="AE33" s="12"/>
      <c r="AF33" s="12"/>
      <c r="AG33" s="12"/>
      <c r="AH33" s="12"/>
      <c r="AI33" s="14"/>
    </row>
    <row r="34" spans="1:37" x14ac:dyDescent="0.2">
      <c r="A34" s="5"/>
      <c r="B34" s="10">
        <v>16</v>
      </c>
      <c r="C34">
        <f t="shared" si="5"/>
        <v>0.5</v>
      </c>
      <c r="D34">
        <f t="shared" si="14"/>
        <v>5.5</v>
      </c>
      <c r="E34">
        <v>5.75</v>
      </c>
      <c r="F34">
        <f t="shared" si="0"/>
        <v>2.8125</v>
      </c>
      <c r="G34">
        <f t="shared" si="16"/>
        <v>97.9375</v>
      </c>
      <c r="H34">
        <f t="shared" si="6"/>
        <v>15.400818243877579</v>
      </c>
      <c r="I34">
        <f t="shared" si="1"/>
        <v>0.19619008240535241</v>
      </c>
      <c r="J34">
        <v>4</v>
      </c>
      <c r="K34" t="s">
        <v>17</v>
      </c>
      <c r="L34">
        <f t="shared" si="2"/>
        <v>273.72440297194771</v>
      </c>
      <c r="M34">
        <v>0.02</v>
      </c>
      <c r="N34">
        <f t="shared" si="7"/>
        <v>78.400000000000006</v>
      </c>
      <c r="O34">
        <f t="shared" si="8"/>
        <v>3.1500000000000004</v>
      </c>
      <c r="P34">
        <f t="shared" si="9"/>
        <v>23.745487500000003</v>
      </c>
      <c r="Q34">
        <v>0.6</v>
      </c>
      <c r="R34">
        <f t="shared" si="10"/>
        <v>47.088000000000001</v>
      </c>
      <c r="S34">
        <f t="shared" si="11"/>
        <v>375.86989047194771</v>
      </c>
      <c r="T34">
        <f t="shared" si="12"/>
        <v>2161.2518702136995</v>
      </c>
      <c r="U34">
        <f t="shared" si="3"/>
        <v>2.1612518702136994</v>
      </c>
      <c r="V34">
        <v>2.88</v>
      </c>
      <c r="W34">
        <v>7.36</v>
      </c>
      <c r="X34">
        <f t="shared" si="13"/>
        <v>6612.5</v>
      </c>
      <c r="Y34">
        <f t="shared" si="4"/>
        <v>1057.1340669523529</v>
      </c>
      <c r="AA34" s="11"/>
      <c r="AB34" s="12"/>
      <c r="AC34" s="12"/>
      <c r="AD34" s="12"/>
      <c r="AE34" s="12"/>
      <c r="AF34" s="12"/>
      <c r="AG34" s="12"/>
      <c r="AH34" s="12"/>
      <c r="AI34" s="14"/>
    </row>
    <row r="35" spans="1:37" x14ac:dyDescent="0.2">
      <c r="A35" s="5"/>
      <c r="B35" s="10">
        <v>16.5</v>
      </c>
      <c r="C35">
        <f t="shared" si="5"/>
        <v>0.5</v>
      </c>
      <c r="D35">
        <f t="shared" si="14"/>
        <v>5.75</v>
      </c>
      <c r="E35">
        <v>6</v>
      </c>
      <c r="F35">
        <f t="shared" si="0"/>
        <v>2.9375</v>
      </c>
      <c r="G35">
        <f t="shared" si="16"/>
        <v>100.875</v>
      </c>
      <c r="H35">
        <f t="shared" si="6"/>
        <v>15.561097109871595</v>
      </c>
      <c r="I35">
        <f t="shared" si="1"/>
        <v>0.15373687146364751</v>
      </c>
      <c r="J35">
        <v>3</v>
      </c>
      <c r="K35" t="s">
        <v>17</v>
      </c>
      <c r="L35">
        <f t="shared" si="2"/>
        <v>205.36629229731162</v>
      </c>
      <c r="M35">
        <v>0.02</v>
      </c>
      <c r="N35">
        <f t="shared" si="7"/>
        <v>78.400000000000006</v>
      </c>
      <c r="O35">
        <f t="shared" si="8"/>
        <v>3.1500000000000004</v>
      </c>
      <c r="P35">
        <f t="shared" si="9"/>
        <v>25.855200000000004</v>
      </c>
      <c r="Q35">
        <v>0.6</v>
      </c>
      <c r="R35">
        <f t="shared" si="10"/>
        <v>47.088000000000001</v>
      </c>
      <c r="S35">
        <f t="shared" si="11"/>
        <v>309.62149229731165</v>
      </c>
      <c r="T35">
        <f t="shared" si="12"/>
        <v>1857.7289537838699</v>
      </c>
      <c r="U35">
        <f t="shared" si="3"/>
        <v>1.8577289537838699</v>
      </c>
      <c r="V35">
        <v>2.88</v>
      </c>
      <c r="W35">
        <v>7.36</v>
      </c>
      <c r="X35">
        <f t="shared" si="13"/>
        <v>7200</v>
      </c>
      <c r="Y35">
        <f t="shared" si="4"/>
        <v>909.51313362335293</v>
      </c>
      <c r="AA35" s="11"/>
      <c r="AB35" s="12"/>
      <c r="AC35" s="12"/>
      <c r="AD35" s="12"/>
      <c r="AE35" s="12"/>
      <c r="AF35" s="12"/>
      <c r="AG35" s="12"/>
      <c r="AH35" s="12"/>
      <c r="AI35" s="14"/>
    </row>
    <row r="36" spans="1:37" x14ac:dyDescent="0.2">
      <c r="A36" s="5"/>
      <c r="B36" s="10">
        <v>17</v>
      </c>
      <c r="C36">
        <f t="shared" si="5"/>
        <v>0.5</v>
      </c>
      <c r="D36">
        <f t="shared" si="14"/>
        <v>6</v>
      </c>
      <c r="E36">
        <v>6.25</v>
      </c>
      <c r="F36">
        <f t="shared" si="0"/>
        <v>3.0625</v>
      </c>
      <c r="G36">
        <f t="shared" si="16"/>
        <v>103.9375</v>
      </c>
      <c r="H36">
        <f t="shared" si="6"/>
        <v>15.727917970395978</v>
      </c>
      <c r="I36">
        <f t="shared" si="1"/>
        <v>0.1602788659940155</v>
      </c>
      <c r="J36">
        <v>3</v>
      </c>
      <c r="K36" t="s">
        <v>17</v>
      </c>
      <c r="L36">
        <f t="shared" si="2"/>
        <v>205.36629229731162</v>
      </c>
      <c r="M36">
        <v>0.02</v>
      </c>
      <c r="N36">
        <f t="shared" si="7"/>
        <v>78.400000000000006</v>
      </c>
      <c r="O36">
        <f t="shared" si="8"/>
        <v>3.1500000000000004</v>
      </c>
      <c r="P36">
        <f t="shared" si="9"/>
        <v>28.054687500000004</v>
      </c>
      <c r="Q36">
        <v>0.6</v>
      </c>
      <c r="R36">
        <f t="shared" si="10"/>
        <v>47.088000000000001</v>
      </c>
      <c r="S36">
        <f t="shared" si="11"/>
        <v>311.82097979731162</v>
      </c>
      <c r="T36">
        <f t="shared" si="12"/>
        <v>1948.8811237331977</v>
      </c>
      <c r="U36">
        <f t="shared" si="3"/>
        <v>1.9488811237331978</v>
      </c>
      <c r="V36">
        <v>2.88</v>
      </c>
      <c r="W36">
        <v>7.36</v>
      </c>
      <c r="X36">
        <f t="shared" si="13"/>
        <v>7812.5</v>
      </c>
      <c r="Y36">
        <f t="shared" si="4"/>
        <v>954.95175062926683</v>
      </c>
      <c r="AA36" s="11"/>
      <c r="AB36" s="12"/>
      <c r="AC36" s="12"/>
      <c r="AD36" s="12"/>
      <c r="AE36" s="12"/>
      <c r="AF36" s="12"/>
      <c r="AG36" s="12"/>
      <c r="AH36" s="12"/>
      <c r="AI36" s="14"/>
    </row>
    <row r="37" spans="1:37" x14ac:dyDescent="0.2">
      <c r="A37" s="5"/>
      <c r="B37" s="10">
        <v>17.5</v>
      </c>
      <c r="C37">
        <f t="shared" si="5"/>
        <v>0.5</v>
      </c>
      <c r="D37">
        <f t="shared" si="14"/>
        <v>6.25</v>
      </c>
      <c r="E37">
        <v>6.5</v>
      </c>
      <c r="F37">
        <f t="shared" si="0"/>
        <v>3.1875</v>
      </c>
      <c r="G37">
        <f t="shared" si="16"/>
        <v>107.125</v>
      </c>
      <c r="H37">
        <f t="shared" si="6"/>
        <v>15.90128082545073</v>
      </c>
      <c r="I37">
        <f t="shared" si="1"/>
        <v>0.16682086052438347</v>
      </c>
      <c r="J37">
        <v>3</v>
      </c>
      <c r="K37" t="s">
        <v>17</v>
      </c>
      <c r="L37">
        <f t="shared" si="2"/>
        <v>205.36629229731162</v>
      </c>
      <c r="M37">
        <v>0.02</v>
      </c>
      <c r="N37">
        <f t="shared" si="7"/>
        <v>78.400000000000006</v>
      </c>
      <c r="O37">
        <f t="shared" si="8"/>
        <v>3.1500000000000004</v>
      </c>
      <c r="P37">
        <f t="shared" si="9"/>
        <v>30.343950000000003</v>
      </c>
      <c r="Q37">
        <v>0.6</v>
      </c>
      <c r="R37">
        <f t="shared" si="10"/>
        <v>47.088000000000001</v>
      </c>
      <c r="S37">
        <f t="shared" si="11"/>
        <v>314.11024229731163</v>
      </c>
      <c r="T37">
        <f t="shared" si="12"/>
        <v>2041.7165749325256</v>
      </c>
      <c r="U37">
        <f t="shared" si="3"/>
        <v>2.0417165749325257</v>
      </c>
      <c r="V37">
        <v>2.88</v>
      </c>
      <c r="W37">
        <v>7.36</v>
      </c>
      <c r="X37">
        <f t="shared" si="13"/>
        <v>8450</v>
      </c>
      <c r="Y37">
        <f t="shared" si="4"/>
        <v>1001.2263973226808</v>
      </c>
      <c r="AA37" s="11"/>
      <c r="AB37" s="12"/>
      <c r="AC37" s="12"/>
      <c r="AD37" s="12"/>
      <c r="AE37" s="12"/>
      <c r="AF37" s="12"/>
      <c r="AG37" s="12"/>
      <c r="AH37" s="12"/>
      <c r="AI37" s="14"/>
    </row>
    <row r="38" spans="1:37" x14ac:dyDescent="0.2">
      <c r="B38" s="10">
        <v>18</v>
      </c>
      <c r="C38">
        <f t="shared" si="5"/>
        <v>0.5</v>
      </c>
      <c r="D38">
        <f t="shared" si="14"/>
        <v>6.5</v>
      </c>
      <c r="E38">
        <v>6.75</v>
      </c>
      <c r="F38">
        <f t="shared" si="0"/>
        <v>3.3125</v>
      </c>
      <c r="G38">
        <f t="shared" si="16"/>
        <v>110.4375</v>
      </c>
      <c r="H38">
        <f t="shared" si="6"/>
        <v>15.90128082545073</v>
      </c>
      <c r="I38">
        <f t="shared" si="1"/>
        <v>0.17336285505475146</v>
      </c>
      <c r="J38">
        <v>3</v>
      </c>
      <c r="K38" t="s">
        <v>17</v>
      </c>
      <c r="L38">
        <f t="shared" si="2"/>
        <v>205.36629229731162</v>
      </c>
      <c r="M38">
        <v>0.02</v>
      </c>
      <c r="N38">
        <f>400*(9.8)*(M38)</f>
        <v>78.400000000000006</v>
      </c>
      <c r="O38">
        <f t="shared" si="8"/>
        <v>3.1500000000000004</v>
      </c>
      <c r="P38">
        <f t="shared" si="9"/>
        <v>32.722987500000002</v>
      </c>
      <c r="Q38">
        <v>0.6</v>
      </c>
      <c r="R38">
        <f t="shared" si="10"/>
        <v>47.088000000000001</v>
      </c>
      <c r="S38">
        <f t="shared" si="11"/>
        <v>316.48927979731161</v>
      </c>
      <c r="T38">
        <f t="shared" si="12"/>
        <v>2136.3026386318534</v>
      </c>
      <c r="U38">
        <f t="shared" si="3"/>
        <v>2.1363026386318533</v>
      </c>
      <c r="V38">
        <v>2.88</v>
      </c>
      <c r="W38">
        <v>7.36</v>
      </c>
      <c r="X38">
        <f t="shared" si="13"/>
        <v>9112.5</v>
      </c>
      <c r="Y38">
        <f t="shared" si="4"/>
        <v>1048.3707393285947</v>
      </c>
      <c r="AA38" s="11"/>
      <c r="AB38" s="12"/>
      <c r="AC38" s="12"/>
      <c r="AD38" s="12"/>
      <c r="AE38" s="12"/>
      <c r="AF38" s="12"/>
      <c r="AG38" s="12"/>
      <c r="AH38" s="12"/>
      <c r="AI38" s="14"/>
    </row>
    <row r="39" spans="1:37" x14ac:dyDescent="0.2">
      <c r="B39" s="10">
        <v>18.5</v>
      </c>
      <c r="C39">
        <f t="shared" si="5"/>
        <v>0.5</v>
      </c>
      <c r="D39">
        <f t="shared" si="14"/>
        <v>6.75</v>
      </c>
      <c r="E39">
        <v>7</v>
      </c>
      <c r="F39">
        <v>3.5</v>
      </c>
      <c r="G39">
        <f t="shared" si="16"/>
        <v>113.9375</v>
      </c>
      <c r="H39">
        <f t="shared" si="6"/>
        <v>15.90128082545073</v>
      </c>
      <c r="I39">
        <f t="shared" si="1"/>
        <v>0</v>
      </c>
      <c r="J39">
        <v>0</v>
      </c>
      <c r="K39" t="s">
        <v>17</v>
      </c>
      <c r="L39">
        <f t="shared" si="2"/>
        <v>0</v>
      </c>
      <c r="M39">
        <v>0.02</v>
      </c>
      <c r="N39">
        <f t="shared" si="7"/>
        <v>78.400000000000006</v>
      </c>
      <c r="O39">
        <f t="shared" si="8"/>
        <v>3.1500000000000004</v>
      </c>
      <c r="P39">
        <f t="shared" si="9"/>
        <v>35.191800000000001</v>
      </c>
      <c r="Q39">
        <v>0.6</v>
      </c>
      <c r="R39">
        <f t="shared" si="10"/>
        <v>47.088000000000001</v>
      </c>
      <c r="S39">
        <f t="shared" si="11"/>
        <v>113.59180000000001</v>
      </c>
      <c r="T39">
        <f t="shared" si="12"/>
        <v>795.14260000000002</v>
      </c>
      <c r="U39">
        <f t="shared" si="3"/>
        <v>0.79514260000000003</v>
      </c>
      <c r="V39">
        <v>2.88</v>
      </c>
      <c r="W39">
        <v>7.36</v>
      </c>
      <c r="X39">
        <f t="shared" si="13"/>
        <v>9800</v>
      </c>
      <c r="Y39">
        <f t="shared" si="4"/>
        <v>397.57130000000001</v>
      </c>
      <c r="AA39" s="11"/>
      <c r="AB39" s="12"/>
      <c r="AC39" s="12"/>
      <c r="AD39" s="12"/>
      <c r="AE39" s="12"/>
      <c r="AF39" s="12"/>
      <c r="AG39" s="12"/>
      <c r="AH39" s="12"/>
      <c r="AI39" s="14"/>
    </row>
    <row r="40" spans="1:37" x14ac:dyDescent="0.2">
      <c r="A40" s="5"/>
      <c r="B40" s="10">
        <v>19</v>
      </c>
      <c r="C40">
        <f t="shared" si="5"/>
        <v>0.5</v>
      </c>
      <c r="D40">
        <f t="shared" si="14"/>
        <v>7</v>
      </c>
      <c r="E40">
        <v>7.25</v>
      </c>
      <c r="F40">
        <v>3</v>
      </c>
      <c r="G40">
        <f t="shared" si="16"/>
        <v>116.9375</v>
      </c>
      <c r="H40">
        <f t="shared" si="6"/>
        <v>15.796582335343228</v>
      </c>
      <c r="I40">
        <f t="shared" si="1"/>
        <v>0</v>
      </c>
      <c r="J40">
        <v>0</v>
      </c>
      <c r="K40" t="s">
        <v>17</v>
      </c>
      <c r="L40">
        <f t="shared" si="2"/>
        <v>0</v>
      </c>
      <c r="M40">
        <v>0.02</v>
      </c>
      <c r="N40">
        <f t="shared" si="7"/>
        <v>78.400000000000006</v>
      </c>
      <c r="O40">
        <f t="shared" si="8"/>
        <v>3.1500000000000004</v>
      </c>
      <c r="P40">
        <f t="shared" si="9"/>
        <v>37.750387500000002</v>
      </c>
      <c r="Q40">
        <v>0.6</v>
      </c>
      <c r="R40">
        <f t="shared" si="10"/>
        <v>47.088000000000001</v>
      </c>
      <c r="S40">
        <f t="shared" si="11"/>
        <v>116.15038750000001</v>
      </c>
      <c r="T40">
        <f t="shared" si="12"/>
        <v>842.09030937500006</v>
      </c>
      <c r="U40">
        <f t="shared" si="3"/>
        <v>0.84209030937500007</v>
      </c>
      <c r="V40">
        <v>2.88</v>
      </c>
      <c r="W40">
        <v>7.36</v>
      </c>
      <c r="X40">
        <f t="shared" si="13"/>
        <v>10512.5</v>
      </c>
      <c r="Y40">
        <f t="shared" si="4"/>
        <v>348.45116250000001</v>
      </c>
      <c r="AA40" s="11"/>
      <c r="AB40" s="12"/>
      <c r="AC40" s="12"/>
      <c r="AD40" s="12"/>
      <c r="AE40" s="12"/>
      <c r="AF40" s="12"/>
      <c r="AG40" s="12"/>
      <c r="AH40" s="12"/>
      <c r="AI40" s="14"/>
    </row>
    <row r="41" spans="1:37" x14ac:dyDescent="0.2">
      <c r="A41" s="5"/>
      <c r="B41" s="10">
        <v>19.5</v>
      </c>
      <c r="C41">
        <f t="shared" si="5"/>
        <v>0.5</v>
      </c>
      <c r="D41">
        <f t="shared" si="14"/>
        <v>7.25</v>
      </c>
      <c r="E41">
        <v>7.5</v>
      </c>
      <c r="F41">
        <v>3</v>
      </c>
      <c r="G41">
        <f t="shared" si="16"/>
        <v>119.9375</v>
      </c>
      <c r="H41">
        <f t="shared" si="6"/>
        <v>15.639574466614397</v>
      </c>
      <c r="I41">
        <f t="shared" si="1"/>
        <v>-0.1046984901075029</v>
      </c>
      <c r="J41">
        <v>-2</v>
      </c>
      <c r="K41" t="s">
        <v>17</v>
      </c>
      <c r="L41">
        <f>(-1)*(400*9.81)*(SIN(RADIANS(J41)))</f>
        <v>136.94562506061379</v>
      </c>
      <c r="M41">
        <v>0.02</v>
      </c>
      <c r="N41">
        <f t="shared" si="7"/>
        <v>78.400000000000006</v>
      </c>
      <c r="O41">
        <f t="shared" si="8"/>
        <v>3.1500000000000004</v>
      </c>
      <c r="P41">
        <f t="shared" si="9"/>
        <v>40.398750000000007</v>
      </c>
      <c r="Q41">
        <v>0.6</v>
      </c>
      <c r="R41">
        <f t="shared" si="10"/>
        <v>47.088000000000001</v>
      </c>
      <c r="S41">
        <f t="shared" si="11"/>
        <v>255.74437506061381</v>
      </c>
      <c r="T41">
        <f t="shared" si="12"/>
        <v>1918.0828129546035</v>
      </c>
      <c r="U41">
        <f t="shared" si="3"/>
        <v>1.9180828129546035</v>
      </c>
      <c r="V41">
        <v>2.88</v>
      </c>
      <c r="W41">
        <v>7.36</v>
      </c>
      <c r="X41">
        <f t="shared" si="13"/>
        <v>11250</v>
      </c>
      <c r="Y41">
        <f t="shared" si="4"/>
        <v>767.23312518184139</v>
      </c>
      <c r="AA41" s="11"/>
      <c r="AB41" s="12"/>
      <c r="AC41" s="12"/>
      <c r="AD41" s="12"/>
      <c r="AE41" s="12"/>
      <c r="AF41" s="12"/>
      <c r="AG41" s="12"/>
      <c r="AH41" s="12"/>
      <c r="AI41" s="14"/>
    </row>
    <row r="42" spans="1:37" x14ac:dyDescent="0.2">
      <c r="A42" s="5"/>
      <c r="B42" s="10">
        <v>20</v>
      </c>
      <c r="C42">
        <f t="shared" si="5"/>
        <v>0.5</v>
      </c>
      <c r="D42">
        <f t="shared" si="14"/>
        <v>7.5</v>
      </c>
      <c r="E42">
        <v>7.75</v>
      </c>
      <c r="F42">
        <v>3</v>
      </c>
      <c r="G42">
        <f t="shared" si="16"/>
        <v>122.9375</v>
      </c>
      <c r="H42">
        <f t="shared" si="6"/>
        <v>15.482566597885565</v>
      </c>
      <c r="I42">
        <f t="shared" si="1"/>
        <v>-0.15700786872883149</v>
      </c>
      <c r="J42">
        <v>-3</v>
      </c>
      <c r="K42" t="s">
        <v>17</v>
      </c>
      <c r="L42">
        <f t="shared" ref="L42:L48" si="17">(-1)*(400*9.81)*(SIN(RADIANS(J42)))</f>
        <v>205.36629229731162</v>
      </c>
      <c r="M42">
        <v>0.02</v>
      </c>
      <c r="N42">
        <f t="shared" si="7"/>
        <v>78.400000000000006</v>
      </c>
      <c r="O42">
        <f t="shared" si="8"/>
        <v>3.1500000000000004</v>
      </c>
      <c r="P42">
        <f t="shared" si="9"/>
        <v>43.1368875</v>
      </c>
      <c r="Q42">
        <v>0.6</v>
      </c>
      <c r="R42">
        <f t="shared" si="10"/>
        <v>47.088000000000001</v>
      </c>
      <c r="S42">
        <f t="shared" si="11"/>
        <v>326.90317979731162</v>
      </c>
      <c r="T42">
        <f>S42*E42</f>
        <v>2533.4996434291652</v>
      </c>
      <c r="U42">
        <f t="shared" si="3"/>
        <v>2.533499643429165</v>
      </c>
      <c r="V42">
        <v>2.88</v>
      </c>
      <c r="W42">
        <v>7.36</v>
      </c>
      <c r="X42">
        <f t="shared" si="13"/>
        <v>12012.5</v>
      </c>
      <c r="Y42">
        <f t="shared" si="4"/>
        <v>980.70953939193487</v>
      </c>
      <c r="AA42" s="11"/>
      <c r="AB42" s="12"/>
      <c r="AC42" s="12"/>
      <c r="AD42" s="12"/>
      <c r="AE42" s="12"/>
      <c r="AF42" s="12"/>
      <c r="AG42" s="12"/>
      <c r="AH42" s="12"/>
      <c r="AI42" s="14"/>
    </row>
    <row r="43" spans="1:37" x14ac:dyDescent="0.2">
      <c r="A43" s="5"/>
      <c r="B43" s="10">
        <v>20.5</v>
      </c>
      <c r="C43">
        <f t="shared" si="5"/>
        <v>0.5</v>
      </c>
      <c r="D43">
        <f t="shared" si="14"/>
        <v>7.75</v>
      </c>
      <c r="E43">
        <v>8</v>
      </c>
      <c r="F43">
        <v>3</v>
      </c>
      <c r="G43">
        <f t="shared" si="16"/>
        <v>125.9375</v>
      </c>
      <c r="H43">
        <f t="shared" si="6"/>
        <v>15.325558729156734</v>
      </c>
      <c r="I43">
        <f t="shared" si="1"/>
        <v>-0.15700786872883149</v>
      </c>
      <c r="J43">
        <v>-3</v>
      </c>
      <c r="K43" t="s">
        <v>21</v>
      </c>
      <c r="L43">
        <f t="shared" si="17"/>
        <v>205.36629229731162</v>
      </c>
      <c r="M43">
        <v>0.05</v>
      </c>
      <c r="N43">
        <f t="shared" si="7"/>
        <v>196.00000000000003</v>
      </c>
      <c r="O43">
        <f t="shared" si="8"/>
        <v>3.1500000000000004</v>
      </c>
      <c r="P43">
        <f t="shared" si="9"/>
        <v>45.964800000000004</v>
      </c>
      <c r="Q43">
        <v>0.68</v>
      </c>
      <c r="R43">
        <f t="shared" si="10"/>
        <v>133.41600000000003</v>
      </c>
      <c r="S43">
        <f t="shared" si="11"/>
        <v>447.33109229731167</v>
      </c>
      <c r="T43">
        <f t="shared" si="12"/>
        <v>3578.6487383784934</v>
      </c>
      <c r="U43">
        <f t="shared" si="3"/>
        <v>3.5786487383784933</v>
      </c>
      <c r="V43">
        <v>2.88</v>
      </c>
      <c r="W43">
        <v>7.36</v>
      </c>
      <c r="X43">
        <f t="shared" si="13"/>
        <v>12800</v>
      </c>
      <c r="Y43">
        <f t="shared" si="4"/>
        <v>1341.993276891935</v>
      </c>
      <c r="AA43" s="11"/>
      <c r="AB43" s="12"/>
      <c r="AC43" s="12"/>
      <c r="AD43" s="12"/>
      <c r="AE43" s="12"/>
      <c r="AF43" s="12"/>
      <c r="AG43" s="12"/>
      <c r="AH43" s="12"/>
      <c r="AI43" s="14"/>
    </row>
    <row r="44" spans="1:37" x14ac:dyDescent="0.2">
      <c r="A44" s="5"/>
      <c r="B44" s="8">
        <v>21</v>
      </c>
      <c r="C44">
        <f t="shared" si="5"/>
        <v>0</v>
      </c>
      <c r="D44">
        <f t="shared" si="14"/>
        <v>8</v>
      </c>
      <c r="E44">
        <v>8</v>
      </c>
      <c r="F44">
        <v>3</v>
      </c>
      <c r="G44">
        <f t="shared" si="16"/>
        <v>128.9375</v>
      </c>
      <c r="H44">
        <f t="shared" si="6"/>
        <v>15.168550860427903</v>
      </c>
      <c r="I44">
        <f t="shared" si="1"/>
        <v>-0.15700786872883149</v>
      </c>
      <c r="J44">
        <v>-3</v>
      </c>
      <c r="K44" t="s">
        <v>21</v>
      </c>
      <c r="L44">
        <f t="shared" si="17"/>
        <v>205.36629229731162</v>
      </c>
      <c r="M44">
        <v>0.05</v>
      </c>
      <c r="N44">
        <f t="shared" si="7"/>
        <v>196.00000000000003</v>
      </c>
      <c r="O44">
        <f t="shared" si="8"/>
        <v>3.1500000000000004</v>
      </c>
      <c r="P44">
        <f t="shared" si="9"/>
        <v>45.964800000000004</v>
      </c>
      <c r="Q44">
        <v>0.68</v>
      </c>
      <c r="R44">
        <f t="shared" si="10"/>
        <v>133.41600000000003</v>
      </c>
      <c r="S44">
        <f t="shared" si="11"/>
        <v>447.33109229731167</v>
      </c>
      <c r="T44">
        <f t="shared" si="12"/>
        <v>3578.6487383784934</v>
      </c>
      <c r="U44">
        <f t="shared" si="3"/>
        <v>3.5786487383784933</v>
      </c>
      <c r="V44">
        <v>2.88</v>
      </c>
      <c r="W44">
        <v>7.36</v>
      </c>
      <c r="X44">
        <f t="shared" si="13"/>
        <v>12800</v>
      </c>
      <c r="Y44">
        <f t="shared" si="4"/>
        <v>1341.993276891935</v>
      </c>
      <c r="AA44" s="11"/>
      <c r="AB44" s="12"/>
      <c r="AC44" s="12"/>
      <c r="AD44" s="12"/>
      <c r="AE44" s="12"/>
      <c r="AF44" s="12"/>
      <c r="AG44" s="12"/>
      <c r="AH44" s="12"/>
      <c r="AI44" s="14"/>
    </row>
    <row r="45" spans="1:37" x14ac:dyDescent="0.2">
      <c r="A45" s="5"/>
      <c r="B45" s="8">
        <v>21.5</v>
      </c>
      <c r="C45">
        <f t="shared" si="5"/>
        <v>0</v>
      </c>
      <c r="D45">
        <f t="shared" si="14"/>
        <v>8</v>
      </c>
      <c r="E45">
        <v>8</v>
      </c>
      <c r="F45">
        <v>3</v>
      </c>
      <c r="G45">
        <f t="shared" si="16"/>
        <v>131.9375</v>
      </c>
      <c r="H45">
        <f t="shared" si="6"/>
        <v>15.011542991699072</v>
      </c>
      <c r="I45">
        <f t="shared" si="1"/>
        <v>-0.15700786872883149</v>
      </c>
      <c r="J45">
        <v>-3</v>
      </c>
      <c r="K45" t="s">
        <v>21</v>
      </c>
      <c r="L45">
        <f t="shared" si="17"/>
        <v>205.36629229731162</v>
      </c>
      <c r="M45">
        <v>0.05</v>
      </c>
      <c r="N45">
        <f t="shared" si="7"/>
        <v>196.00000000000003</v>
      </c>
      <c r="O45">
        <f t="shared" si="8"/>
        <v>3.1500000000000004</v>
      </c>
      <c r="P45">
        <f t="shared" si="9"/>
        <v>45.964800000000004</v>
      </c>
      <c r="Q45">
        <v>0.68</v>
      </c>
      <c r="R45">
        <f t="shared" si="10"/>
        <v>133.41600000000003</v>
      </c>
      <c r="S45">
        <f t="shared" si="11"/>
        <v>447.33109229731167</v>
      </c>
      <c r="T45">
        <f t="shared" si="12"/>
        <v>3578.6487383784934</v>
      </c>
      <c r="U45">
        <f t="shared" si="3"/>
        <v>3.5786487383784933</v>
      </c>
      <c r="V45">
        <v>2.88</v>
      </c>
      <c r="W45">
        <v>7.36</v>
      </c>
      <c r="X45">
        <f t="shared" si="13"/>
        <v>12800</v>
      </c>
      <c r="Y45">
        <f t="shared" si="4"/>
        <v>1341.993276891935</v>
      </c>
      <c r="AA45" s="11"/>
      <c r="AB45" s="12"/>
      <c r="AC45" s="12"/>
      <c r="AD45" s="12"/>
      <c r="AE45" s="12"/>
      <c r="AF45" s="12"/>
      <c r="AG45" s="12"/>
      <c r="AH45" s="12"/>
      <c r="AI45" s="14"/>
      <c r="AK45" t="s">
        <v>19</v>
      </c>
    </row>
    <row r="46" spans="1:37" x14ac:dyDescent="0.2">
      <c r="A46" s="5"/>
      <c r="B46" s="8">
        <v>22</v>
      </c>
      <c r="C46">
        <f t="shared" si="5"/>
        <v>0</v>
      </c>
      <c r="D46">
        <f t="shared" si="14"/>
        <v>8</v>
      </c>
      <c r="E46">
        <v>8</v>
      </c>
      <c r="F46">
        <v>3</v>
      </c>
      <c r="G46">
        <f t="shared" si="16"/>
        <v>134.9375</v>
      </c>
      <c r="H46">
        <f t="shared" si="6"/>
        <v>14.90684450159157</v>
      </c>
      <c r="I46">
        <f t="shared" si="1"/>
        <v>-0.15700786872883149</v>
      </c>
      <c r="J46">
        <v>-3</v>
      </c>
      <c r="K46" t="s">
        <v>21</v>
      </c>
      <c r="L46">
        <f t="shared" si="17"/>
        <v>205.36629229731162</v>
      </c>
      <c r="M46">
        <v>0.05</v>
      </c>
      <c r="N46">
        <f t="shared" si="7"/>
        <v>196.00000000000003</v>
      </c>
      <c r="O46">
        <f t="shared" si="8"/>
        <v>3.1500000000000004</v>
      </c>
      <c r="P46">
        <f t="shared" si="9"/>
        <v>45.964800000000004</v>
      </c>
      <c r="Q46">
        <v>0.68</v>
      </c>
      <c r="R46">
        <f t="shared" si="10"/>
        <v>133.41600000000003</v>
      </c>
      <c r="S46">
        <f t="shared" si="11"/>
        <v>447.33109229731167</v>
      </c>
      <c r="T46">
        <f t="shared" si="12"/>
        <v>3578.6487383784934</v>
      </c>
      <c r="U46">
        <f t="shared" si="3"/>
        <v>3.5786487383784933</v>
      </c>
      <c r="V46">
        <v>2.88</v>
      </c>
      <c r="W46">
        <v>7.36</v>
      </c>
      <c r="X46">
        <f t="shared" si="13"/>
        <v>12800</v>
      </c>
      <c r="Y46">
        <f t="shared" si="4"/>
        <v>1341.993276891935</v>
      </c>
      <c r="AA46" s="11"/>
      <c r="AB46" s="12"/>
      <c r="AC46" s="12"/>
      <c r="AD46" s="12"/>
      <c r="AE46" s="12"/>
      <c r="AF46" s="12"/>
      <c r="AG46" s="12"/>
      <c r="AH46" s="12"/>
      <c r="AI46" s="14"/>
    </row>
    <row r="47" spans="1:37" x14ac:dyDescent="0.2">
      <c r="A47" s="5"/>
      <c r="B47" s="8">
        <v>22.5</v>
      </c>
      <c r="C47">
        <f t="shared" si="5"/>
        <v>0</v>
      </c>
      <c r="D47">
        <f t="shared" si="14"/>
        <v>8</v>
      </c>
      <c r="E47">
        <v>8</v>
      </c>
      <c r="F47">
        <v>3</v>
      </c>
      <c r="G47">
        <f t="shared" si="16"/>
        <v>137.9375</v>
      </c>
      <c r="H47">
        <f t="shared" si="6"/>
        <v>14.802146011484068</v>
      </c>
      <c r="I47">
        <f t="shared" si="1"/>
        <v>-0.1046984901075029</v>
      </c>
      <c r="J47">
        <v>-2</v>
      </c>
      <c r="K47" t="s">
        <v>21</v>
      </c>
      <c r="L47">
        <f t="shared" si="17"/>
        <v>136.94562506061379</v>
      </c>
      <c r="M47">
        <v>0.05</v>
      </c>
      <c r="N47">
        <f t="shared" si="7"/>
        <v>196.00000000000003</v>
      </c>
      <c r="O47">
        <f t="shared" si="8"/>
        <v>3.1500000000000004</v>
      </c>
      <c r="P47">
        <f t="shared" si="9"/>
        <v>45.964800000000004</v>
      </c>
      <c r="Q47">
        <v>0.68</v>
      </c>
      <c r="R47">
        <f t="shared" si="10"/>
        <v>133.41600000000003</v>
      </c>
      <c r="S47">
        <f t="shared" si="11"/>
        <v>378.91042506061382</v>
      </c>
      <c r="T47">
        <f t="shared" si="12"/>
        <v>3031.2834004849105</v>
      </c>
      <c r="U47">
        <f t="shared" si="3"/>
        <v>3.0312834004849107</v>
      </c>
      <c r="V47">
        <v>2.88</v>
      </c>
      <c r="W47">
        <v>7.36</v>
      </c>
      <c r="X47">
        <f t="shared" si="13"/>
        <v>12800</v>
      </c>
      <c r="Y47">
        <f t="shared" si="4"/>
        <v>1136.7312751818415</v>
      </c>
      <c r="AA47" s="11"/>
      <c r="AB47" s="12"/>
      <c r="AC47" s="12"/>
      <c r="AD47" s="12"/>
      <c r="AE47" s="12"/>
      <c r="AF47" s="12"/>
      <c r="AG47" s="12"/>
      <c r="AH47" s="12"/>
      <c r="AI47" s="14"/>
    </row>
    <row r="48" spans="1:37" x14ac:dyDescent="0.2">
      <c r="A48" s="5"/>
      <c r="B48" s="8">
        <v>23</v>
      </c>
      <c r="C48">
        <f t="shared" si="5"/>
        <v>0</v>
      </c>
      <c r="D48">
        <f t="shared" si="14"/>
        <v>8</v>
      </c>
      <c r="E48">
        <v>8</v>
      </c>
      <c r="F48">
        <v>3</v>
      </c>
      <c r="G48">
        <f t="shared" si="16"/>
        <v>140.9375</v>
      </c>
      <c r="H48">
        <f t="shared" si="6"/>
        <v>14.802146011484068</v>
      </c>
      <c r="I48">
        <f t="shared" si="1"/>
        <v>-0.1046984901075029</v>
      </c>
      <c r="J48">
        <v>-2</v>
      </c>
      <c r="K48" t="s">
        <v>21</v>
      </c>
      <c r="L48">
        <f t="shared" si="17"/>
        <v>136.94562506061379</v>
      </c>
      <c r="M48">
        <v>0.05</v>
      </c>
      <c r="N48">
        <f t="shared" si="7"/>
        <v>196.00000000000003</v>
      </c>
      <c r="O48">
        <f t="shared" si="8"/>
        <v>3.1500000000000004</v>
      </c>
      <c r="P48">
        <f t="shared" si="9"/>
        <v>45.964800000000004</v>
      </c>
      <c r="Q48">
        <v>0.68</v>
      </c>
      <c r="R48">
        <f t="shared" si="10"/>
        <v>133.41600000000003</v>
      </c>
      <c r="S48">
        <f t="shared" si="11"/>
        <v>378.91042506061382</v>
      </c>
      <c r="T48">
        <f t="shared" si="12"/>
        <v>3031.2834004849105</v>
      </c>
      <c r="U48">
        <f t="shared" si="3"/>
        <v>3.0312834004849107</v>
      </c>
      <c r="V48">
        <v>2.88</v>
      </c>
      <c r="W48">
        <v>7.36</v>
      </c>
      <c r="X48">
        <f t="shared" si="13"/>
        <v>12800</v>
      </c>
      <c r="Y48">
        <f t="shared" si="4"/>
        <v>1136.7312751818415</v>
      </c>
      <c r="AA48" s="11"/>
      <c r="AB48" s="12"/>
      <c r="AC48" s="12"/>
      <c r="AD48" s="12"/>
      <c r="AE48" s="12"/>
      <c r="AF48" s="12"/>
      <c r="AG48" s="12"/>
      <c r="AH48" s="12"/>
      <c r="AI48" s="14"/>
    </row>
    <row r="49" spans="2:35" x14ac:dyDescent="0.2">
      <c r="B49" s="9">
        <v>23.5</v>
      </c>
      <c r="C49">
        <f t="shared" si="5"/>
        <v>-1</v>
      </c>
      <c r="D49">
        <f>E48</f>
        <v>8</v>
      </c>
      <c r="E49">
        <v>7.5</v>
      </c>
      <c r="F49">
        <f t="shared" si="0"/>
        <v>3.875</v>
      </c>
      <c r="G49">
        <f t="shared" si="16"/>
        <v>144.8125</v>
      </c>
      <c r="H49">
        <f t="shared" si="6"/>
        <v>14.802146011484068</v>
      </c>
      <c r="I49">
        <f t="shared" si="1"/>
        <v>0</v>
      </c>
      <c r="J49">
        <v>0</v>
      </c>
      <c r="K49" t="s">
        <v>21</v>
      </c>
      <c r="L49">
        <f t="shared" si="2"/>
        <v>0</v>
      </c>
      <c r="M49">
        <v>0.05</v>
      </c>
      <c r="N49">
        <f t="shared" si="7"/>
        <v>196.00000000000003</v>
      </c>
      <c r="O49">
        <f t="shared" si="8"/>
        <v>3.1500000000000004</v>
      </c>
      <c r="P49">
        <f t="shared" si="9"/>
        <v>40.398750000000007</v>
      </c>
      <c r="Q49">
        <v>0.68</v>
      </c>
      <c r="R49">
        <f t="shared" si="10"/>
        <v>133.41600000000003</v>
      </c>
      <c r="S49">
        <f t="shared" si="11"/>
        <v>236.39875000000004</v>
      </c>
      <c r="T49">
        <f t="shared" si="12"/>
        <v>1772.9906250000004</v>
      </c>
      <c r="U49">
        <f t="shared" si="3"/>
        <v>1.7729906250000003</v>
      </c>
      <c r="V49">
        <v>2.88</v>
      </c>
      <c r="W49">
        <v>7.36</v>
      </c>
      <c r="X49">
        <f t="shared" si="13"/>
        <v>11250</v>
      </c>
      <c r="Y49">
        <f t="shared" si="4"/>
        <v>916.0451562500001</v>
      </c>
      <c r="AA49" s="11"/>
      <c r="AB49" s="12"/>
      <c r="AC49" s="12"/>
      <c r="AD49" s="12"/>
      <c r="AE49" s="12"/>
      <c r="AF49" s="12"/>
      <c r="AG49" s="12"/>
      <c r="AH49" s="12"/>
      <c r="AI49" s="14"/>
    </row>
    <row r="50" spans="2:35" x14ac:dyDescent="0.2">
      <c r="B50" s="3">
        <v>24</v>
      </c>
      <c r="C50">
        <f t="shared" si="5"/>
        <v>-2</v>
      </c>
      <c r="D50">
        <f>E49</f>
        <v>7.5</v>
      </c>
      <c r="E50">
        <v>6.5</v>
      </c>
      <c r="F50">
        <f t="shared" si="0"/>
        <v>3.5</v>
      </c>
      <c r="G50">
        <f t="shared" si="16"/>
        <v>148.3125</v>
      </c>
      <c r="H50">
        <f t="shared" si="6"/>
        <v>14.802146011484068</v>
      </c>
      <c r="I50">
        <f t="shared" si="1"/>
        <v>0</v>
      </c>
      <c r="J50">
        <v>0</v>
      </c>
      <c r="K50" t="s">
        <v>21</v>
      </c>
      <c r="L50">
        <f t="shared" si="2"/>
        <v>0</v>
      </c>
      <c r="M50">
        <v>0.05</v>
      </c>
      <c r="N50">
        <f t="shared" si="7"/>
        <v>196.00000000000003</v>
      </c>
      <c r="O50">
        <f t="shared" si="8"/>
        <v>3.1500000000000004</v>
      </c>
      <c r="P50">
        <f t="shared" si="9"/>
        <v>30.343950000000003</v>
      </c>
      <c r="Q50">
        <v>0.68</v>
      </c>
      <c r="R50">
        <f>M50*(400)*(9.81)*Q50</f>
        <v>133.41600000000003</v>
      </c>
      <c r="S50">
        <f t="shared" si="11"/>
        <v>226.34395000000004</v>
      </c>
      <c r="T50">
        <f t="shared" si="12"/>
        <v>1471.2356750000001</v>
      </c>
      <c r="U50">
        <f t="shared" si="3"/>
        <v>1.4712356750000002</v>
      </c>
      <c r="V50">
        <v>2.88</v>
      </c>
      <c r="W50">
        <v>7.36</v>
      </c>
      <c r="X50">
        <f t="shared" si="13"/>
        <v>8450</v>
      </c>
      <c r="Y50">
        <f t="shared" si="4"/>
        <v>792.20382500000017</v>
      </c>
      <c r="AA50" s="11"/>
      <c r="AB50" s="12"/>
      <c r="AC50" s="12"/>
      <c r="AD50" s="12"/>
      <c r="AE50" s="12"/>
      <c r="AF50" s="12"/>
      <c r="AG50" s="12"/>
      <c r="AH50" s="12"/>
      <c r="AI50" s="14"/>
    </row>
    <row r="51" spans="2:35" x14ac:dyDescent="0.2">
      <c r="B51" s="3">
        <v>24.5</v>
      </c>
      <c r="C51">
        <f t="shared" si="5"/>
        <v>-1</v>
      </c>
      <c r="D51">
        <f>E50</f>
        <v>6.5</v>
      </c>
      <c r="E51">
        <v>6</v>
      </c>
      <c r="F51">
        <f t="shared" si="0"/>
        <v>3.125</v>
      </c>
      <c r="G51">
        <f t="shared" si="16"/>
        <v>151.4375</v>
      </c>
      <c r="H51">
        <f t="shared" si="6"/>
        <v>14.802146011484068</v>
      </c>
      <c r="I51">
        <f t="shared" si="1"/>
        <v>0</v>
      </c>
      <c r="J51">
        <v>0</v>
      </c>
      <c r="K51" t="s">
        <v>21</v>
      </c>
      <c r="L51">
        <f t="shared" si="2"/>
        <v>0</v>
      </c>
      <c r="M51">
        <v>0.05</v>
      </c>
      <c r="N51">
        <f t="shared" si="7"/>
        <v>196.00000000000003</v>
      </c>
      <c r="O51">
        <f t="shared" si="8"/>
        <v>3.1500000000000004</v>
      </c>
      <c r="P51">
        <f t="shared" si="9"/>
        <v>25.855200000000004</v>
      </c>
      <c r="Q51">
        <v>0.68</v>
      </c>
      <c r="R51">
        <f t="shared" si="10"/>
        <v>133.41600000000003</v>
      </c>
      <c r="S51">
        <f t="shared" si="11"/>
        <v>221.85520000000002</v>
      </c>
      <c r="T51">
        <f t="shared" si="12"/>
        <v>1331.1312000000003</v>
      </c>
      <c r="U51">
        <f t="shared" si="3"/>
        <v>1.3311312000000002</v>
      </c>
      <c r="V51">
        <v>2.88</v>
      </c>
      <c r="W51">
        <v>7.36</v>
      </c>
      <c r="X51">
        <f t="shared" si="13"/>
        <v>7200</v>
      </c>
      <c r="Y51">
        <f t="shared" si="4"/>
        <v>693.29750000000013</v>
      </c>
      <c r="AA51" s="11"/>
      <c r="AB51" s="12"/>
      <c r="AC51" s="12"/>
      <c r="AD51" s="12"/>
      <c r="AE51" s="12"/>
      <c r="AF51" s="12"/>
      <c r="AG51" s="12"/>
      <c r="AH51" s="12"/>
      <c r="AI51" s="14"/>
    </row>
    <row r="52" spans="2:35" x14ac:dyDescent="0.2">
      <c r="B52" s="3">
        <v>25</v>
      </c>
      <c r="C52">
        <f t="shared" si="5"/>
        <v>-2</v>
      </c>
      <c r="D52">
        <f>E51</f>
        <v>6</v>
      </c>
      <c r="E52">
        <v>5</v>
      </c>
      <c r="F52">
        <f t="shared" si="0"/>
        <v>2.75</v>
      </c>
      <c r="G52">
        <f t="shared" si="16"/>
        <v>154.1875</v>
      </c>
      <c r="H52">
        <f t="shared" si="6"/>
        <v>15.020035368353213</v>
      </c>
      <c r="I52">
        <f t="shared" si="1"/>
        <v>0</v>
      </c>
      <c r="J52">
        <v>0</v>
      </c>
      <c r="K52" t="s">
        <v>21</v>
      </c>
      <c r="L52">
        <f t="shared" si="2"/>
        <v>0</v>
      </c>
      <c r="M52">
        <v>0.05</v>
      </c>
      <c r="N52">
        <f t="shared" si="7"/>
        <v>196.00000000000003</v>
      </c>
      <c r="O52">
        <f t="shared" si="8"/>
        <v>3.1500000000000004</v>
      </c>
      <c r="P52">
        <f t="shared" si="9"/>
        <v>17.955000000000002</v>
      </c>
      <c r="Q52">
        <v>0.68</v>
      </c>
      <c r="R52">
        <f t="shared" si="10"/>
        <v>133.41600000000003</v>
      </c>
      <c r="S52">
        <f t="shared" si="11"/>
        <v>213.95500000000004</v>
      </c>
      <c r="T52">
        <f t="shared" si="12"/>
        <v>1069.7750000000001</v>
      </c>
      <c r="U52">
        <f t="shared" si="3"/>
        <v>1.0697750000000001</v>
      </c>
      <c r="V52">
        <v>2.88</v>
      </c>
      <c r="W52">
        <v>7.36</v>
      </c>
      <c r="X52">
        <f t="shared" si="13"/>
        <v>5000</v>
      </c>
      <c r="Y52">
        <f t="shared" si="4"/>
        <v>588.37625000000014</v>
      </c>
      <c r="AA52" s="11"/>
      <c r="AB52" s="12"/>
      <c r="AC52" s="12"/>
      <c r="AD52" s="12"/>
      <c r="AE52" s="12"/>
      <c r="AF52" s="12"/>
      <c r="AG52" s="12"/>
      <c r="AH52" s="12"/>
      <c r="AI52" s="14"/>
    </row>
    <row r="53" spans="2:35" x14ac:dyDescent="0.2">
      <c r="B53" s="8">
        <v>25.5</v>
      </c>
      <c r="C53">
        <f t="shared" si="5"/>
        <v>0</v>
      </c>
      <c r="D53">
        <f t="shared" si="14"/>
        <v>5</v>
      </c>
      <c r="E53">
        <v>5</v>
      </c>
      <c r="F53">
        <f t="shared" si="0"/>
        <v>2.5</v>
      </c>
      <c r="G53">
        <f t="shared" si="16"/>
        <v>156.6875</v>
      </c>
      <c r="H53">
        <f t="shared" si="6"/>
        <v>15.237924725222358</v>
      </c>
      <c r="I53">
        <f t="shared" si="1"/>
        <v>0.2178893568691454</v>
      </c>
      <c r="J53">
        <v>5</v>
      </c>
      <c r="K53" t="s">
        <v>21</v>
      </c>
      <c r="L53">
        <f t="shared" si="2"/>
        <v>341.99913454181063</v>
      </c>
      <c r="M53">
        <v>0.05</v>
      </c>
      <c r="N53">
        <f t="shared" si="7"/>
        <v>196.00000000000003</v>
      </c>
      <c r="O53">
        <f t="shared" si="8"/>
        <v>3.1500000000000004</v>
      </c>
      <c r="P53">
        <f t="shared" si="9"/>
        <v>17.955000000000002</v>
      </c>
      <c r="Q53">
        <v>0.68</v>
      </c>
      <c r="R53">
        <f t="shared" si="10"/>
        <v>133.41600000000003</v>
      </c>
      <c r="S53">
        <f t="shared" si="11"/>
        <v>555.95413454181073</v>
      </c>
      <c r="T53">
        <f t="shared" si="12"/>
        <v>2779.7706727090535</v>
      </c>
      <c r="U53">
        <f t="shared" si="3"/>
        <v>2.7797706727090534</v>
      </c>
      <c r="V53">
        <v>2.88</v>
      </c>
      <c r="W53">
        <v>7.36</v>
      </c>
      <c r="X53">
        <f t="shared" si="13"/>
        <v>5000</v>
      </c>
      <c r="Y53">
        <f t="shared" si="4"/>
        <v>1389.8853363545268</v>
      </c>
      <c r="AA53" s="11"/>
      <c r="AB53" s="12"/>
      <c r="AC53" s="12"/>
      <c r="AD53" s="12"/>
      <c r="AE53" s="12"/>
      <c r="AF53" s="12"/>
      <c r="AG53" s="12"/>
      <c r="AH53" s="12"/>
      <c r="AI53" s="14"/>
    </row>
    <row r="54" spans="2:35" x14ac:dyDescent="0.2">
      <c r="B54" s="8">
        <v>26</v>
      </c>
      <c r="C54">
        <f t="shared" si="5"/>
        <v>0</v>
      </c>
      <c r="D54">
        <f t="shared" si="14"/>
        <v>5</v>
      </c>
      <c r="E54">
        <v>5</v>
      </c>
      <c r="F54">
        <f t="shared" si="0"/>
        <v>2.5</v>
      </c>
      <c r="G54">
        <f t="shared" si="16"/>
        <v>159.1875</v>
      </c>
      <c r="H54">
        <f t="shared" si="6"/>
        <v>15.542598083735227</v>
      </c>
      <c r="I54">
        <f t="shared" si="1"/>
        <v>0.2178893568691454</v>
      </c>
      <c r="J54">
        <v>5</v>
      </c>
      <c r="K54" t="s">
        <v>21</v>
      </c>
      <c r="L54">
        <f t="shared" si="2"/>
        <v>341.99913454181063</v>
      </c>
      <c r="M54">
        <v>0.05</v>
      </c>
      <c r="N54">
        <f t="shared" si="7"/>
        <v>196.00000000000003</v>
      </c>
      <c r="O54">
        <f t="shared" si="8"/>
        <v>3.1500000000000004</v>
      </c>
      <c r="P54">
        <f t="shared" si="9"/>
        <v>17.955000000000002</v>
      </c>
      <c r="Q54">
        <v>0.68</v>
      </c>
      <c r="R54">
        <f t="shared" si="10"/>
        <v>133.41600000000003</v>
      </c>
      <c r="S54">
        <f t="shared" si="11"/>
        <v>555.95413454181073</v>
      </c>
      <c r="T54">
        <f t="shared" si="12"/>
        <v>2779.7706727090535</v>
      </c>
      <c r="U54">
        <f t="shared" si="3"/>
        <v>2.7797706727090534</v>
      </c>
      <c r="V54">
        <v>2.88</v>
      </c>
      <c r="W54">
        <v>7.36</v>
      </c>
      <c r="X54">
        <f t="shared" si="13"/>
        <v>5000</v>
      </c>
      <c r="Y54">
        <f t="shared" si="4"/>
        <v>1389.8853363545268</v>
      </c>
      <c r="AA54" s="11"/>
      <c r="AB54" s="12"/>
      <c r="AC54" s="12"/>
      <c r="AD54" s="12"/>
      <c r="AE54" s="12"/>
      <c r="AF54" s="12"/>
      <c r="AG54" s="12"/>
      <c r="AH54" s="12"/>
      <c r="AI54" s="14"/>
    </row>
    <row r="55" spans="2:35" x14ac:dyDescent="0.2">
      <c r="B55" s="8">
        <v>26.5</v>
      </c>
      <c r="C55">
        <f t="shared" si="5"/>
        <v>0</v>
      </c>
      <c r="D55">
        <f t="shared" si="14"/>
        <v>5</v>
      </c>
      <c r="E55">
        <v>5</v>
      </c>
      <c r="F55">
        <f t="shared" si="0"/>
        <v>2.5</v>
      </c>
      <c r="G55">
        <f t="shared" si="16"/>
        <v>161.6875</v>
      </c>
      <c r="H55">
        <f t="shared" si="6"/>
        <v>15.847271442248095</v>
      </c>
      <c r="I55">
        <f t="shared" si="1"/>
        <v>0.3046733585128687</v>
      </c>
      <c r="J55">
        <v>7</v>
      </c>
      <c r="K55" t="s">
        <v>21</v>
      </c>
      <c r="L55">
        <f t="shared" si="2"/>
        <v>478.21530352179872</v>
      </c>
      <c r="M55">
        <v>0.05</v>
      </c>
      <c r="N55">
        <f t="shared" si="7"/>
        <v>196.00000000000003</v>
      </c>
      <c r="O55">
        <f t="shared" si="8"/>
        <v>3.1500000000000004</v>
      </c>
      <c r="P55">
        <f t="shared" si="9"/>
        <v>17.955000000000002</v>
      </c>
      <c r="Q55">
        <v>0.68</v>
      </c>
      <c r="R55">
        <f t="shared" si="10"/>
        <v>133.41600000000003</v>
      </c>
      <c r="S55">
        <f t="shared" si="11"/>
        <v>692.17030352179881</v>
      </c>
      <c r="T55">
        <f t="shared" si="12"/>
        <v>3460.8515176089941</v>
      </c>
      <c r="U55">
        <f t="shared" si="3"/>
        <v>3.4608515176089942</v>
      </c>
      <c r="V55">
        <v>2.88</v>
      </c>
      <c r="W55">
        <v>7.36</v>
      </c>
      <c r="X55">
        <f t="shared" si="13"/>
        <v>5000</v>
      </c>
      <c r="Y55">
        <f t="shared" si="4"/>
        <v>1730.425758804497</v>
      </c>
      <c r="AA55" s="11"/>
      <c r="AB55" s="12"/>
      <c r="AC55" s="12"/>
      <c r="AD55" s="12"/>
      <c r="AE55" s="12"/>
      <c r="AF55" s="12"/>
      <c r="AG55" s="12"/>
      <c r="AH55" s="12"/>
      <c r="AI55" s="14"/>
    </row>
    <row r="56" spans="2:35" x14ac:dyDescent="0.2">
      <c r="B56" s="8">
        <v>27</v>
      </c>
      <c r="C56">
        <f t="shared" si="5"/>
        <v>0</v>
      </c>
      <c r="D56">
        <f t="shared" si="14"/>
        <v>5</v>
      </c>
      <c r="E56">
        <v>5</v>
      </c>
      <c r="F56">
        <f t="shared" si="0"/>
        <v>2.5</v>
      </c>
      <c r="G56">
        <f t="shared" si="16"/>
        <v>164.1875</v>
      </c>
      <c r="H56">
        <f t="shared" si="6"/>
        <v>16.151944800760965</v>
      </c>
      <c r="I56">
        <f t="shared" si="1"/>
        <v>0.3046733585128687</v>
      </c>
      <c r="J56">
        <v>7</v>
      </c>
      <c r="K56" t="s">
        <v>21</v>
      </c>
      <c r="L56">
        <f t="shared" si="2"/>
        <v>478.21530352179872</v>
      </c>
      <c r="M56">
        <v>0.05</v>
      </c>
      <c r="N56">
        <f t="shared" si="7"/>
        <v>196.00000000000003</v>
      </c>
      <c r="O56">
        <f t="shared" si="8"/>
        <v>3.1500000000000004</v>
      </c>
      <c r="P56">
        <f t="shared" si="9"/>
        <v>17.955000000000002</v>
      </c>
      <c r="Q56">
        <v>0.68</v>
      </c>
      <c r="R56">
        <f t="shared" si="10"/>
        <v>133.41600000000003</v>
      </c>
      <c r="S56">
        <f t="shared" si="11"/>
        <v>692.17030352179881</v>
      </c>
      <c r="T56">
        <f t="shared" si="12"/>
        <v>3460.8515176089941</v>
      </c>
      <c r="U56">
        <f t="shared" si="3"/>
        <v>3.4608515176089942</v>
      </c>
      <c r="V56">
        <v>2.88</v>
      </c>
      <c r="W56">
        <v>7.36</v>
      </c>
      <c r="X56">
        <f t="shared" si="13"/>
        <v>5000</v>
      </c>
      <c r="Y56">
        <f t="shared" si="4"/>
        <v>1730.425758804497</v>
      </c>
      <c r="AA56" s="11"/>
      <c r="AB56" s="12"/>
      <c r="AC56" s="12"/>
      <c r="AD56" s="12"/>
      <c r="AE56" s="12"/>
      <c r="AF56" s="12"/>
      <c r="AG56" s="12"/>
      <c r="AH56" s="12"/>
      <c r="AI56" s="14"/>
    </row>
    <row r="57" spans="2:35" x14ac:dyDescent="0.2">
      <c r="B57" s="8">
        <v>27.5</v>
      </c>
      <c r="C57">
        <f t="shared" si="5"/>
        <v>0</v>
      </c>
      <c r="D57">
        <f t="shared" si="14"/>
        <v>5</v>
      </c>
      <c r="E57">
        <v>5</v>
      </c>
      <c r="F57">
        <f t="shared" si="0"/>
        <v>2.5</v>
      </c>
      <c r="G57">
        <f t="shared" si="16"/>
        <v>166.6875</v>
      </c>
      <c r="H57">
        <f t="shared" si="6"/>
        <v>16.456618159273834</v>
      </c>
      <c r="I57">
        <f t="shared" si="1"/>
        <v>0.3046733585128687</v>
      </c>
      <c r="J57">
        <v>7</v>
      </c>
      <c r="K57" t="s">
        <v>21</v>
      </c>
      <c r="L57">
        <f>(400*9.81)*(SIN(RADIANS(J57)))</f>
        <v>478.21530352179872</v>
      </c>
      <c r="M57">
        <v>0.05</v>
      </c>
      <c r="N57">
        <f t="shared" si="7"/>
        <v>196.00000000000003</v>
      </c>
      <c r="O57">
        <f t="shared" si="8"/>
        <v>3.1500000000000004</v>
      </c>
      <c r="P57">
        <f t="shared" si="9"/>
        <v>17.955000000000002</v>
      </c>
      <c r="Q57">
        <v>0.68</v>
      </c>
      <c r="R57">
        <f t="shared" si="10"/>
        <v>133.41600000000003</v>
      </c>
      <c r="S57">
        <f t="shared" si="11"/>
        <v>692.17030352179881</v>
      </c>
      <c r="T57">
        <f t="shared" si="12"/>
        <v>3460.8515176089941</v>
      </c>
      <c r="U57">
        <f t="shared" si="3"/>
        <v>3.4608515176089942</v>
      </c>
      <c r="V57">
        <v>2.88</v>
      </c>
      <c r="W57">
        <v>7.36</v>
      </c>
      <c r="X57">
        <f t="shared" si="13"/>
        <v>5000</v>
      </c>
      <c r="Y57">
        <f t="shared" si="4"/>
        <v>1730.425758804497</v>
      </c>
      <c r="AA57" s="11"/>
      <c r="AB57" s="12"/>
      <c r="AC57" s="12"/>
      <c r="AD57" s="12"/>
      <c r="AE57" s="12"/>
      <c r="AF57" s="12"/>
      <c r="AG57" s="12"/>
      <c r="AH57" s="12"/>
      <c r="AI57" s="14"/>
    </row>
    <row r="58" spans="2:35" x14ac:dyDescent="0.2">
      <c r="B58" s="8">
        <v>28</v>
      </c>
      <c r="C58">
        <f t="shared" si="5"/>
        <v>0</v>
      </c>
      <c r="D58">
        <f t="shared" si="14"/>
        <v>5</v>
      </c>
      <c r="E58">
        <v>5</v>
      </c>
      <c r="F58">
        <f t="shared" si="0"/>
        <v>2.5</v>
      </c>
      <c r="G58">
        <f t="shared" si="16"/>
        <v>169.1875</v>
      </c>
      <c r="H58">
        <f t="shared" si="6"/>
        <v>16.761291517786702</v>
      </c>
      <c r="I58">
        <f t="shared" si="1"/>
        <v>0.3046733585128687</v>
      </c>
      <c r="J58">
        <v>7</v>
      </c>
      <c r="K58" t="s">
        <v>21</v>
      </c>
      <c r="L58">
        <f t="shared" si="2"/>
        <v>478.21530352179872</v>
      </c>
      <c r="M58">
        <v>0.05</v>
      </c>
      <c r="N58">
        <f>400*(9.8)*(M58)</f>
        <v>196.00000000000003</v>
      </c>
      <c r="O58">
        <f t="shared" si="8"/>
        <v>3.1500000000000004</v>
      </c>
      <c r="P58">
        <f t="shared" si="9"/>
        <v>17.955000000000002</v>
      </c>
      <c r="Q58">
        <v>0.68</v>
      </c>
      <c r="R58">
        <f t="shared" si="10"/>
        <v>133.41600000000003</v>
      </c>
      <c r="S58">
        <f t="shared" si="11"/>
        <v>692.17030352179881</v>
      </c>
      <c r="T58">
        <f t="shared" si="12"/>
        <v>3460.8515176089941</v>
      </c>
      <c r="U58">
        <f t="shared" si="3"/>
        <v>3.4608515176089942</v>
      </c>
      <c r="V58">
        <v>2.88</v>
      </c>
      <c r="W58">
        <v>7.36</v>
      </c>
      <c r="X58">
        <f t="shared" si="13"/>
        <v>5000</v>
      </c>
      <c r="Y58">
        <f t="shared" si="4"/>
        <v>1730.425758804497</v>
      </c>
      <c r="AA58" s="11"/>
      <c r="AB58" s="12"/>
      <c r="AC58" s="12"/>
      <c r="AD58" s="12"/>
      <c r="AE58" s="12"/>
      <c r="AF58" s="12"/>
      <c r="AG58" s="12"/>
      <c r="AH58" s="12"/>
      <c r="AI58" s="14"/>
    </row>
    <row r="59" spans="2:35" x14ac:dyDescent="0.2">
      <c r="B59" s="8">
        <v>28.5</v>
      </c>
      <c r="C59">
        <f t="shared" si="5"/>
        <v>0</v>
      </c>
      <c r="D59">
        <f t="shared" si="14"/>
        <v>5</v>
      </c>
      <c r="E59">
        <v>5</v>
      </c>
      <c r="F59">
        <f t="shared" si="0"/>
        <v>2.5</v>
      </c>
      <c r="G59">
        <f t="shared" si="16"/>
        <v>171.6875</v>
      </c>
      <c r="H59">
        <f t="shared" si="6"/>
        <v>16.979180874655849</v>
      </c>
      <c r="I59">
        <f t="shared" si="1"/>
        <v>0.3046733585128687</v>
      </c>
      <c r="J59">
        <v>7</v>
      </c>
      <c r="K59" t="s">
        <v>21</v>
      </c>
      <c r="L59">
        <f t="shared" si="2"/>
        <v>478.21530352179872</v>
      </c>
      <c r="M59">
        <v>0.05</v>
      </c>
      <c r="N59">
        <f t="shared" si="7"/>
        <v>196.00000000000003</v>
      </c>
      <c r="O59">
        <f t="shared" si="8"/>
        <v>3.1500000000000004</v>
      </c>
      <c r="P59">
        <f t="shared" si="9"/>
        <v>17.955000000000002</v>
      </c>
      <c r="Q59">
        <v>0.68</v>
      </c>
      <c r="R59">
        <f t="shared" si="10"/>
        <v>133.41600000000003</v>
      </c>
      <c r="S59">
        <f t="shared" si="11"/>
        <v>692.17030352179881</v>
      </c>
      <c r="T59">
        <f t="shared" si="12"/>
        <v>3460.8515176089941</v>
      </c>
      <c r="U59">
        <f t="shared" si="3"/>
        <v>3.4608515176089942</v>
      </c>
      <c r="V59">
        <v>2.88</v>
      </c>
      <c r="W59">
        <v>7.36</v>
      </c>
      <c r="X59">
        <f t="shared" si="13"/>
        <v>5000</v>
      </c>
      <c r="Y59">
        <f t="shared" si="4"/>
        <v>1730.425758804497</v>
      </c>
      <c r="AA59" s="11"/>
      <c r="AB59" s="12"/>
      <c r="AC59" s="12"/>
      <c r="AD59" s="12"/>
      <c r="AE59" s="12"/>
      <c r="AF59" s="12"/>
      <c r="AG59" s="12"/>
      <c r="AH59" s="12"/>
      <c r="AI59" s="14"/>
    </row>
    <row r="60" spans="2:35" x14ac:dyDescent="0.2">
      <c r="B60" s="8">
        <v>29</v>
      </c>
      <c r="C60">
        <f t="shared" si="5"/>
        <v>0</v>
      </c>
      <c r="D60">
        <f t="shared" si="14"/>
        <v>5</v>
      </c>
      <c r="E60">
        <v>5</v>
      </c>
      <c r="F60">
        <f t="shared" si="0"/>
        <v>2.5</v>
      </c>
      <c r="G60">
        <f t="shared" si="16"/>
        <v>174.1875</v>
      </c>
      <c r="H60">
        <f t="shared" si="6"/>
        <v>17.197070231524997</v>
      </c>
      <c r="I60">
        <f t="shared" si="1"/>
        <v>0.2178893568691454</v>
      </c>
      <c r="J60">
        <v>5</v>
      </c>
      <c r="K60" t="s">
        <v>21</v>
      </c>
      <c r="L60">
        <f t="shared" si="2"/>
        <v>341.99913454181063</v>
      </c>
      <c r="M60">
        <v>0.05</v>
      </c>
      <c r="N60">
        <f t="shared" si="7"/>
        <v>196.00000000000003</v>
      </c>
      <c r="O60">
        <f t="shared" si="8"/>
        <v>3.1500000000000004</v>
      </c>
      <c r="P60">
        <f t="shared" si="9"/>
        <v>17.955000000000002</v>
      </c>
      <c r="Q60">
        <v>0.68</v>
      </c>
      <c r="R60">
        <f t="shared" si="10"/>
        <v>133.41600000000003</v>
      </c>
      <c r="S60">
        <f t="shared" si="11"/>
        <v>555.95413454181073</v>
      </c>
      <c r="T60">
        <f t="shared" si="12"/>
        <v>2779.7706727090535</v>
      </c>
      <c r="U60">
        <f t="shared" si="3"/>
        <v>2.7797706727090534</v>
      </c>
      <c r="V60">
        <v>2.88</v>
      </c>
      <c r="W60">
        <v>7.36</v>
      </c>
      <c r="X60">
        <f t="shared" si="13"/>
        <v>5000</v>
      </c>
      <c r="Y60">
        <f t="shared" si="4"/>
        <v>1389.8853363545268</v>
      </c>
      <c r="AA60" s="11"/>
      <c r="AB60" s="12"/>
      <c r="AC60" s="12"/>
      <c r="AD60" s="12"/>
      <c r="AE60" s="12"/>
      <c r="AF60" s="12"/>
      <c r="AG60" s="12"/>
      <c r="AH60" s="12"/>
      <c r="AI60" s="14"/>
    </row>
    <row r="61" spans="2:35" x14ac:dyDescent="0.2">
      <c r="B61" s="8">
        <v>29.5</v>
      </c>
      <c r="C61">
        <f t="shared" si="5"/>
        <v>0</v>
      </c>
      <c r="D61">
        <f t="shared" si="14"/>
        <v>5</v>
      </c>
      <c r="E61">
        <v>5</v>
      </c>
      <c r="F61">
        <f t="shared" si="0"/>
        <v>2.5</v>
      </c>
      <c r="G61">
        <f t="shared" si="16"/>
        <v>176.6875</v>
      </c>
      <c r="H61">
        <f t="shared" si="6"/>
        <v>17.409512354472412</v>
      </c>
      <c r="I61">
        <f t="shared" si="1"/>
        <v>0.2178893568691454</v>
      </c>
      <c r="J61">
        <v>5</v>
      </c>
      <c r="K61" t="s">
        <v>21</v>
      </c>
      <c r="L61">
        <f t="shared" si="2"/>
        <v>341.99913454181063</v>
      </c>
      <c r="M61">
        <v>0.05</v>
      </c>
      <c r="N61">
        <f t="shared" si="7"/>
        <v>196.00000000000003</v>
      </c>
      <c r="O61">
        <f t="shared" si="8"/>
        <v>3.1500000000000004</v>
      </c>
      <c r="P61">
        <f t="shared" si="9"/>
        <v>17.955000000000002</v>
      </c>
      <c r="Q61">
        <v>0.68</v>
      </c>
      <c r="R61">
        <f t="shared" si="10"/>
        <v>133.41600000000003</v>
      </c>
      <c r="S61">
        <f t="shared" si="11"/>
        <v>555.95413454181073</v>
      </c>
      <c r="T61">
        <f t="shared" si="12"/>
        <v>2779.7706727090535</v>
      </c>
      <c r="U61">
        <f t="shared" si="3"/>
        <v>2.7797706727090534</v>
      </c>
      <c r="V61">
        <v>2.88</v>
      </c>
      <c r="W61">
        <v>7.36</v>
      </c>
      <c r="X61">
        <f t="shared" si="13"/>
        <v>5000</v>
      </c>
      <c r="Y61">
        <f t="shared" si="4"/>
        <v>1389.8853363545268</v>
      </c>
      <c r="AA61" s="11"/>
      <c r="AB61" s="12"/>
      <c r="AC61" s="12"/>
      <c r="AD61" s="12"/>
      <c r="AE61" s="12"/>
      <c r="AF61" s="12"/>
      <c r="AG61" s="12"/>
      <c r="AH61" s="12"/>
      <c r="AI61" s="14"/>
    </row>
    <row r="62" spans="2:35" x14ac:dyDescent="0.2">
      <c r="B62" s="3">
        <v>30</v>
      </c>
      <c r="C62">
        <f t="shared" si="5"/>
        <v>-0.5</v>
      </c>
      <c r="D62">
        <f t="shared" si="14"/>
        <v>5</v>
      </c>
      <c r="E62">
        <v>4.75</v>
      </c>
      <c r="F62">
        <f t="shared" si="0"/>
        <v>2.4375</v>
      </c>
      <c r="G62">
        <f t="shared" si="16"/>
        <v>179.125</v>
      </c>
      <c r="H62">
        <f t="shared" si="6"/>
        <v>17.570824200005703</v>
      </c>
      <c r="I62">
        <f t="shared" si="1"/>
        <v>0.21244212294741677</v>
      </c>
      <c r="J62">
        <v>5</v>
      </c>
      <c r="K62" t="s">
        <v>21</v>
      </c>
      <c r="L62">
        <f t="shared" si="2"/>
        <v>341.99913454181063</v>
      </c>
      <c r="M62">
        <v>0.05</v>
      </c>
      <c r="N62">
        <f t="shared" si="7"/>
        <v>196.00000000000003</v>
      </c>
      <c r="O62">
        <f t="shared" si="8"/>
        <v>3.1500000000000004</v>
      </c>
      <c r="P62">
        <f t="shared" si="9"/>
        <v>16.204387500000003</v>
      </c>
      <c r="Q62">
        <v>0.68</v>
      </c>
      <c r="R62">
        <f t="shared" si="10"/>
        <v>133.41600000000003</v>
      </c>
      <c r="S62">
        <f t="shared" si="11"/>
        <v>554.20352204181074</v>
      </c>
      <c r="T62">
        <f t="shared" si="12"/>
        <v>2632.4667296986008</v>
      </c>
      <c r="U62">
        <f t="shared" si="3"/>
        <v>2.6324667296986006</v>
      </c>
      <c r="V62">
        <v>2.88</v>
      </c>
      <c r="W62">
        <v>7.36</v>
      </c>
      <c r="X62">
        <f t="shared" si="13"/>
        <v>4512.5</v>
      </c>
      <c r="Y62">
        <f t="shared" si="4"/>
        <v>1350.8710849769136</v>
      </c>
      <c r="AA62" s="11"/>
      <c r="AB62" s="12"/>
      <c r="AC62" s="12"/>
      <c r="AD62" s="12"/>
      <c r="AE62" s="12"/>
      <c r="AF62" s="12"/>
      <c r="AG62" s="12"/>
      <c r="AH62" s="12"/>
      <c r="AI62" s="14"/>
    </row>
    <row r="63" spans="2:35" x14ac:dyDescent="0.2">
      <c r="B63" s="3">
        <v>30.5</v>
      </c>
      <c r="C63">
        <f t="shared" si="5"/>
        <v>-0.5</v>
      </c>
      <c r="D63">
        <f t="shared" si="14"/>
        <v>4.75</v>
      </c>
      <c r="E63">
        <v>4.5</v>
      </c>
      <c r="F63">
        <f t="shared" si="0"/>
        <v>2.3125</v>
      </c>
      <c r="G63">
        <f t="shared" si="16"/>
        <v>181.4375</v>
      </c>
      <c r="H63">
        <f t="shared" si="6"/>
        <v>17.719056706711967</v>
      </c>
      <c r="I63">
        <f t="shared" si="1"/>
        <v>0.16131184553328975</v>
      </c>
      <c r="J63">
        <v>4</v>
      </c>
      <c r="K63" t="s">
        <v>21</v>
      </c>
      <c r="L63">
        <f t="shared" si="2"/>
        <v>273.72440297194771</v>
      </c>
      <c r="M63">
        <v>0.05</v>
      </c>
      <c r="N63">
        <f t="shared" si="7"/>
        <v>196.00000000000003</v>
      </c>
      <c r="O63">
        <f t="shared" si="8"/>
        <v>3.1500000000000004</v>
      </c>
      <c r="P63">
        <f t="shared" si="9"/>
        <v>14.543550000000002</v>
      </c>
      <c r="Q63">
        <v>0.68</v>
      </c>
      <c r="R63">
        <f t="shared" si="10"/>
        <v>133.41600000000003</v>
      </c>
      <c r="S63">
        <f t="shared" si="11"/>
        <v>484.26795297194769</v>
      </c>
      <c r="T63">
        <f t="shared" si="12"/>
        <v>2179.2057883737648</v>
      </c>
      <c r="U63">
        <f t="shared" si="3"/>
        <v>2.179205788373765</v>
      </c>
      <c r="V63">
        <v>2.88</v>
      </c>
      <c r="W63">
        <v>7.36</v>
      </c>
      <c r="X63">
        <f t="shared" si="13"/>
        <v>4050</v>
      </c>
      <c r="Y63">
        <f t="shared" si="4"/>
        <v>1119.869641247629</v>
      </c>
      <c r="AA63" s="11"/>
      <c r="AB63" s="12"/>
      <c r="AC63" s="12"/>
      <c r="AD63" s="12"/>
      <c r="AE63" s="12"/>
      <c r="AF63" s="12"/>
      <c r="AG63" s="12"/>
      <c r="AH63" s="12"/>
      <c r="AI63" s="14"/>
    </row>
    <row r="64" spans="2:35" x14ac:dyDescent="0.2">
      <c r="B64" s="3">
        <v>31</v>
      </c>
      <c r="C64">
        <f t="shared" si="5"/>
        <v>-1</v>
      </c>
      <c r="D64">
        <f t="shared" si="14"/>
        <v>4.5</v>
      </c>
      <c r="E64">
        <v>4</v>
      </c>
      <c r="F64">
        <f t="shared" si="0"/>
        <v>2.125</v>
      </c>
      <c r="G64">
        <f t="shared" si="16"/>
        <v>183.5625</v>
      </c>
      <c r="H64">
        <f t="shared" si="6"/>
        <v>17.858569654200217</v>
      </c>
      <c r="I64">
        <f t="shared" si="1"/>
        <v>0.14823250670626625</v>
      </c>
      <c r="J64">
        <v>4</v>
      </c>
      <c r="K64" t="s">
        <v>21</v>
      </c>
      <c r="L64">
        <f t="shared" si="2"/>
        <v>273.72440297194771</v>
      </c>
      <c r="M64">
        <v>0.05</v>
      </c>
      <c r="N64">
        <f t="shared" si="7"/>
        <v>196.00000000000003</v>
      </c>
      <c r="O64">
        <f t="shared" si="8"/>
        <v>3.1500000000000004</v>
      </c>
      <c r="P64">
        <f t="shared" si="9"/>
        <v>11.491200000000001</v>
      </c>
      <c r="Q64">
        <v>0.68</v>
      </c>
      <c r="R64">
        <f t="shared" si="10"/>
        <v>133.41600000000003</v>
      </c>
      <c r="S64">
        <f t="shared" si="11"/>
        <v>481.2156029719477</v>
      </c>
      <c r="T64">
        <f t="shared" si="12"/>
        <v>1924.8624118877908</v>
      </c>
      <c r="U64">
        <f t="shared" si="3"/>
        <v>1.9248624118877908</v>
      </c>
      <c r="V64">
        <v>2.88</v>
      </c>
      <c r="W64">
        <v>7.36</v>
      </c>
      <c r="X64">
        <f t="shared" si="13"/>
        <v>3200</v>
      </c>
      <c r="Y64">
        <f t="shared" si="4"/>
        <v>1022.5831563153889</v>
      </c>
      <c r="AA64" s="11"/>
      <c r="AB64" s="12"/>
      <c r="AC64" s="12"/>
      <c r="AD64" s="12"/>
      <c r="AE64" s="12"/>
      <c r="AF64" s="12"/>
      <c r="AG64" s="12"/>
      <c r="AH64" s="12"/>
      <c r="AI64" s="14"/>
    </row>
    <row r="65" spans="2:35" x14ac:dyDescent="0.2">
      <c r="B65" s="8">
        <v>31.5</v>
      </c>
      <c r="C65">
        <f t="shared" si="5"/>
        <v>0</v>
      </c>
      <c r="D65">
        <f t="shared" si="14"/>
        <v>4</v>
      </c>
      <c r="E65">
        <v>4</v>
      </c>
      <c r="F65">
        <f t="shared" si="0"/>
        <v>2</v>
      </c>
      <c r="G65">
        <f t="shared" si="16"/>
        <v>185.5625</v>
      </c>
      <c r="H65">
        <f t="shared" si="6"/>
        <v>17.963241566686104</v>
      </c>
      <c r="I65">
        <f t="shared" si="1"/>
        <v>0.1395129474882506</v>
      </c>
      <c r="J65">
        <v>4</v>
      </c>
      <c r="K65" t="s">
        <v>21</v>
      </c>
      <c r="L65">
        <f t="shared" si="2"/>
        <v>273.72440297194771</v>
      </c>
      <c r="M65">
        <v>0.05</v>
      </c>
      <c r="N65">
        <f t="shared" si="7"/>
        <v>196.00000000000003</v>
      </c>
      <c r="O65">
        <f t="shared" si="8"/>
        <v>3.1500000000000004</v>
      </c>
      <c r="P65">
        <f t="shared" si="9"/>
        <v>11.491200000000001</v>
      </c>
      <c r="Q65">
        <v>0.68</v>
      </c>
      <c r="R65">
        <f t="shared" si="10"/>
        <v>133.41600000000003</v>
      </c>
      <c r="S65">
        <f t="shared" si="11"/>
        <v>481.2156029719477</v>
      </c>
      <c r="T65">
        <f t="shared" si="12"/>
        <v>1924.8624118877908</v>
      </c>
      <c r="U65">
        <f t="shared" si="3"/>
        <v>1.9248624118877908</v>
      </c>
      <c r="V65">
        <v>2.88</v>
      </c>
      <c r="W65">
        <v>7.36</v>
      </c>
      <c r="X65">
        <f t="shared" si="13"/>
        <v>3200</v>
      </c>
      <c r="Y65">
        <f t="shared" si="4"/>
        <v>962.43120594389541</v>
      </c>
      <c r="AA65" s="11"/>
      <c r="AB65" s="12"/>
      <c r="AC65" s="12"/>
      <c r="AD65" s="12"/>
      <c r="AE65" s="12"/>
      <c r="AF65" s="12"/>
      <c r="AG65" s="12"/>
      <c r="AH65" s="12"/>
      <c r="AI65" s="14"/>
    </row>
    <row r="66" spans="2:35" x14ac:dyDescent="0.2">
      <c r="B66" s="8">
        <v>32</v>
      </c>
      <c r="C66">
        <f t="shared" si="5"/>
        <v>0</v>
      </c>
      <c r="D66">
        <f t="shared" si="14"/>
        <v>4</v>
      </c>
      <c r="E66">
        <v>4</v>
      </c>
      <c r="F66">
        <f t="shared" si="0"/>
        <v>2</v>
      </c>
      <c r="G66">
        <f t="shared" si="16"/>
        <v>187.5625</v>
      </c>
      <c r="H66">
        <f t="shared" si="6"/>
        <v>18.033040560091106</v>
      </c>
      <c r="I66">
        <f t="shared" si="1"/>
        <v>0.10467191248588767</v>
      </c>
      <c r="J66">
        <v>3</v>
      </c>
      <c r="K66" t="s">
        <v>21</v>
      </c>
      <c r="L66">
        <f t="shared" si="2"/>
        <v>205.36629229731162</v>
      </c>
      <c r="M66">
        <v>0.05</v>
      </c>
      <c r="N66">
        <f t="shared" si="7"/>
        <v>196.00000000000003</v>
      </c>
      <c r="O66">
        <f t="shared" si="8"/>
        <v>3.1500000000000004</v>
      </c>
      <c r="P66">
        <f t="shared" si="9"/>
        <v>11.491200000000001</v>
      </c>
      <c r="Q66">
        <v>0.68</v>
      </c>
      <c r="R66">
        <f t="shared" si="10"/>
        <v>133.41600000000003</v>
      </c>
      <c r="S66">
        <f t="shared" si="11"/>
        <v>412.85749229731164</v>
      </c>
      <c r="T66">
        <f t="shared" si="12"/>
        <v>1651.4299691892465</v>
      </c>
      <c r="U66">
        <f t="shared" si="3"/>
        <v>1.6514299691892464</v>
      </c>
      <c r="V66">
        <v>2.88</v>
      </c>
      <c r="W66">
        <v>7.36</v>
      </c>
      <c r="X66">
        <f t="shared" si="13"/>
        <v>3200</v>
      </c>
      <c r="Y66">
        <f t="shared" si="4"/>
        <v>825.71498459462327</v>
      </c>
      <c r="AA66" s="11"/>
      <c r="AB66" s="12"/>
      <c r="AC66" s="12"/>
      <c r="AD66" s="12"/>
      <c r="AE66" s="12"/>
      <c r="AF66" s="12"/>
      <c r="AG66" s="12"/>
      <c r="AH66" s="12"/>
      <c r="AI66" s="14"/>
    </row>
    <row r="67" spans="2:35" x14ac:dyDescent="0.2">
      <c r="B67" s="8">
        <v>32.5</v>
      </c>
      <c r="C67">
        <f t="shared" si="5"/>
        <v>0</v>
      </c>
      <c r="D67">
        <f t="shared" si="14"/>
        <v>4</v>
      </c>
      <c r="E67">
        <v>4</v>
      </c>
      <c r="F67">
        <f t="shared" ref="F67:F130" si="18">((D67+E67)/2)*0.5</f>
        <v>2</v>
      </c>
      <c r="G67">
        <f t="shared" si="16"/>
        <v>189.5625</v>
      </c>
      <c r="H67">
        <f t="shared" si="6"/>
        <v>18.067945372965674</v>
      </c>
      <c r="I67">
        <f t="shared" si="1"/>
        <v>6.9798993405001938E-2</v>
      </c>
      <c r="J67">
        <v>2</v>
      </c>
      <c r="K67" t="s">
        <v>21</v>
      </c>
      <c r="L67">
        <f t="shared" ref="L67:L71" si="19">(400*9.81)*(SIN(RADIANS(J67)))</f>
        <v>136.94562506061379</v>
      </c>
      <c r="M67">
        <v>0.05</v>
      </c>
      <c r="N67">
        <f t="shared" si="7"/>
        <v>196.00000000000003</v>
      </c>
      <c r="O67">
        <f t="shared" si="8"/>
        <v>3.1500000000000004</v>
      </c>
      <c r="P67">
        <f t="shared" si="9"/>
        <v>11.491200000000001</v>
      </c>
      <c r="Q67">
        <v>0.68</v>
      </c>
      <c r="R67">
        <f>M67*(400)*(9.81)*Q67</f>
        <v>133.41600000000003</v>
      </c>
      <c r="S67">
        <f t="shared" si="11"/>
        <v>344.43682506061378</v>
      </c>
      <c r="T67">
        <f t="shared" si="12"/>
        <v>1377.7473002424551</v>
      </c>
      <c r="U67">
        <f t="shared" ref="U67:U130" si="20">T67/1000</f>
        <v>1.3777473002424552</v>
      </c>
      <c r="V67">
        <v>2.88</v>
      </c>
      <c r="W67">
        <v>7.36</v>
      </c>
      <c r="X67">
        <f t="shared" si="13"/>
        <v>3200</v>
      </c>
      <c r="Y67">
        <f t="shared" ref="Y67:Y130" si="21">S67*F67</f>
        <v>688.87365012122757</v>
      </c>
      <c r="AA67" s="11"/>
      <c r="AB67" s="12"/>
      <c r="AC67" s="12"/>
      <c r="AD67" s="12"/>
      <c r="AE67" s="12"/>
      <c r="AF67" s="12"/>
      <c r="AG67" s="12"/>
      <c r="AH67" s="12"/>
      <c r="AI67" s="14"/>
    </row>
    <row r="68" spans="2:35" x14ac:dyDescent="0.2">
      <c r="B68" s="8">
        <v>33</v>
      </c>
      <c r="C68">
        <f t="shared" ref="C68:C131" si="22">(E68-D68)/0.5</f>
        <v>0</v>
      </c>
      <c r="D68">
        <f t="shared" si="14"/>
        <v>4</v>
      </c>
      <c r="E68">
        <v>4</v>
      </c>
      <c r="F68">
        <f t="shared" si="18"/>
        <v>2</v>
      </c>
      <c r="G68">
        <f t="shared" si="16"/>
        <v>191.5625</v>
      </c>
      <c r="H68">
        <f t="shared" ref="H68:H131" si="23">H67+I69</f>
        <v>18.102850185840243</v>
      </c>
      <c r="I68">
        <f t="shared" si="1"/>
        <v>3.4904812874567023E-2</v>
      </c>
      <c r="J68">
        <v>1</v>
      </c>
      <c r="K68" t="s">
        <v>21</v>
      </c>
      <c r="L68">
        <f t="shared" si="19"/>
        <v>68.4832428599005</v>
      </c>
      <c r="M68">
        <v>0.05</v>
      </c>
      <c r="N68">
        <f t="shared" ref="N68:N81" si="24">400*(9.8)*(M68)</f>
        <v>196.00000000000003</v>
      </c>
      <c r="O68">
        <f t="shared" ref="O68:O131" si="25">2.1*1.5</f>
        <v>3.1500000000000004</v>
      </c>
      <c r="P68">
        <f t="shared" ref="P68:P131" si="26">0.5*O68*0.38*1.2*(E68^2)</f>
        <v>11.491200000000001</v>
      </c>
      <c r="Q68">
        <v>0.68</v>
      </c>
      <c r="R68">
        <f t="shared" si="10"/>
        <v>133.41600000000003</v>
      </c>
      <c r="S68">
        <f t="shared" ref="S68:S131" si="27">L68+N68+P68</f>
        <v>275.97444285990053</v>
      </c>
      <c r="T68">
        <f t="shared" ref="T68:T73" si="28">S68*E68</f>
        <v>1103.8977714396021</v>
      </c>
      <c r="U68">
        <f t="shared" si="20"/>
        <v>1.1038977714396021</v>
      </c>
      <c r="V68">
        <v>2.88</v>
      </c>
      <c r="W68">
        <v>7.36</v>
      </c>
      <c r="X68">
        <f t="shared" ref="X68:X131" si="29">(0.5)*(400)*(E68^2)</f>
        <v>3200</v>
      </c>
      <c r="Y68">
        <f t="shared" si="21"/>
        <v>551.94888571980107</v>
      </c>
      <c r="AA68" s="11"/>
      <c r="AB68" s="12"/>
      <c r="AC68" s="12"/>
      <c r="AD68" s="12"/>
      <c r="AE68" s="12"/>
      <c r="AF68" s="12"/>
      <c r="AG68" s="12"/>
      <c r="AH68" s="12"/>
      <c r="AI68" s="14"/>
    </row>
    <row r="69" spans="2:35" x14ac:dyDescent="0.2">
      <c r="B69" s="8">
        <v>33.5</v>
      </c>
      <c r="C69">
        <f t="shared" si="22"/>
        <v>0</v>
      </c>
      <c r="D69">
        <f t="shared" ref="D69:D132" si="30">E68</f>
        <v>4</v>
      </c>
      <c r="E69">
        <v>4</v>
      </c>
      <c r="F69">
        <f t="shared" si="18"/>
        <v>2</v>
      </c>
      <c r="G69">
        <f t="shared" si="16"/>
        <v>193.5625</v>
      </c>
      <c r="H69">
        <f t="shared" si="23"/>
        <v>18.102850185840243</v>
      </c>
      <c r="I69">
        <f t="shared" si="1"/>
        <v>3.4904812874567023E-2</v>
      </c>
      <c r="J69">
        <v>1</v>
      </c>
      <c r="K69" t="s">
        <v>21</v>
      </c>
      <c r="L69">
        <f t="shared" si="19"/>
        <v>68.4832428599005</v>
      </c>
      <c r="M69">
        <v>0.05</v>
      </c>
      <c r="N69">
        <f t="shared" si="24"/>
        <v>196.00000000000003</v>
      </c>
      <c r="O69">
        <f t="shared" si="25"/>
        <v>3.1500000000000004</v>
      </c>
      <c r="P69">
        <f t="shared" si="26"/>
        <v>11.491200000000001</v>
      </c>
      <c r="Q69">
        <v>0.68</v>
      </c>
      <c r="R69">
        <f t="shared" ref="R69:R82" si="31">M69*(400)*(9.81)*Q69</f>
        <v>133.41600000000003</v>
      </c>
      <c r="S69">
        <f t="shared" si="27"/>
        <v>275.97444285990053</v>
      </c>
      <c r="T69">
        <f t="shared" si="28"/>
        <v>1103.8977714396021</v>
      </c>
      <c r="U69">
        <f t="shared" si="20"/>
        <v>1.1038977714396021</v>
      </c>
      <c r="V69">
        <v>2.88</v>
      </c>
      <c r="W69">
        <v>7.36</v>
      </c>
      <c r="X69">
        <f t="shared" si="29"/>
        <v>3200</v>
      </c>
      <c r="Y69">
        <f t="shared" si="21"/>
        <v>551.94888571980107</v>
      </c>
      <c r="AA69" s="11"/>
      <c r="AB69" s="12"/>
      <c r="AC69" s="12"/>
      <c r="AD69" s="12"/>
      <c r="AE69" s="12"/>
      <c r="AF69" s="12"/>
      <c r="AG69" s="12"/>
      <c r="AH69" s="12"/>
      <c r="AI69" s="14"/>
    </row>
    <row r="70" spans="2:35" x14ac:dyDescent="0.2">
      <c r="B70" s="8">
        <v>34</v>
      </c>
      <c r="C70">
        <f t="shared" si="22"/>
        <v>0</v>
      </c>
      <c r="D70">
        <f t="shared" si="30"/>
        <v>4</v>
      </c>
      <c r="E70">
        <v>4</v>
      </c>
      <c r="F70">
        <f t="shared" si="18"/>
        <v>2</v>
      </c>
      <c r="G70">
        <f t="shared" si="16"/>
        <v>195.5625</v>
      </c>
      <c r="H70">
        <f t="shared" si="23"/>
        <v>18.102850185840243</v>
      </c>
      <c r="I70">
        <f t="shared" si="1"/>
        <v>0</v>
      </c>
      <c r="J70">
        <v>0</v>
      </c>
      <c r="K70" t="s">
        <v>21</v>
      </c>
      <c r="L70">
        <f t="shared" si="19"/>
        <v>0</v>
      </c>
      <c r="M70">
        <v>0.05</v>
      </c>
      <c r="N70">
        <f t="shared" si="24"/>
        <v>196.00000000000003</v>
      </c>
      <c r="O70">
        <f t="shared" si="25"/>
        <v>3.1500000000000004</v>
      </c>
      <c r="P70">
        <f t="shared" si="26"/>
        <v>11.491200000000001</v>
      </c>
      <c r="Q70">
        <v>0.68</v>
      </c>
      <c r="R70">
        <f t="shared" si="31"/>
        <v>133.41600000000003</v>
      </c>
      <c r="S70">
        <f t="shared" si="27"/>
        <v>207.49120000000002</v>
      </c>
      <c r="T70">
        <f t="shared" si="28"/>
        <v>829.96480000000008</v>
      </c>
      <c r="U70">
        <f t="shared" si="20"/>
        <v>0.82996480000000006</v>
      </c>
      <c r="V70">
        <v>2.88</v>
      </c>
      <c r="W70">
        <v>7.36</v>
      </c>
      <c r="X70">
        <f t="shared" si="29"/>
        <v>3200</v>
      </c>
      <c r="Y70">
        <f t="shared" si="21"/>
        <v>414.98240000000004</v>
      </c>
      <c r="AA70" s="11"/>
      <c r="AB70" s="12"/>
      <c r="AC70" s="12"/>
      <c r="AD70" s="12"/>
      <c r="AE70" s="12"/>
      <c r="AF70" s="12"/>
      <c r="AG70" s="12"/>
      <c r="AH70" s="12"/>
      <c r="AI70" s="14"/>
    </row>
    <row r="71" spans="2:35" x14ac:dyDescent="0.2">
      <c r="B71" s="8">
        <v>34.5</v>
      </c>
      <c r="C71">
        <f t="shared" si="22"/>
        <v>0</v>
      </c>
      <c r="D71">
        <f t="shared" si="30"/>
        <v>4</v>
      </c>
      <c r="E71">
        <v>4</v>
      </c>
      <c r="F71">
        <f t="shared" si="18"/>
        <v>2</v>
      </c>
      <c r="G71">
        <f t="shared" si="16"/>
        <v>197.5625</v>
      </c>
      <c r="H71">
        <f t="shared" si="23"/>
        <v>17.859111499029947</v>
      </c>
      <c r="I71">
        <f t="shared" si="1"/>
        <v>0</v>
      </c>
      <c r="J71">
        <v>0</v>
      </c>
      <c r="K71" t="s">
        <v>21</v>
      </c>
      <c r="L71">
        <f t="shared" si="19"/>
        <v>0</v>
      </c>
      <c r="M71">
        <v>0.05</v>
      </c>
      <c r="N71">
        <f t="shared" si="24"/>
        <v>196.00000000000003</v>
      </c>
      <c r="O71">
        <f t="shared" si="25"/>
        <v>3.1500000000000004</v>
      </c>
      <c r="P71">
        <f t="shared" si="26"/>
        <v>11.491200000000001</v>
      </c>
      <c r="Q71">
        <v>0.68</v>
      </c>
      <c r="R71">
        <f t="shared" si="31"/>
        <v>133.41600000000003</v>
      </c>
      <c r="S71">
        <f t="shared" si="27"/>
        <v>207.49120000000002</v>
      </c>
      <c r="T71">
        <f t="shared" si="28"/>
        <v>829.96480000000008</v>
      </c>
      <c r="U71">
        <f t="shared" si="20"/>
        <v>0.82996480000000006</v>
      </c>
      <c r="V71">
        <v>2.88</v>
      </c>
      <c r="W71">
        <v>7.36</v>
      </c>
      <c r="X71">
        <f t="shared" si="29"/>
        <v>3200</v>
      </c>
      <c r="Y71">
        <f t="shared" si="21"/>
        <v>414.98240000000004</v>
      </c>
      <c r="AA71" s="11"/>
      <c r="AB71" s="12"/>
      <c r="AC71" s="12"/>
      <c r="AD71" s="12"/>
      <c r="AE71" s="12"/>
      <c r="AF71" s="12"/>
      <c r="AG71" s="12"/>
      <c r="AH71" s="12"/>
      <c r="AI71" s="14"/>
    </row>
    <row r="72" spans="2:35" x14ac:dyDescent="0.2">
      <c r="B72" s="8">
        <v>35</v>
      </c>
      <c r="C72">
        <f t="shared" si="22"/>
        <v>0</v>
      </c>
      <c r="D72">
        <f t="shared" si="30"/>
        <v>4</v>
      </c>
      <c r="E72">
        <v>4</v>
      </c>
      <c r="F72">
        <f t="shared" si="18"/>
        <v>2</v>
      </c>
      <c r="G72">
        <f t="shared" si="16"/>
        <v>199.5625</v>
      </c>
      <c r="H72">
        <f t="shared" si="23"/>
        <v>17.584905476368366</v>
      </c>
      <c r="I72">
        <f t="shared" si="1"/>
        <v>-0.24373868681029495</v>
      </c>
      <c r="J72">
        <v>-7</v>
      </c>
      <c r="K72" t="s">
        <v>21</v>
      </c>
      <c r="L72">
        <f>(400*9.81)*(SIN(RADIANS(J72)))</f>
        <v>-478.21530352179872</v>
      </c>
      <c r="M72">
        <v>0.05</v>
      </c>
      <c r="N72">
        <f t="shared" si="24"/>
        <v>196.00000000000003</v>
      </c>
      <c r="O72">
        <f t="shared" si="25"/>
        <v>3.1500000000000004</v>
      </c>
      <c r="P72">
        <f t="shared" si="26"/>
        <v>11.491200000000001</v>
      </c>
      <c r="Q72">
        <v>0.68</v>
      </c>
      <c r="R72">
        <f t="shared" si="31"/>
        <v>133.41600000000003</v>
      </c>
      <c r="S72">
        <f t="shared" si="27"/>
        <v>-270.72410352179867</v>
      </c>
      <c r="T72">
        <f t="shared" si="28"/>
        <v>-1082.8964140871947</v>
      </c>
      <c r="U72">
        <f t="shared" si="20"/>
        <v>-1.0828964140871946</v>
      </c>
      <c r="V72">
        <v>2.88</v>
      </c>
      <c r="W72">
        <v>7.36</v>
      </c>
      <c r="X72">
        <f t="shared" si="29"/>
        <v>3200</v>
      </c>
      <c r="Y72">
        <f t="shared" si="21"/>
        <v>-541.44820704359734</v>
      </c>
      <c r="AA72" s="11"/>
      <c r="AB72" s="12"/>
      <c r="AC72" s="12"/>
      <c r="AD72" s="12"/>
      <c r="AE72" s="12"/>
      <c r="AF72" s="12"/>
      <c r="AG72" s="12"/>
      <c r="AH72" s="12"/>
      <c r="AI72" s="14"/>
    </row>
    <row r="73" spans="2:35" x14ac:dyDescent="0.2">
      <c r="B73" s="6">
        <v>35.5</v>
      </c>
      <c r="C73">
        <f t="shared" si="22"/>
        <v>2</v>
      </c>
      <c r="D73">
        <f t="shared" si="30"/>
        <v>4</v>
      </c>
      <c r="E73">
        <v>5</v>
      </c>
      <c r="F73">
        <f t="shared" si="18"/>
        <v>2.25</v>
      </c>
      <c r="G73">
        <f t="shared" si="16"/>
        <v>201.8125</v>
      </c>
      <c r="H73">
        <f t="shared" si="23"/>
        <v>17.24976478200421</v>
      </c>
      <c r="I73">
        <f t="shared" si="1"/>
        <v>-0.27420602266158184</v>
      </c>
      <c r="J73">
        <v>-7</v>
      </c>
      <c r="K73" t="s">
        <v>21</v>
      </c>
      <c r="L73">
        <f t="shared" ref="L73:L136" si="32">(400*9.81)*(SIN(RADIANS(J73)))</f>
        <v>-478.21530352179872</v>
      </c>
      <c r="M73">
        <v>0.05</v>
      </c>
      <c r="N73">
        <f t="shared" si="24"/>
        <v>196.00000000000003</v>
      </c>
      <c r="O73">
        <f t="shared" si="25"/>
        <v>3.1500000000000004</v>
      </c>
      <c r="P73">
        <f t="shared" si="26"/>
        <v>17.955000000000002</v>
      </c>
      <c r="Q73">
        <v>0.68</v>
      </c>
      <c r="R73">
        <f t="shared" si="31"/>
        <v>133.41600000000003</v>
      </c>
      <c r="S73">
        <f t="shared" si="27"/>
        <v>-264.26030352179868</v>
      </c>
      <c r="T73">
        <f t="shared" si="28"/>
        <v>-1321.3015176089934</v>
      </c>
      <c r="U73">
        <f t="shared" si="20"/>
        <v>-1.3213015176089935</v>
      </c>
      <c r="V73">
        <v>2.88</v>
      </c>
      <c r="W73">
        <v>7.36</v>
      </c>
      <c r="X73">
        <f t="shared" si="29"/>
        <v>5000</v>
      </c>
      <c r="Y73">
        <f t="shared" si="21"/>
        <v>-594.58568292404698</v>
      </c>
      <c r="AA73" s="11"/>
      <c r="AB73" s="12"/>
      <c r="AC73" s="12"/>
      <c r="AD73" s="12"/>
      <c r="AE73" s="12"/>
      <c r="AF73" s="12"/>
      <c r="AG73" s="12"/>
      <c r="AH73" s="12"/>
      <c r="AI73" s="14"/>
    </row>
    <row r="74" spans="2:35" x14ac:dyDescent="0.2">
      <c r="B74" s="6">
        <v>36</v>
      </c>
      <c r="C74">
        <f t="shared" si="22"/>
        <v>2</v>
      </c>
      <c r="D74">
        <f t="shared" si="30"/>
        <v>5</v>
      </c>
      <c r="E74">
        <v>6</v>
      </c>
      <c r="F74">
        <f t="shared" si="18"/>
        <v>2.75</v>
      </c>
      <c r="G74">
        <f t="shared" si="16"/>
        <v>204.5625</v>
      </c>
      <c r="H74">
        <f t="shared" si="23"/>
        <v>16.853689415937481</v>
      </c>
      <c r="I74">
        <f t="shared" si="1"/>
        <v>-0.33514069436415556</v>
      </c>
      <c r="J74">
        <v>-7</v>
      </c>
      <c r="K74" t="s">
        <v>21</v>
      </c>
      <c r="L74">
        <f t="shared" si="32"/>
        <v>-478.21530352179872</v>
      </c>
      <c r="M74">
        <v>0.05</v>
      </c>
      <c r="N74">
        <f t="shared" si="24"/>
        <v>196.00000000000003</v>
      </c>
      <c r="O74">
        <f t="shared" si="25"/>
        <v>3.1500000000000004</v>
      </c>
      <c r="P74">
        <f t="shared" si="26"/>
        <v>25.855200000000004</v>
      </c>
      <c r="Q74">
        <v>0.68</v>
      </c>
      <c r="R74">
        <f t="shared" si="31"/>
        <v>133.41600000000003</v>
      </c>
      <c r="S74">
        <f t="shared" si="27"/>
        <v>-256.36010352179864</v>
      </c>
      <c r="T74">
        <f>S74*E74</f>
        <v>-1538.1606211307917</v>
      </c>
      <c r="U74">
        <f t="shared" si="20"/>
        <v>-1.5381606211307917</v>
      </c>
      <c r="V74">
        <v>2.88</v>
      </c>
      <c r="W74">
        <v>7.36</v>
      </c>
      <c r="X74">
        <f t="shared" si="29"/>
        <v>7200</v>
      </c>
      <c r="Y74">
        <f t="shared" si="21"/>
        <v>-704.99028468494623</v>
      </c>
      <c r="AA74" s="11"/>
      <c r="AB74" s="12"/>
      <c r="AC74" s="12"/>
      <c r="AD74" s="12"/>
      <c r="AE74" s="12"/>
      <c r="AF74" s="12"/>
      <c r="AG74" s="12"/>
      <c r="AH74" s="12"/>
      <c r="AI74" s="14"/>
    </row>
    <row r="75" spans="2:35" x14ac:dyDescent="0.2">
      <c r="B75" s="6">
        <v>36.5</v>
      </c>
      <c r="C75">
        <f t="shared" si="22"/>
        <v>2</v>
      </c>
      <c r="D75">
        <f t="shared" si="30"/>
        <v>6</v>
      </c>
      <c r="E75">
        <v>7</v>
      </c>
      <c r="F75">
        <f t="shared" si="18"/>
        <v>3.25</v>
      </c>
      <c r="G75">
        <f t="shared" si="16"/>
        <v>207.8125</v>
      </c>
      <c r="H75">
        <f t="shared" si="23"/>
        <v>16.396679378168177</v>
      </c>
      <c r="I75">
        <f t="shared" ref="I75:I138" si="33">F75*(SIN(RADIANS(J75)))</f>
        <v>-0.39607536606672927</v>
      </c>
      <c r="J75">
        <v>-7</v>
      </c>
      <c r="K75" t="s">
        <v>21</v>
      </c>
      <c r="L75">
        <f t="shared" si="32"/>
        <v>-478.21530352179872</v>
      </c>
      <c r="M75">
        <v>0.05</v>
      </c>
      <c r="N75">
        <f t="shared" si="24"/>
        <v>196.00000000000003</v>
      </c>
      <c r="O75">
        <f t="shared" si="25"/>
        <v>3.1500000000000004</v>
      </c>
      <c r="P75">
        <f t="shared" si="26"/>
        <v>35.191800000000001</v>
      </c>
      <c r="Q75">
        <v>0.68</v>
      </c>
      <c r="R75">
        <f t="shared" si="31"/>
        <v>133.41600000000003</v>
      </c>
      <c r="S75">
        <f t="shared" si="27"/>
        <v>-247.02350352179866</v>
      </c>
      <c r="T75">
        <f t="shared" ref="T75:T111" si="34">S75*E75</f>
        <v>-1729.1645246525907</v>
      </c>
      <c r="U75">
        <f t="shared" si="20"/>
        <v>-1.7291645246525906</v>
      </c>
      <c r="V75">
        <v>2.88</v>
      </c>
      <c r="W75">
        <v>7.36</v>
      </c>
      <c r="X75">
        <f t="shared" si="29"/>
        <v>9800</v>
      </c>
      <c r="Y75">
        <f t="shared" si="21"/>
        <v>-802.82638644584563</v>
      </c>
      <c r="AA75" s="11"/>
      <c r="AB75" s="12"/>
      <c r="AC75" s="12"/>
      <c r="AD75" s="12"/>
      <c r="AE75" s="12"/>
      <c r="AF75" s="12"/>
      <c r="AG75" s="12"/>
      <c r="AH75" s="12"/>
      <c r="AI75" s="14"/>
    </row>
    <row r="76" spans="2:35" x14ac:dyDescent="0.2">
      <c r="B76" s="6">
        <v>37</v>
      </c>
      <c r="C76">
        <f t="shared" si="22"/>
        <v>2</v>
      </c>
      <c r="D76">
        <f t="shared" si="30"/>
        <v>7</v>
      </c>
      <c r="E76">
        <v>8</v>
      </c>
      <c r="F76">
        <f t="shared" si="18"/>
        <v>3.75</v>
      </c>
      <c r="G76">
        <f t="shared" si="16"/>
        <v>211.5625</v>
      </c>
      <c r="H76">
        <f t="shared" si="23"/>
        <v>15.8787346686963</v>
      </c>
      <c r="I76">
        <f t="shared" si="33"/>
        <v>-0.45701003776930305</v>
      </c>
      <c r="J76">
        <v>-7</v>
      </c>
      <c r="K76" t="s">
        <v>21</v>
      </c>
      <c r="L76">
        <f t="shared" si="32"/>
        <v>-478.21530352179872</v>
      </c>
      <c r="M76">
        <v>0.05</v>
      </c>
      <c r="N76">
        <f t="shared" si="24"/>
        <v>196.00000000000003</v>
      </c>
      <c r="O76">
        <f t="shared" si="25"/>
        <v>3.1500000000000004</v>
      </c>
      <c r="P76">
        <f t="shared" si="26"/>
        <v>45.964800000000004</v>
      </c>
      <c r="Q76">
        <v>0.68</v>
      </c>
      <c r="R76">
        <f t="shared" si="31"/>
        <v>133.41600000000003</v>
      </c>
      <c r="S76">
        <f t="shared" si="27"/>
        <v>-236.25050352179866</v>
      </c>
      <c r="T76">
        <f t="shared" si="34"/>
        <v>-1890.0040281743893</v>
      </c>
      <c r="U76">
        <f t="shared" si="20"/>
        <v>-1.8900040281743893</v>
      </c>
      <c r="V76">
        <v>2.88</v>
      </c>
      <c r="W76">
        <v>7.36</v>
      </c>
      <c r="X76">
        <f t="shared" si="29"/>
        <v>12800</v>
      </c>
      <c r="Y76">
        <f t="shared" si="21"/>
        <v>-885.93938820674498</v>
      </c>
      <c r="AA76" s="11"/>
      <c r="AB76" s="12"/>
      <c r="AC76" s="12"/>
      <c r="AD76" s="12"/>
      <c r="AE76" s="12"/>
      <c r="AF76" s="12"/>
      <c r="AG76" s="12"/>
      <c r="AH76" s="12"/>
      <c r="AI76" s="14"/>
    </row>
    <row r="77" spans="2:35" x14ac:dyDescent="0.2">
      <c r="B77" s="6">
        <v>37.5</v>
      </c>
      <c r="C77">
        <f t="shared" si="22"/>
        <v>2</v>
      </c>
      <c r="D77">
        <f t="shared" si="30"/>
        <v>8</v>
      </c>
      <c r="E77">
        <v>9</v>
      </c>
      <c r="F77">
        <f t="shared" si="18"/>
        <v>4.25</v>
      </c>
      <c r="G77">
        <f t="shared" si="16"/>
        <v>215.8125</v>
      </c>
      <c r="H77">
        <f t="shared" si="23"/>
        <v>15.315088955447493</v>
      </c>
      <c r="I77">
        <f t="shared" si="33"/>
        <v>-0.51794470947187676</v>
      </c>
      <c r="J77">
        <v>-7</v>
      </c>
      <c r="K77" t="s">
        <v>21</v>
      </c>
      <c r="L77">
        <f t="shared" si="32"/>
        <v>-478.21530352179872</v>
      </c>
      <c r="M77">
        <v>0.05</v>
      </c>
      <c r="N77">
        <f t="shared" si="24"/>
        <v>196.00000000000003</v>
      </c>
      <c r="O77">
        <f t="shared" si="25"/>
        <v>3.1500000000000004</v>
      </c>
      <c r="P77">
        <f t="shared" si="26"/>
        <v>58.174200000000006</v>
      </c>
      <c r="Q77">
        <v>0.68</v>
      </c>
      <c r="R77">
        <f t="shared" si="31"/>
        <v>133.41600000000003</v>
      </c>
      <c r="S77">
        <f t="shared" si="27"/>
        <v>-224.04110352179865</v>
      </c>
      <c r="T77">
        <f t="shared" si="34"/>
        <v>-2016.3699316961879</v>
      </c>
      <c r="U77">
        <f t="shared" si="20"/>
        <v>-2.0163699316961878</v>
      </c>
      <c r="V77">
        <v>2.88</v>
      </c>
      <c r="W77">
        <v>7.36</v>
      </c>
      <c r="X77">
        <f t="shared" si="29"/>
        <v>16200</v>
      </c>
      <c r="Y77">
        <f t="shared" si="21"/>
        <v>-952.17468996764421</v>
      </c>
      <c r="AA77" s="11"/>
      <c r="AB77" s="12"/>
      <c r="AC77" s="12"/>
      <c r="AD77" s="12"/>
      <c r="AE77" s="12"/>
      <c r="AF77" s="12"/>
      <c r="AG77" s="12"/>
      <c r="AH77" s="12"/>
      <c r="AI77" s="14"/>
    </row>
    <row r="78" spans="2:35" x14ac:dyDescent="0.2">
      <c r="B78" s="6">
        <v>38</v>
      </c>
      <c r="C78">
        <f t="shared" si="22"/>
        <v>1</v>
      </c>
      <c r="D78">
        <f t="shared" si="30"/>
        <v>9</v>
      </c>
      <c r="E78">
        <v>9.5</v>
      </c>
      <c r="F78">
        <f t="shared" si="18"/>
        <v>4.625</v>
      </c>
      <c r="G78">
        <f t="shared" si="16"/>
        <v>220.4375</v>
      </c>
      <c r="H78">
        <f t="shared" si="23"/>
        <v>14.736209574273042</v>
      </c>
      <c r="I78">
        <f t="shared" si="33"/>
        <v>-0.56364571324880708</v>
      </c>
      <c r="J78">
        <v>-7</v>
      </c>
      <c r="K78" t="s">
        <v>21</v>
      </c>
      <c r="L78">
        <f t="shared" si="32"/>
        <v>-478.21530352179872</v>
      </c>
      <c r="M78">
        <v>0.05</v>
      </c>
      <c r="N78">
        <f t="shared" si="24"/>
        <v>196.00000000000003</v>
      </c>
      <c r="O78">
        <f t="shared" si="25"/>
        <v>3.1500000000000004</v>
      </c>
      <c r="P78">
        <f t="shared" si="26"/>
        <v>64.817550000000011</v>
      </c>
      <c r="Q78">
        <v>0.68</v>
      </c>
      <c r="R78">
        <f t="shared" si="31"/>
        <v>133.41600000000003</v>
      </c>
      <c r="S78">
        <f t="shared" si="27"/>
        <v>-217.39775352179865</v>
      </c>
      <c r="T78">
        <f t="shared" si="34"/>
        <v>-2065.2786584570872</v>
      </c>
      <c r="U78">
        <f t="shared" si="20"/>
        <v>-2.0652786584570872</v>
      </c>
      <c r="V78">
        <v>2.88</v>
      </c>
      <c r="W78">
        <v>7.36</v>
      </c>
      <c r="X78">
        <f t="shared" si="29"/>
        <v>18050</v>
      </c>
      <c r="Y78">
        <f t="shared" si="21"/>
        <v>-1005.4646100383187</v>
      </c>
      <c r="AA78" s="11"/>
      <c r="AB78" s="12"/>
      <c r="AC78" s="12"/>
      <c r="AD78" s="12"/>
      <c r="AE78" s="12"/>
      <c r="AF78" s="12"/>
      <c r="AG78" s="12"/>
      <c r="AH78" s="12"/>
      <c r="AI78" s="14"/>
    </row>
    <row r="79" spans="2:35" x14ac:dyDescent="0.2">
      <c r="B79" s="7">
        <v>38.5</v>
      </c>
      <c r="C79">
        <f t="shared" si="22"/>
        <v>0</v>
      </c>
      <c r="D79">
        <f t="shared" si="30"/>
        <v>9.5</v>
      </c>
      <c r="E79">
        <v>9.5</v>
      </c>
      <c r="F79">
        <f t="shared" si="18"/>
        <v>4.75</v>
      </c>
      <c r="G79">
        <f t="shared" si="16"/>
        <v>225.1875</v>
      </c>
      <c r="H79">
        <f t="shared" si="23"/>
        <v>14.157330193098591</v>
      </c>
      <c r="I79">
        <f t="shared" si="33"/>
        <v>-0.57887938117445048</v>
      </c>
      <c r="J79">
        <v>-7</v>
      </c>
      <c r="K79" t="s">
        <v>21</v>
      </c>
      <c r="L79">
        <f t="shared" si="32"/>
        <v>-478.21530352179872</v>
      </c>
      <c r="M79">
        <v>0.05</v>
      </c>
      <c r="N79">
        <f t="shared" si="24"/>
        <v>196.00000000000003</v>
      </c>
      <c r="O79">
        <f t="shared" si="25"/>
        <v>3.1500000000000004</v>
      </c>
      <c r="P79">
        <f t="shared" si="26"/>
        <v>64.817550000000011</v>
      </c>
      <c r="Q79">
        <v>0.68</v>
      </c>
      <c r="R79">
        <f t="shared" si="31"/>
        <v>133.41600000000003</v>
      </c>
      <c r="S79">
        <f t="shared" si="27"/>
        <v>-217.39775352179865</v>
      </c>
      <c r="T79">
        <f t="shared" si="34"/>
        <v>-2065.2786584570872</v>
      </c>
      <c r="U79">
        <f t="shared" si="20"/>
        <v>-2.0652786584570872</v>
      </c>
      <c r="V79">
        <v>2.88</v>
      </c>
      <c r="W79">
        <v>7.36</v>
      </c>
      <c r="X79">
        <f t="shared" si="29"/>
        <v>18050</v>
      </c>
      <c r="Y79">
        <f t="shared" si="21"/>
        <v>-1032.6393292285436</v>
      </c>
      <c r="AA79" s="11"/>
      <c r="AB79" s="12"/>
      <c r="AC79" s="12"/>
      <c r="AD79" s="12"/>
      <c r="AE79" s="12"/>
      <c r="AF79" s="12"/>
      <c r="AG79" s="12"/>
      <c r="AH79" s="12"/>
      <c r="AI79" s="14"/>
    </row>
    <row r="80" spans="2:35" x14ac:dyDescent="0.2">
      <c r="B80" s="7">
        <v>39</v>
      </c>
      <c r="C80">
        <f t="shared" si="22"/>
        <v>0</v>
      </c>
      <c r="D80">
        <f t="shared" si="30"/>
        <v>9.5</v>
      </c>
      <c r="E80">
        <v>9.5</v>
      </c>
      <c r="F80">
        <f t="shared" si="18"/>
        <v>4.75</v>
      </c>
      <c r="G80">
        <f t="shared" si="16"/>
        <v>229.9375</v>
      </c>
      <c r="H80">
        <f t="shared" si="23"/>
        <v>13.57845081192414</v>
      </c>
      <c r="I80">
        <f t="shared" si="33"/>
        <v>-0.57887938117445048</v>
      </c>
      <c r="J80">
        <v>-7</v>
      </c>
      <c r="K80" t="s">
        <v>21</v>
      </c>
      <c r="L80">
        <f t="shared" si="32"/>
        <v>-478.21530352179872</v>
      </c>
      <c r="M80">
        <v>0.05</v>
      </c>
      <c r="N80">
        <f t="shared" si="24"/>
        <v>196.00000000000003</v>
      </c>
      <c r="O80">
        <f t="shared" si="25"/>
        <v>3.1500000000000004</v>
      </c>
      <c r="P80">
        <f t="shared" si="26"/>
        <v>64.817550000000011</v>
      </c>
      <c r="Q80">
        <v>0.68</v>
      </c>
      <c r="R80">
        <f t="shared" si="31"/>
        <v>133.41600000000003</v>
      </c>
      <c r="S80">
        <f t="shared" si="27"/>
        <v>-217.39775352179865</v>
      </c>
      <c r="T80">
        <f t="shared" si="34"/>
        <v>-2065.2786584570872</v>
      </c>
      <c r="U80">
        <f t="shared" si="20"/>
        <v>-2.0652786584570872</v>
      </c>
      <c r="V80">
        <v>2.88</v>
      </c>
      <c r="W80">
        <v>7.36</v>
      </c>
      <c r="X80">
        <f t="shared" si="29"/>
        <v>18050</v>
      </c>
      <c r="Y80">
        <f t="shared" si="21"/>
        <v>-1032.6393292285436</v>
      </c>
      <c r="AA80" s="11"/>
      <c r="AB80" s="12"/>
      <c r="AC80" s="12"/>
      <c r="AD80" s="12"/>
      <c r="AE80" s="12"/>
      <c r="AF80" s="12"/>
      <c r="AG80" s="12"/>
      <c r="AH80" s="12"/>
      <c r="AI80" s="14"/>
    </row>
    <row r="81" spans="2:35" x14ac:dyDescent="0.2">
      <c r="B81" s="7">
        <v>39.5</v>
      </c>
      <c r="C81">
        <f t="shared" si="22"/>
        <v>0</v>
      </c>
      <c r="D81">
        <f t="shared" si="30"/>
        <v>9.5</v>
      </c>
      <c r="E81">
        <v>9.5</v>
      </c>
      <c r="F81">
        <f t="shared" si="18"/>
        <v>4.75</v>
      </c>
      <c r="G81">
        <f t="shared" si="16"/>
        <v>234.6875</v>
      </c>
      <c r="H81">
        <f t="shared" si="23"/>
        <v>12.99957143074969</v>
      </c>
      <c r="I81">
        <f t="shared" si="33"/>
        <v>-0.57887938117445048</v>
      </c>
      <c r="J81">
        <v>-7</v>
      </c>
      <c r="K81" t="s">
        <v>21</v>
      </c>
      <c r="L81">
        <f t="shared" si="32"/>
        <v>-478.21530352179872</v>
      </c>
      <c r="M81">
        <v>0.05</v>
      </c>
      <c r="N81">
        <f t="shared" si="24"/>
        <v>196.00000000000003</v>
      </c>
      <c r="O81">
        <f t="shared" si="25"/>
        <v>3.1500000000000004</v>
      </c>
      <c r="P81">
        <f t="shared" si="26"/>
        <v>64.817550000000011</v>
      </c>
      <c r="Q81">
        <v>0.68</v>
      </c>
      <c r="R81">
        <f t="shared" si="31"/>
        <v>133.41600000000003</v>
      </c>
      <c r="S81">
        <f t="shared" si="27"/>
        <v>-217.39775352179865</v>
      </c>
      <c r="T81">
        <f t="shared" si="34"/>
        <v>-2065.2786584570872</v>
      </c>
      <c r="U81">
        <f t="shared" si="20"/>
        <v>-2.0652786584570872</v>
      </c>
      <c r="V81">
        <v>2.88</v>
      </c>
      <c r="W81">
        <v>7.36</v>
      </c>
      <c r="X81">
        <f t="shared" si="29"/>
        <v>18050</v>
      </c>
      <c r="Y81">
        <f t="shared" si="21"/>
        <v>-1032.6393292285436</v>
      </c>
      <c r="AA81" s="11"/>
      <c r="AB81" s="12"/>
      <c r="AC81" s="12"/>
      <c r="AD81" s="12"/>
      <c r="AE81" s="12"/>
      <c r="AF81" s="12"/>
      <c r="AG81" s="12"/>
      <c r="AH81" s="12"/>
      <c r="AI81" s="14"/>
    </row>
    <row r="82" spans="2:35" x14ac:dyDescent="0.2">
      <c r="B82" s="7">
        <v>40</v>
      </c>
      <c r="C82">
        <f t="shared" si="22"/>
        <v>0</v>
      </c>
      <c r="D82">
        <f t="shared" si="30"/>
        <v>9.5</v>
      </c>
      <c r="E82">
        <v>9.5</v>
      </c>
      <c r="F82">
        <f t="shared" si="18"/>
        <v>4.75</v>
      </c>
      <c r="G82">
        <f t="shared" ref="G82:G145" si="35">G81+F82</f>
        <v>239.4375</v>
      </c>
      <c r="H82">
        <f t="shared" si="23"/>
        <v>12.420692049575239</v>
      </c>
      <c r="I82">
        <f t="shared" si="33"/>
        <v>-0.57887938117445048</v>
      </c>
      <c r="J82">
        <v>-7</v>
      </c>
      <c r="K82" t="s">
        <v>21</v>
      </c>
      <c r="L82">
        <f t="shared" si="32"/>
        <v>-478.21530352179872</v>
      </c>
      <c r="M82">
        <v>0.05</v>
      </c>
      <c r="N82">
        <f>400*(9.8)*(M82)</f>
        <v>196.00000000000003</v>
      </c>
      <c r="O82">
        <f t="shared" si="25"/>
        <v>3.1500000000000004</v>
      </c>
      <c r="P82">
        <f t="shared" si="26"/>
        <v>64.817550000000011</v>
      </c>
      <c r="Q82">
        <v>0.68</v>
      </c>
      <c r="R82">
        <f t="shared" si="31"/>
        <v>133.41600000000003</v>
      </c>
      <c r="S82">
        <f t="shared" si="27"/>
        <v>-217.39775352179865</v>
      </c>
      <c r="T82">
        <f t="shared" si="34"/>
        <v>-2065.2786584570872</v>
      </c>
      <c r="U82">
        <f t="shared" si="20"/>
        <v>-2.0652786584570872</v>
      </c>
      <c r="V82">
        <v>2.88</v>
      </c>
      <c r="W82">
        <v>7.36</v>
      </c>
      <c r="X82">
        <f t="shared" si="29"/>
        <v>18050</v>
      </c>
      <c r="Y82">
        <f t="shared" si="21"/>
        <v>-1032.6393292285436</v>
      </c>
      <c r="AA82" s="11"/>
      <c r="AB82" s="12"/>
      <c r="AC82" s="12"/>
      <c r="AD82" s="12"/>
      <c r="AE82" s="12"/>
      <c r="AF82" s="12"/>
      <c r="AG82" s="12"/>
      <c r="AH82" s="12"/>
      <c r="AI82" s="14"/>
    </row>
    <row r="83" spans="2:35" x14ac:dyDescent="0.2">
      <c r="B83" s="7">
        <v>40.5</v>
      </c>
      <c r="C83">
        <f t="shared" si="22"/>
        <v>0</v>
      </c>
      <c r="D83">
        <f t="shared" si="30"/>
        <v>9.5</v>
      </c>
      <c r="E83">
        <v>9.5</v>
      </c>
      <c r="F83">
        <f t="shared" si="18"/>
        <v>4.75</v>
      </c>
      <c r="G83">
        <f t="shared" si="35"/>
        <v>244.1875</v>
      </c>
      <c r="H83">
        <f t="shared" si="23"/>
        <v>12.006702271523862</v>
      </c>
      <c r="I83">
        <f t="shared" si="33"/>
        <v>-0.57887938117445048</v>
      </c>
      <c r="J83">
        <v>-7</v>
      </c>
      <c r="K83" t="s">
        <v>21</v>
      </c>
      <c r="L83">
        <f t="shared" si="32"/>
        <v>-478.21530352179872</v>
      </c>
      <c r="M83">
        <v>0.05</v>
      </c>
      <c r="N83">
        <f t="shared" ref="N83:N101" si="36">400*(9.8)*(M83)</f>
        <v>196.00000000000003</v>
      </c>
      <c r="O83">
        <f t="shared" si="25"/>
        <v>3.1500000000000004</v>
      </c>
      <c r="P83">
        <f t="shared" si="26"/>
        <v>64.817550000000011</v>
      </c>
      <c r="Q83">
        <v>0.68</v>
      </c>
      <c r="R83">
        <f>M83*(400)*(9.81)*Q83</f>
        <v>133.41600000000003</v>
      </c>
      <c r="S83">
        <f t="shared" si="27"/>
        <v>-217.39775352179865</v>
      </c>
      <c r="T83">
        <f t="shared" si="34"/>
        <v>-2065.2786584570872</v>
      </c>
      <c r="U83">
        <f t="shared" si="20"/>
        <v>-2.0652786584570872</v>
      </c>
      <c r="V83">
        <v>2.88</v>
      </c>
      <c r="W83">
        <v>7.36</v>
      </c>
      <c r="X83">
        <f t="shared" si="29"/>
        <v>18050</v>
      </c>
      <c r="Y83">
        <f t="shared" si="21"/>
        <v>-1032.6393292285436</v>
      </c>
      <c r="AA83" s="11"/>
      <c r="AB83" s="12"/>
      <c r="AC83" s="12"/>
      <c r="AD83" s="12"/>
      <c r="AE83" s="12"/>
      <c r="AF83" s="12"/>
      <c r="AG83" s="12"/>
      <c r="AH83" s="12"/>
      <c r="AI83" s="14"/>
    </row>
    <row r="84" spans="2:35" x14ac:dyDescent="0.2">
      <c r="B84" s="7">
        <v>41</v>
      </c>
      <c r="C84">
        <f t="shared" si="22"/>
        <v>0</v>
      </c>
      <c r="D84">
        <f t="shared" si="30"/>
        <v>9.5</v>
      </c>
      <c r="E84">
        <v>9.5</v>
      </c>
      <c r="F84">
        <f t="shared" si="18"/>
        <v>4.75</v>
      </c>
      <c r="G84">
        <f t="shared" si="35"/>
        <v>248.9375</v>
      </c>
      <c r="H84">
        <f t="shared" si="23"/>
        <v>11.592712493472485</v>
      </c>
      <c r="I84">
        <f t="shared" si="33"/>
        <v>-0.41398977805137627</v>
      </c>
      <c r="J84">
        <v>-5</v>
      </c>
      <c r="K84" t="s">
        <v>21</v>
      </c>
      <c r="L84">
        <f t="shared" si="32"/>
        <v>-341.99913454181063</v>
      </c>
      <c r="M84">
        <v>0.05</v>
      </c>
      <c r="N84">
        <f t="shared" si="36"/>
        <v>196.00000000000003</v>
      </c>
      <c r="O84">
        <f t="shared" si="25"/>
        <v>3.1500000000000004</v>
      </c>
      <c r="P84">
        <f t="shared" si="26"/>
        <v>64.817550000000011</v>
      </c>
      <c r="Q84">
        <v>0.68</v>
      </c>
      <c r="R84">
        <f t="shared" ref="R84:R102" si="37">M84*(400)*(9.81)*Q84</f>
        <v>133.41600000000003</v>
      </c>
      <c r="S84">
        <f t="shared" si="27"/>
        <v>-81.181584541810594</v>
      </c>
      <c r="T84">
        <f t="shared" si="34"/>
        <v>-771.2250531472007</v>
      </c>
      <c r="U84">
        <f t="shared" si="20"/>
        <v>-0.77122505314720069</v>
      </c>
      <c r="V84">
        <v>2.88</v>
      </c>
      <c r="W84">
        <v>7.36</v>
      </c>
      <c r="X84">
        <f t="shared" si="29"/>
        <v>18050</v>
      </c>
      <c r="Y84">
        <f t="shared" si="21"/>
        <v>-385.61252657360035</v>
      </c>
      <c r="AA84" s="11"/>
      <c r="AB84" s="12"/>
      <c r="AC84" s="12"/>
      <c r="AD84" s="12"/>
      <c r="AE84" s="12"/>
      <c r="AF84" s="12"/>
      <c r="AG84" s="12"/>
      <c r="AH84" s="12"/>
      <c r="AI84" s="14"/>
    </row>
    <row r="85" spans="2:35" x14ac:dyDescent="0.2">
      <c r="B85" s="7">
        <v>41.5</v>
      </c>
      <c r="C85">
        <f t="shared" si="22"/>
        <v>0</v>
      </c>
      <c r="D85">
        <f t="shared" si="30"/>
        <v>9.5</v>
      </c>
      <c r="E85">
        <v>9.5</v>
      </c>
      <c r="F85">
        <f t="shared" si="18"/>
        <v>4.75</v>
      </c>
      <c r="G85">
        <f t="shared" si="35"/>
        <v>253.6875</v>
      </c>
      <c r="H85">
        <f t="shared" si="23"/>
        <v>11.178722715421108</v>
      </c>
      <c r="I85">
        <f t="shared" si="33"/>
        <v>-0.41398977805137627</v>
      </c>
      <c r="J85">
        <v>-5</v>
      </c>
      <c r="K85" t="s">
        <v>21</v>
      </c>
      <c r="L85">
        <f t="shared" si="32"/>
        <v>-341.99913454181063</v>
      </c>
      <c r="M85">
        <v>0.05</v>
      </c>
      <c r="N85">
        <f t="shared" si="36"/>
        <v>196.00000000000003</v>
      </c>
      <c r="O85">
        <f t="shared" si="25"/>
        <v>3.1500000000000004</v>
      </c>
      <c r="P85">
        <f t="shared" si="26"/>
        <v>64.817550000000011</v>
      </c>
      <c r="Q85">
        <v>0.68</v>
      </c>
      <c r="R85">
        <f t="shared" si="37"/>
        <v>133.41600000000003</v>
      </c>
      <c r="S85">
        <f t="shared" si="27"/>
        <v>-81.181584541810594</v>
      </c>
      <c r="T85">
        <f t="shared" si="34"/>
        <v>-771.2250531472007</v>
      </c>
      <c r="U85">
        <f t="shared" si="20"/>
        <v>-0.77122505314720069</v>
      </c>
      <c r="V85">
        <v>2.88</v>
      </c>
      <c r="W85">
        <v>7.36</v>
      </c>
      <c r="X85">
        <f t="shared" si="29"/>
        <v>18050</v>
      </c>
      <c r="Y85">
        <f t="shared" si="21"/>
        <v>-385.61252657360035</v>
      </c>
      <c r="AA85" s="11"/>
      <c r="AB85" s="12"/>
      <c r="AC85" s="12"/>
      <c r="AD85" s="12"/>
      <c r="AE85" s="12"/>
      <c r="AF85" s="12"/>
      <c r="AG85" s="12"/>
      <c r="AH85" s="12"/>
      <c r="AI85" s="14"/>
    </row>
    <row r="86" spans="2:35" x14ac:dyDescent="0.2">
      <c r="B86" s="7">
        <v>42</v>
      </c>
      <c r="C86">
        <f t="shared" si="22"/>
        <v>0</v>
      </c>
      <c r="D86">
        <f t="shared" si="30"/>
        <v>9.5</v>
      </c>
      <c r="E86">
        <v>9.5</v>
      </c>
      <c r="F86">
        <f t="shared" si="18"/>
        <v>4.75</v>
      </c>
      <c r="G86">
        <f t="shared" si="35"/>
        <v>258.4375</v>
      </c>
      <c r="H86">
        <f t="shared" si="23"/>
        <v>10.764732937369731</v>
      </c>
      <c r="I86">
        <f t="shared" si="33"/>
        <v>-0.41398977805137627</v>
      </c>
      <c r="J86">
        <v>-5</v>
      </c>
      <c r="K86" t="s">
        <v>21</v>
      </c>
      <c r="L86">
        <f t="shared" si="32"/>
        <v>-341.99913454181063</v>
      </c>
      <c r="M86">
        <v>0.05</v>
      </c>
      <c r="N86">
        <f t="shared" si="36"/>
        <v>196.00000000000003</v>
      </c>
      <c r="O86">
        <f t="shared" si="25"/>
        <v>3.1500000000000004</v>
      </c>
      <c r="P86">
        <f t="shared" si="26"/>
        <v>64.817550000000011</v>
      </c>
      <c r="Q86">
        <v>0.68</v>
      </c>
      <c r="R86">
        <f t="shared" si="37"/>
        <v>133.41600000000003</v>
      </c>
      <c r="S86">
        <f t="shared" si="27"/>
        <v>-81.181584541810594</v>
      </c>
      <c r="T86">
        <f t="shared" si="34"/>
        <v>-771.2250531472007</v>
      </c>
      <c r="U86">
        <f t="shared" si="20"/>
        <v>-0.77122505314720069</v>
      </c>
      <c r="V86">
        <v>2.88</v>
      </c>
      <c r="W86">
        <v>7.36</v>
      </c>
      <c r="X86">
        <f t="shared" si="29"/>
        <v>18050</v>
      </c>
      <c r="Y86">
        <f t="shared" si="21"/>
        <v>-385.61252657360035</v>
      </c>
      <c r="AA86" s="11"/>
      <c r="AB86" s="12"/>
      <c r="AC86" s="12"/>
      <c r="AD86" s="12"/>
      <c r="AE86" s="12"/>
      <c r="AF86" s="12"/>
      <c r="AG86" s="12"/>
      <c r="AH86" s="12"/>
      <c r="AI86" s="14"/>
    </row>
    <row r="87" spans="2:35" x14ac:dyDescent="0.2">
      <c r="B87" s="7">
        <v>42.5</v>
      </c>
      <c r="C87">
        <f t="shared" si="22"/>
        <v>0</v>
      </c>
      <c r="D87">
        <f t="shared" si="30"/>
        <v>9.5</v>
      </c>
      <c r="E87">
        <v>9.5</v>
      </c>
      <c r="F87">
        <f t="shared" si="18"/>
        <v>4.75</v>
      </c>
      <c r="G87">
        <f t="shared" si="35"/>
        <v>263.1875</v>
      </c>
      <c r="H87">
        <f t="shared" si="23"/>
        <v>10.350743159318354</v>
      </c>
      <c r="I87">
        <f t="shared" si="33"/>
        <v>-0.41398977805137627</v>
      </c>
      <c r="J87">
        <v>-5</v>
      </c>
      <c r="K87" t="s">
        <v>21</v>
      </c>
      <c r="L87">
        <f t="shared" si="32"/>
        <v>-341.99913454181063</v>
      </c>
      <c r="M87">
        <v>0.05</v>
      </c>
      <c r="N87">
        <f t="shared" si="36"/>
        <v>196.00000000000003</v>
      </c>
      <c r="O87">
        <f t="shared" si="25"/>
        <v>3.1500000000000004</v>
      </c>
      <c r="P87">
        <f t="shared" si="26"/>
        <v>64.817550000000011</v>
      </c>
      <c r="Q87">
        <v>0.68</v>
      </c>
      <c r="R87">
        <f t="shared" si="37"/>
        <v>133.41600000000003</v>
      </c>
      <c r="S87">
        <f t="shared" si="27"/>
        <v>-81.181584541810594</v>
      </c>
      <c r="T87">
        <f t="shared" si="34"/>
        <v>-771.2250531472007</v>
      </c>
      <c r="U87">
        <f t="shared" si="20"/>
        <v>-0.77122505314720069</v>
      </c>
      <c r="V87">
        <v>2.88</v>
      </c>
      <c r="W87">
        <v>7.36</v>
      </c>
      <c r="X87">
        <f t="shared" si="29"/>
        <v>18050</v>
      </c>
      <c r="Y87">
        <f t="shared" si="21"/>
        <v>-385.61252657360035</v>
      </c>
      <c r="AA87" s="11"/>
      <c r="AB87" s="12"/>
      <c r="AC87" s="12"/>
      <c r="AD87" s="12"/>
      <c r="AE87" s="12"/>
      <c r="AF87" s="12"/>
      <c r="AG87" s="12"/>
      <c r="AH87" s="12"/>
      <c r="AI87" s="14"/>
    </row>
    <row r="88" spans="2:35" x14ac:dyDescent="0.2">
      <c r="B88" s="7">
        <v>43</v>
      </c>
      <c r="C88">
        <f t="shared" si="22"/>
        <v>0</v>
      </c>
      <c r="D88">
        <f t="shared" si="30"/>
        <v>9.5</v>
      </c>
      <c r="E88">
        <v>9.5</v>
      </c>
      <c r="F88">
        <f t="shared" si="18"/>
        <v>4.75</v>
      </c>
      <c r="G88">
        <f t="shared" si="35"/>
        <v>267.9375</v>
      </c>
      <c r="H88">
        <f t="shared" si="23"/>
        <v>10.350743159318354</v>
      </c>
      <c r="I88">
        <f t="shared" si="33"/>
        <v>-0.41398977805137627</v>
      </c>
      <c r="J88">
        <v>-5</v>
      </c>
      <c r="K88" t="s">
        <v>21</v>
      </c>
      <c r="L88">
        <f t="shared" si="32"/>
        <v>-341.99913454181063</v>
      </c>
      <c r="M88">
        <v>0.05</v>
      </c>
      <c r="N88">
        <f t="shared" si="36"/>
        <v>196.00000000000003</v>
      </c>
      <c r="O88">
        <f t="shared" si="25"/>
        <v>3.1500000000000004</v>
      </c>
      <c r="P88">
        <f t="shared" si="26"/>
        <v>64.817550000000011</v>
      </c>
      <c r="Q88">
        <v>0.68</v>
      </c>
      <c r="R88">
        <f t="shared" si="37"/>
        <v>133.41600000000003</v>
      </c>
      <c r="S88">
        <f t="shared" si="27"/>
        <v>-81.181584541810594</v>
      </c>
      <c r="T88">
        <f t="shared" si="34"/>
        <v>-771.2250531472007</v>
      </c>
      <c r="U88">
        <f t="shared" si="20"/>
        <v>-0.77122505314720069</v>
      </c>
      <c r="V88">
        <v>2.88</v>
      </c>
      <c r="W88">
        <v>7.36</v>
      </c>
      <c r="X88">
        <f t="shared" si="29"/>
        <v>18050</v>
      </c>
      <c r="Y88">
        <f t="shared" si="21"/>
        <v>-385.61252657360035</v>
      </c>
      <c r="AA88" s="11"/>
      <c r="AB88" s="12"/>
      <c r="AC88" s="12"/>
      <c r="AD88" s="12"/>
      <c r="AE88" s="12"/>
      <c r="AF88" s="12"/>
      <c r="AG88" s="12"/>
      <c r="AH88" s="12"/>
      <c r="AI88" s="14"/>
    </row>
    <row r="89" spans="2:35" x14ac:dyDescent="0.2">
      <c r="B89" s="7">
        <v>43.5</v>
      </c>
      <c r="C89">
        <f t="shared" si="22"/>
        <v>0</v>
      </c>
      <c r="D89">
        <f t="shared" si="30"/>
        <v>9.5</v>
      </c>
      <c r="E89">
        <v>9.5</v>
      </c>
      <c r="F89">
        <f t="shared" si="18"/>
        <v>4.75</v>
      </c>
      <c r="G89">
        <f t="shared" si="35"/>
        <v>272.6875</v>
      </c>
      <c r="H89">
        <f t="shared" si="23"/>
        <v>10.350743159318354</v>
      </c>
      <c r="I89">
        <f t="shared" si="33"/>
        <v>0</v>
      </c>
      <c r="J89">
        <v>0</v>
      </c>
      <c r="K89" t="s">
        <v>21</v>
      </c>
      <c r="L89">
        <f>(400*9.81)*(SIN(RADIANS(J89)))</f>
        <v>0</v>
      </c>
      <c r="M89">
        <v>0.05</v>
      </c>
      <c r="N89">
        <f t="shared" si="36"/>
        <v>196.00000000000003</v>
      </c>
      <c r="O89">
        <f t="shared" si="25"/>
        <v>3.1500000000000004</v>
      </c>
      <c r="P89">
        <f t="shared" si="26"/>
        <v>64.817550000000011</v>
      </c>
      <c r="Q89">
        <v>0.68</v>
      </c>
      <c r="R89">
        <f t="shared" si="37"/>
        <v>133.41600000000003</v>
      </c>
      <c r="S89">
        <f t="shared" si="27"/>
        <v>260.81755000000004</v>
      </c>
      <c r="T89">
        <f t="shared" si="34"/>
        <v>2477.7667250000004</v>
      </c>
      <c r="U89">
        <f t="shared" si="20"/>
        <v>2.4777667250000004</v>
      </c>
      <c r="V89">
        <v>2.88</v>
      </c>
      <c r="W89">
        <v>7.36</v>
      </c>
      <c r="X89">
        <f t="shared" si="29"/>
        <v>18050</v>
      </c>
      <c r="Y89">
        <f t="shared" si="21"/>
        <v>1238.8833625000002</v>
      </c>
      <c r="AA89" s="11"/>
      <c r="AB89" s="12"/>
      <c r="AC89" s="12"/>
      <c r="AD89" s="12"/>
      <c r="AE89" s="12"/>
      <c r="AF89" s="12"/>
      <c r="AG89" s="12"/>
      <c r="AH89" s="12"/>
      <c r="AI89" s="14"/>
    </row>
    <row r="90" spans="2:35" x14ac:dyDescent="0.2">
      <c r="B90" s="7">
        <v>44</v>
      </c>
      <c r="C90">
        <f t="shared" si="22"/>
        <v>0</v>
      </c>
      <c r="D90">
        <f t="shared" si="30"/>
        <v>9.5</v>
      </c>
      <c r="E90">
        <v>9.5</v>
      </c>
      <c r="F90">
        <f t="shared" si="18"/>
        <v>4.75</v>
      </c>
      <c r="G90">
        <f t="shared" si="35"/>
        <v>277.4375</v>
      </c>
      <c r="H90">
        <f t="shared" si="23"/>
        <v>10.350743159318354</v>
      </c>
      <c r="I90">
        <f t="shared" si="33"/>
        <v>0</v>
      </c>
      <c r="J90">
        <v>0</v>
      </c>
      <c r="K90" t="s">
        <v>21</v>
      </c>
      <c r="L90">
        <f t="shared" si="32"/>
        <v>0</v>
      </c>
      <c r="M90">
        <v>0.05</v>
      </c>
      <c r="N90">
        <f t="shared" si="36"/>
        <v>196.00000000000003</v>
      </c>
      <c r="O90">
        <f t="shared" si="25"/>
        <v>3.1500000000000004</v>
      </c>
      <c r="P90">
        <f t="shared" si="26"/>
        <v>64.817550000000011</v>
      </c>
      <c r="Q90">
        <v>0.68</v>
      </c>
      <c r="R90">
        <f t="shared" si="37"/>
        <v>133.41600000000003</v>
      </c>
      <c r="S90">
        <f t="shared" si="27"/>
        <v>260.81755000000004</v>
      </c>
      <c r="T90">
        <f t="shared" si="34"/>
        <v>2477.7667250000004</v>
      </c>
      <c r="U90">
        <f t="shared" si="20"/>
        <v>2.4777667250000004</v>
      </c>
      <c r="V90">
        <v>2.88</v>
      </c>
      <c r="W90">
        <v>7.36</v>
      </c>
      <c r="X90">
        <f t="shared" si="29"/>
        <v>18050</v>
      </c>
      <c r="Y90">
        <f t="shared" si="21"/>
        <v>1238.8833625000002</v>
      </c>
      <c r="AA90" s="11"/>
      <c r="AB90" s="12"/>
      <c r="AC90" s="12"/>
      <c r="AD90" s="12"/>
      <c r="AE90" s="12"/>
      <c r="AF90" s="12"/>
      <c r="AG90" s="12"/>
      <c r="AH90" s="12"/>
      <c r="AI90" s="14"/>
    </row>
    <row r="91" spans="2:35" x14ac:dyDescent="0.2">
      <c r="B91" s="7">
        <v>44.5</v>
      </c>
      <c r="C91">
        <f t="shared" si="22"/>
        <v>0</v>
      </c>
      <c r="D91">
        <f t="shared" si="30"/>
        <v>9.5</v>
      </c>
      <c r="E91">
        <v>9.5</v>
      </c>
      <c r="F91">
        <f t="shared" si="18"/>
        <v>4.75</v>
      </c>
      <c r="G91">
        <f t="shared" si="35"/>
        <v>282.1875</v>
      </c>
      <c r="H91">
        <f t="shared" si="23"/>
        <v>10.350743159318354</v>
      </c>
      <c r="I91">
        <f t="shared" si="33"/>
        <v>0</v>
      </c>
      <c r="J91">
        <v>0</v>
      </c>
      <c r="K91" t="s">
        <v>21</v>
      </c>
      <c r="L91">
        <f t="shared" si="32"/>
        <v>0</v>
      </c>
      <c r="M91">
        <v>0.05</v>
      </c>
      <c r="N91">
        <f t="shared" si="36"/>
        <v>196.00000000000003</v>
      </c>
      <c r="O91">
        <f t="shared" si="25"/>
        <v>3.1500000000000004</v>
      </c>
      <c r="P91">
        <f t="shared" si="26"/>
        <v>64.817550000000011</v>
      </c>
      <c r="Q91">
        <v>0.68</v>
      </c>
      <c r="R91">
        <f t="shared" si="37"/>
        <v>133.41600000000003</v>
      </c>
      <c r="S91">
        <f t="shared" si="27"/>
        <v>260.81755000000004</v>
      </c>
      <c r="T91">
        <f t="shared" si="34"/>
        <v>2477.7667250000004</v>
      </c>
      <c r="U91">
        <f t="shared" si="20"/>
        <v>2.4777667250000004</v>
      </c>
      <c r="V91">
        <v>2.88</v>
      </c>
      <c r="W91">
        <v>7.36</v>
      </c>
      <c r="X91">
        <f t="shared" si="29"/>
        <v>18050</v>
      </c>
      <c r="Y91">
        <f t="shared" si="21"/>
        <v>1238.8833625000002</v>
      </c>
      <c r="AA91" s="11"/>
      <c r="AB91" s="12"/>
      <c r="AC91" s="12"/>
      <c r="AD91" s="12"/>
      <c r="AE91" s="12"/>
      <c r="AF91" s="12"/>
      <c r="AG91" s="12"/>
      <c r="AH91" s="12"/>
      <c r="AI91" s="14"/>
    </row>
    <row r="92" spans="2:35" x14ac:dyDescent="0.2">
      <c r="B92" s="7">
        <v>45</v>
      </c>
      <c r="C92">
        <f t="shared" si="22"/>
        <v>0</v>
      </c>
      <c r="D92">
        <f t="shared" si="30"/>
        <v>9.5</v>
      </c>
      <c r="E92">
        <v>9.5</v>
      </c>
      <c r="F92">
        <f t="shared" si="18"/>
        <v>4.75</v>
      </c>
      <c r="G92">
        <f t="shared" si="35"/>
        <v>286.9375</v>
      </c>
      <c r="H92">
        <f t="shared" si="23"/>
        <v>10.350743159318354</v>
      </c>
      <c r="I92">
        <f t="shared" si="33"/>
        <v>0</v>
      </c>
      <c r="J92">
        <v>0</v>
      </c>
      <c r="K92" t="s">
        <v>21</v>
      </c>
      <c r="L92">
        <f t="shared" si="32"/>
        <v>0</v>
      </c>
      <c r="M92">
        <v>0.05</v>
      </c>
      <c r="N92">
        <f t="shared" si="36"/>
        <v>196.00000000000003</v>
      </c>
      <c r="O92">
        <f t="shared" si="25"/>
        <v>3.1500000000000004</v>
      </c>
      <c r="P92">
        <f t="shared" si="26"/>
        <v>64.817550000000011</v>
      </c>
      <c r="Q92">
        <v>0.68</v>
      </c>
      <c r="R92">
        <f t="shared" si="37"/>
        <v>133.41600000000003</v>
      </c>
      <c r="S92">
        <f t="shared" si="27"/>
        <v>260.81755000000004</v>
      </c>
      <c r="T92">
        <f t="shared" si="34"/>
        <v>2477.7667250000004</v>
      </c>
      <c r="U92">
        <f t="shared" si="20"/>
        <v>2.4777667250000004</v>
      </c>
      <c r="V92">
        <v>2.88</v>
      </c>
      <c r="W92">
        <v>7.36</v>
      </c>
      <c r="X92">
        <f t="shared" si="29"/>
        <v>18050</v>
      </c>
      <c r="Y92">
        <f t="shared" si="21"/>
        <v>1238.8833625000002</v>
      </c>
      <c r="AA92" s="11"/>
      <c r="AB92" s="12"/>
      <c r="AC92" s="12"/>
      <c r="AD92" s="12"/>
      <c r="AE92" s="12"/>
      <c r="AF92" s="12"/>
      <c r="AG92" s="12"/>
      <c r="AH92" s="12"/>
      <c r="AI92" s="14"/>
    </row>
    <row r="93" spans="2:35" x14ac:dyDescent="0.2">
      <c r="B93" s="7">
        <v>45.5</v>
      </c>
      <c r="C93">
        <f t="shared" si="22"/>
        <v>0</v>
      </c>
      <c r="D93">
        <f t="shared" si="30"/>
        <v>9.5</v>
      </c>
      <c r="E93">
        <v>9.5</v>
      </c>
      <c r="F93">
        <f t="shared" si="18"/>
        <v>4.75</v>
      </c>
      <c r="G93">
        <f t="shared" si="35"/>
        <v>291.6875</v>
      </c>
      <c r="H93">
        <f t="shared" si="23"/>
        <v>10.350743159318354</v>
      </c>
      <c r="I93">
        <f t="shared" si="33"/>
        <v>0</v>
      </c>
      <c r="J93">
        <v>0</v>
      </c>
      <c r="K93" t="s">
        <v>21</v>
      </c>
      <c r="L93">
        <f t="shared" si="32"/>
        <v>0</v>
      </c>
      <c r="M93">
        <v>0.05</v>
      </c>
      <c r="N93">
        <f t="shared" si="36"/>
        <v>196.00000000000003</v>
      </c>
      <c r="O93">
        <f t="shared" si="25"/>
        <v>3.1500000000000004</v>
      </c>
      <c r="P93">
        <f t="shared" si="26"/>
        <v>64.817550000000011</v>
      </c>
      <c r="Q93">
        <v>0.68</v>
      </c>
      <c r="R93">
        <f t="shared" si="37"/>
        <v>133.41600000000003</v>
      </c>
      <c r="S93">
        <f t="shared" si="27"/>
        <v>260.81755000000004</v>
      </c>
      <c r="T93">
        <f t="shared" si="34"/>
        <v>2477.7667250000004</v>
      </c>
      <c r="U93">
        <f t="shared" si="20"/>
        <v>2.4777667250000004</v>
      </c>
      <c r="V93">
        <v>2.88</v>
      </c>
      <c r="W93">
        <v>7.36</v>
      </c>
      <c r="X93">
        <f t="shared" si="29"/>
        <v>18050</v>
      </c>
      <c r="Y93">
        <f t="shared" si="21"/>
        <v>1238.8833625000002</v>
      </c>
      <c r="AA93" s="11"/>
      <c r="AB93" s="12"/>
      <c r="AC93" s="12"/>
      <c r="AD93" s="12"/>
      <c r="AE93" s="12"/>
      <c r="AF93" s="12"/>
      <c r="AG93" s="12"/>
      <c r="AH93" s="12"/>
      <c r="AI93" s="14"/>
    </row>
    <row r="94" spans="2:35" x14ac:dyDescent="0.2">
      <c r="B94" s="7">
        <v>46</v>
      </c>
      <c r="C94">
        <f t="shared" si="22"/>
        <v>0</v>
      </c>
      <c r="D94">
        <f t="shared" si="30"/>
        <v>9.5</v>
      </c>
      <c r="E94">
        <v>9.5</v>
      </c>
      <c r="F94">
        <f t="shared" si="18"/>
        <v>4.75</v>
      </c>
      <c r="G94">
        <f t="shared" si="35"/>
        <v>296.4375</v>
      </c>
      <c r="H94">
        <f t="shared" si="23"/>
        <v>10.350743159318354</v>
      </c>
      <c r="I94">
        <f t="shared" si="33"/>
        <v>0</v>
      </c>
      <c r="J94">
        <v>0</v>
      </c>
      <c r="K94" t="s">
        <v>21</v>
      </c>
      <c r="L94">
        <f t="shared" si="32"/>
        <v>0</v>
      </c>
      <c r="M94">
        <v>0.05</v>
      </c>
      <c r="N94">
        <f t="shared" si="36"/>
        <v>196.00000000000003</v>
      </c>
      <c r="O94">
        <f t="shared" si="25"/>
        <v>3.1500000000000004</v>
      </c>
      <c r="P94">
        <f t="shared" si="26"/>
        <v>64.817550000000011</v>
      </c>
      <c r="Q94">
        <v>0.68</v>
      </c>
      <c r="R94">
        <f t="shared" si="37"/>
        <v>133.41600000000003</v>
      </c>
      <c r="S94">
        <f t="shared" si="27"/>
        <v>260.81755000000004</v>
      </c>
      <c r="T94">
        <f t="shared" si="34"/>
        <v>2477.7667250000004</v>
      </c>
      <c r="U94">
        <f t="shared" si="20"/>
        <v>2.4777667250000004</v>
      </c>
      <c r="V94">
        <v>2.88</v>
      </c>
      <c r="W94">
        <v>7.36</v>
      </c>
      <c r="X94">
        <f t="shared" si="29"/>
        <v>18050</v>
      </c>
      <c r="Y94">
        <f t="shared" si="21"/>
        <v>1238.8833625000002</v>
      </c>
      <c r="AA94" s="11"/>
      <c r="AB94" s="12"/>
      <c r="AC94" s="12"/>
      <c r="AD94" s="12"/>
      <c r="AE94" s="12"/>
      <c r="AF94" s="12"/>
      <c r="AG94" s="12"/>
      <c r="AH94" s="12"/>
      <c r="AI94" s="14"/>
    </row>
    <row r="95" spans="2:35" x14ac:dyDescent="0.2">
      <c r="B95" s="7">
        <v>46.5</v>
      </c>
      <c r="C95">
        <f t="shared" si="22"/>
        <v>0</v>
      </c>
      <c r="D95">
        <f t="shared" si="30"/>
        <v>9.5</v>
      </c>
      <c r="E95">
        <v>9.5</v>
      </c>
      <c r="F95">
        <f t="shared" si="18"/>
        <v>4.75</v>
      </c>
      <c r="G95">
        <f t="shared" si="35"/>
        <v>301.1875</v>
      </c>
      <c r="H95">
        <f t="shared" si="23"/>
        <v>10.10214736716437</v>
      </c>
      <c r="I95">
        <f t="shared" si="33"/>
        <v>0</v>
      </c>
      <c r="J95">
        <v>0</v>
      </c>
      <c r="K95" t="s">
        <v>21</v>
      </c>
      <c r="L95">
        <f t="shared" si="32"/>
        <v>0</v>
      </c>
      <c r="M95">
        <v>0.05</v>
      </c>
      <c r="N95">
        <f t="shared" si="36"/>
        <v>196.00000000000003</v>
      </c>
      <c r="O95">
        <f t="shared" si="25"/>
        <v>3.1500000000000004</v>
      </c>
      <c r="P95">
        <f t="shared" si="26"/>
        <v>64.817550000000011</v>
      </c>
      <c r="Q95">
        <v>0.68</v>
      </c>
      <c r="R95">
        <f t="shared" si="37"/>
        <v>133.41600000000003</v>
      </c>
      <c r="S95">
        <f t="shared" si="27"/>
        <v>260.81755000000004</v>
      </c>
      <c r="T95">
        <f t="shared" si="34"/>
        <v>2477.7667250000004</v>
      </c>
      <c r="U95">
        <f t="shared" si="20"/>
        <v>2.4777667250000004</v>
      </c>
      <c r="V95">
        <v>2.88</v>
      </c>
      <c r="W95">
        <v>7.36</v>
      </c>
      <c r="X95">
        <f t="shared" si="29"/>
        <v>18050</v>
      </c>
      <c r="Y95">
        <f t="shared" si="21"/>
        <v>1238.8833625000002</v>
      </c>
      <c r="AA95" s="11"/>
      <c r="AB95" s="12"/>
      <c r="AC95" s="12"/>
      <c r="AD95" s="12"/>
      <c r="AE95" s="12"/>
      <c r="AF95" s="12"/>
      <c r="AG95" s="12"/>
      <c r="AH95" s="12"/>
      <c r="AI95" s="14"/>
    </row>
    <row r="96" spans="2:35" x14ac:dyDescent="0.2">
      <c r="B96" s="7">
        <v>47</v>
      </c>
      <c r="C96">
        <f t="shared" si="22"/>
        <v>0</v>
      </c>
      <c r="D96">
        <f t="shared" si="30"/>
        <v>9.5</v>
      </c>
      <c r="E96">
        <v>9.5</v>
      </c>
      <c r="F96">
        <f t="shared" si="18"/>
        <v>4.75</v>
      </c>
      <c r="G96">
        <f t="shared" si="35"/>
        <v>305.9375</v>
      </c>
      <c r="H96">
        <f t="shared" si="23"/>
        <v>9.8535515750103873</v>
      </c>
      <c r="I96">
        <f t="shared" si="33"/>
        <v>-0.24859579215398322</v>
      </c>
      <c r="J96">
        <v>-3</v>
      </c>
      <c r="K96" t="s">
        <v>21</v>
      </c>
      <c r="L96">
        <f t="shared" si="32"/>
        <v>-205.36629229731162</v>
      </c>
      <c r="M96">
        <v>0.05</v>
      </c>
      <c r="N96">
        <f t="shared" si="36"/>
        <v>196.00000000000003</v>
      </c>
      <c r="O96">
        <f t="shared" si="25"/>
        <v>3.1500000000000004</v>
      </c>
      <c r="P96">
        <f t="shared" si="26"/>
        <v>64.817550000000011</v>
      </c>
      <c r="Q96">
        <v>0.68</v>
      </c>
      <c r="R96">
        <f t="shared" si="37"/>
        <v>133.41600000000003</v>
      </c>
      <c r="S96">
        <f t="shared" si="27"/>
        <v>55.451257702688423</v>
      </c>
      <c r="T96">
        <f t="shared" si="34"/>
        <v>526.78694817554003</v>
      </c>
      <c r="U96">
        <f t="shared" si="20"/>
        <v>0.52678694817554006</v>
      </c>
      <c r="V96">
        <v>2.88</v>
      </c>
      <c r="W96">
        <v>7.36</v>
      </c>
      <c r="X96">
        <f t="shared" si="29"/>
        <v>18050</v>
      </c>
      <c r="Y96">
        <f t="shared" si="21"/>
        <v>263.39347408777002</v>
      </c>
      <c r="AA96" s="11"/>
      <c r="AB96" s="12"/>
      <c r="AC96" s="12"/>
      <c r="AD96" s="12"/>
      <c r="AE96" s="12"/>
      <c r="AF96" s="12"/>
      <c r="AG96" s="12"/>
      <c r="AH96" s="12"/>
      <c r="AI96" s="14"/>
    </row>
    <row r="97" spans="2:35" x14ac:dyDescent="0.2">
      <c r="B97" s="7">
        <v>47.5</v>
      </c>
      <c r="C97">
        <f t="shared" si="22"/>
        <v>0</v>
      </c>
      <c r="D97">
        <f t="shared" si="30"/>
        <v>9.5</v>
      </c>
      <c r="E97">
        <v>9.5</v>
      </c>
      <c r="F97">
        <f t="shared" si="18"/>
        <v>4.75</v>
      </c>
      <c r="G97">
        <f t="shared" si="35"/>
        <v>310.6875</v>
      </c>
      <c r="H97">
        <f t="shared" si="23"/>
        <v>9.6049557828564041</v>
      </c>
      <c r="I97">
        <f t="shared" si="33"/>
        <v>-0.24859579215398322</v>
      </c>
      <c r="J97">
        <v>-3</v>
      </c>
      <c r="K97" t="s">
        <v>21</v>
      </c>
      <c r="L97">
        <f t="shared" si="32"/>
        <v>-205.36629229731162</v>
      </c>
      <c r="M97">
        <v>0.05</v>
      </c>
      <c r="N97">
        <f t="shared" si="36"/>
        <v>196.00000000000003</v>
      </c>
      <c r="O97">
        <f t="shared" si="25"/>
        <v>3.1500000000000004</v>
      </c>
      <c r="P97">
        <f t="shared" si="26"/>
        <v>64.817550000000011</v>
      </c>
      <c r="Q97">
        <v>0.68</v>
      </c>
      <c r="R97">
        <f t="shared" si="37"/>
        <v>133.41600000000003</v>
      </c>
      <c r="S97">
        <f t="shared" si="27"/>
        <v>55.451257702688423</v>
      </c>
      <c r="T97">
        <f t="shared" si="34"/>
        <v>526.78694817554003</v>
      </c>
      <c r="U97">
        <f t="shared" si="20"/>
        <v>0.52678694817554006</v>
      </c>
      <c r="V97">
        <v>2.88</v>
      </c>
      <c r="W97">
        <v>7.36</v>
      </c>
      <c r="X97">
        <f t="shared" si="29"/>
        <v>18050</v>
      </c>
      <c r="Y97">
        <f t="shared" si="21"/>
        <v>263.39347408777002</v>
      </c>
      <c r="AA97" s="11"/>
      <c r="AB97" s="12"/>
      <c r="AC97" s="12"/>
      <c r="AD97" s="12"/>
      <c r="AE97" s="12"/>
      <c r="AF97" s="12"/>
      <c r="AG97" s="12"/>
      <c r="AH97" s="12"/>
      <c r="AI97" s="14"/>
    </row>
    <row r="98" spans="2:35" x14ac:dyDescent="0.2">
      <c r="B98" s="7">
        <v>48</v>
      </c>
      <c r="C98">
        <f t="shared" si="22"/>
        <v>0</v>
      </c>
      <c r="D98">
        <f t="shared" si="30"/>
        <v>9.5</v>
      </c>
      <c r="E98">
        <v>9.5</v>
      </c>
      <c r="F98">
        <f t="shared" si="18"/>
        <v>4.75</v>
      </c>
      <c r="G98">
        <f t="shared" si="35"/>
        <v>315.4375</v>
      </c>
      <c r="H98">
        <f t="shared" si="23"/>
        <v>9.3563599907024209</v>
      </c>
      <c r="I98">
        <f t="shared" si="33"/>
        <v>-0.24859579215398322</v>
      </c>
      <c r="J98">
        <v>-3</v>
      </c>
      <c r="K98" t="s">
        <v>21</v>
      </c>
      <c r="L98">
        <f t="shared" si="32"/>
        <v>-205.36629229731162</v>
      </c>
      <c r="M98">
        <v>0.05</v>
      </c>
      <c r="N98">
        <f t="shared" si="36"/>
        <v>196.00000000000003</v>
      </c>
      <c r="O98">
        <f t="shared" si="25"/>
        <v>3.1500000000000004</v>
      </c>
      <c r="P98">
        <f t="shared" si="26"/>
        <v>64.817550000000011</v>
      </c>
      <c r="Q98">
        <v>0.68</v>
      </c>
      <c r="R98">
        <f t="shared" si="37"/>
        <v>133.41600000000003</v>
      </c>
      <c r="S98">
        <f t="shared" si="27"/>
        <v>55.451257702688423</v>
      </c>
      <c r="T98">
        <f t="shared" si="34"/>
        <v>526.78694817554003</v>
      </c>
      <c r="U98">
        <f t="shared" si="20"/>
        <v>0.52678694817554006</v>
      </c>
      <c r="V98">
        <v>2.88</v>
      </c>
      <c r="W98">
        <v>7.36</v>
      </c>
      <c r="X98">
        <f t="shared" si="29"/>
        <v>18050</v>
      </c>
      <c r="Y98">
        <f t="shared" si="21"/>
        <v>263.39347408777002</v>
      </c>
      <c r="AA98" s="11"/>
      <c r="AB98" s="12"/>
      <c r="AC98" s="12"/>
      <c r="AD98" s="12"/>
      <c r="AE98" s="12"/>
      <c r="AF98" s="12"/>
      <c r="AG98" s="12"/>
      <c r="AH98" s="12"/>
      <c r="AI98" s="14"/>
    </row>
    <row r="99" spans="2:35" ht="17" thickBot="1" x14ac:dyDescent="0.25">
      <c r="B99" s="7">
        <v>48.5</v>
      </c>
      <c r="C99">
        <f t="shared" si="22"/>
        <v>0</v>
      </c>
      <c r="D99">
        <f t="shared" si="30"/>
        <v>9.5</v>
      </c>
      <c r="E99">
        <v>9.5</v>
      </c>
      <c r="F99">
        <f t="shared" si="18"/>
        <v>4.75</v>
      </c>
      <c r="G99">
        <f t="shared" si="35"/>
        <v>320.1875</v>
      </c>
      <c r="H99">
        <f t="shared" si="23"/>
        <v>9.1077641985484377</v>
      </c>
      <c r="I99">
        <f t="shared" si="33"/>
        <v>-0.24859579215398322</v>
      </c>
      <c r="J99">
        <v>-3</v>
      </c>
      <c r="K99" t="s">
        <v>21</v>
      </c>
      <c r="L99">
        <f t="shared" si="32"/>
        <v>-205.36629229731162</v>
      </c>
      <c r="M99">
        <v>0.05</v>
      </c>
      <c r="N99">
        <f t="shared" si="36"/>
        <v>196.00000000000003</v>
      </c>
      <c r="O99">
        <f t="shared" si="25"/>
        <v>3.1500000000000004</v>
      </c>
      <c r="P99">
        <f t="shared" si="26"/>
        <v>64.817550000000011</v>
      </c>
      <c r="Q99">
        <v>0.68</v>
      </c>
      <c r="R99">
        <f t="shared" si="37"/>
        <v>133.41600000000003</v>
      </c>
      <c r="S99">
        <f t="shared" si="27"/>
        <v>55.451257702688423</v>
      </c>
      <c r="T99">
        <f t="shared" si="34"/>
        <v>526.78694817554003</v>
      </c>
      <c r="U99">
        <f t="shared" si="20"/>
        <v>0.52678694817554006</v>
      </c>
      <c r="V99">
        <v>2.88</v>
      </c>
      <c r="W99">
        <v>7.36</v>
      </c>
      <c r="X99">
        <f t="shared" si="29"/>
        <v>18050</v>
      </c>
      <c r="Y99">
        <f t="shared" si="21"/>
        <v>263.39347408777002</v>
      </c>
      <c r="AA99" s="15"/>
      <c r="AB99" s="16"/>
      <c r="AC99" s="16"/>
      <c r="AD99" s="16"/>
      <c r="AE99" s="16"/>
      <c r="AF99" s="16"/>
      <c r="AG99" s="16"/>
      <c r="AH99" s="16"/>
      <c r="AI99" s="17"/>
    </row>
    <row r="100" spans="2:35" x14ac:dyDescent="0.2">
      <c r="B100" s="7">
        <v>49</v>
      </c>
      <c r="C100">
        <f t="shared" si="22"/>
        <v>0</v>
      </c>
      <c r="D100">
        <f t="shared" si="30"/>
        <v>9.5</v>
      </c>
      <c r="E100">
        <v>9.5</v>
      </c>
      <c r="F100">
        <f t="shared" si="18"/>
        <v>4.75</v>
      </c>
      <c r="G100">
        <f t="shared" si="35"/>
        <v>324.9375</v>
      </c>
      <c r="H100">
        <f t="shared" si="23"/>
        <v>8.8591684063944545</v>
      </c>
      <c r="I100">
        <f t="shared" si="33"/>
        <v>-0.24859579215398322</v>
      </c>
      <c r="J100">
        <v>-3</v>
      </c>
      <c r="K100" t="s">
        <v>21</v>
      </c>
      <c r="L100">
        <f t="shared" si="32"/>
        <v>-205.36629229731162</v>
      </c>
      <c r="M100">
        <v>0.05</v>
      </c>
      <c r="N100">
        <f t="shared" si="36"/>
        <v>196.00000000000003</v>
      </c>
      <c r="O100">
        <f t="shared" si="25"/>
        <v>3.1500000000000004</v>
      </c>
      <c r="P100">
        <f t="shared" si="26"/>
        <v>64.817550000000011</v>
      </c>
      <c r="Q100">
        <v>0.68</v>
      </c>
      <c r="R100">
        <f t="shared" si="37"/>
        <v>133.41600000000003</v>
      </c>
      <c r="S100">
        <f t="shared" si="27"/>
        <v>55.451257702688423</v>
      </c>
      <c r="T100">
        <f t="shared" si="34"/>
        <v>526.78694817554003</v>
      </c>
      <c r="U100">
        <f t="shared" si="20"/>
        <v>0.52678694817554006</v>
      </c>
      <c r="V100">
        <v>2.88</v>
      </c>
      <c r="W100">
        <v>7.36</v>
      </c>
      <c r="X100">
        <f t="shared" si="29"/>
        <v>18050</v>
      </c>
      <c r="Y100">
        <f t="shared" si="21"/>
        <v>263.39347408777002</v>
      </c>
    </row>
    <row r="101" spans="2:35" x14ac:dyDescent="0.2">
      <c r="B101" s="7">
        <v>49.5</v>
      </c>
      <c r="C101">
        <f t="shared" si="22"/>
        <v>0</v>
      </c>
      <c r="D101">
        <f t="shared" si="30"/>
        <v>9.5</v>
      </c>
      <c r="E101">
        <v>9.5</v>
      </c>
      <c r="F101">
        <f t="shared" si="18"/>
        <v>4.75</v>
      </c>
      <c r="G101">
        <f t="shared" si="35"/>
        <v>329.6875</v>
      </c>
      <c r="H101">
        <f t="shared" si="23"/>
        <v>8.6105726142404713</v>
      </c>
      <c r="I101">
        <f t="shared" si="33"/>
        <v>-0.24859579215398322</v>
      </c>
      <c r="J101">
        <v>-3</v>
      </c>
      <c r="K101" t="s">
        <v>21</v>
      </c>
      <c r="L101">
        <f t="shared" si="32"/>
        <v>-205.36629229731162</v>
      </c>
      <c r="M101">
        <v>0.05</v>
      </c>
      <c r="N101">
        <f t="shared" si="36"/>
        <v>196.00000000000003</v>
      </c>
      <c r="O101">
        <f t="shared" si="25"/>
        <v>3.1500000000000004</v>
      </c>
      <c r="P101">
        <f t="shared" si="26"/>
        <v>64.817550000000011</v>
      </c>
      <c r="Q101">
        <v>0.68</v>
      </c>
      <c r="R101">
        <f t="shared" si="37"/>
        <v>133.41600000000003</v>
      </c>
      <c r="S101">
        <f t="shared" si="27"/>
        <v>55.451257702688423</v>
      </c>
      <c r="T101">
        <f t="shared" si="34"/>
        <v>526.78694817554003</v>
      </c>
      <c r="U101">
        <f t="shared" si="20"/>
        <v>0.52678694817554006</v>
      </c>
      <c r="V101">
        <v>2.88</v>
      </c>
      <c r="W101">
        <v>7.36</v>
      </c>
      <c r="X101">
        <f t="shared" si="29"/>
        <v>18050</v>
      </c>
      <c r="Y101">
        <f t="shared" si="21"/>
        <v>263.39347408777002</v>
      </c>
    </row>
    <row r="102" spans="2:35" x14ac:dyDescent="0.2">
      <c r="B102" s="7">
        <v>50</v>
      </c>
      <c r="C102">
        <f t="shared" si="22"/>
        <v>0</v>
      </c>
      <c r="D102">
        <f t="shared" si="30"/>
        <v>9.5</v>
      </c>
      <c r="E102">
        <v>9.5</v>
      </c>
      <c r="F102">
        <f t="shared" si="18"/>
        <v>4.75</v>
      </c>
      <c r="G102">
        <f t="shared" si="35"/>
        <v>334.4375</v>
      </c>
      <c r="H102">
        <f t="shared" si="23"/>
        <v>8.3619768220864881</v>
      </c>
      <c r="I102">
        <f t="shared" si="33"/>
        <v>-0.24859579215398322</v>
      </c>
      <c r="J102">
        <v>-3</v>
      </c>
      <c r="K102" t="s">
        <v>21</v>
      </c>
      <c r="L102">
        <f t="shared" si="32"/>
        <v>-205.36629229731162</v>
      </c>
      <c r="M102">
        <v>0.05</v>
      </c>
      <c r="N102">
        <f>400*(9.8)*(M102)</f>
        <v>196.00000000000003</v>
      </c>
      <c r="O102">
        <f t="shared" si="25"/>
        <v>3.1500000000000004</v>
      </c>
      <c r="P102">
        <f t="shared" si="26"/>
        <v>64.817550000000011</v>
      </c>
      <c r="Q102">
        <v>0.68</v>
      </c>
      <c r="R102">
        <f t="shared" si="37"/>
        <v>133.41600000000003</v>
      </c>
      <c r="S102">
        <f t="shared" si="27"/>
        <v>55.451257702688423</v>
      </c>
      <c r="T102">
        <f t="shared" si="34"/>
        <v>526.78694817554003</v>
      </c>
      <c r="U102">
        <f t="shared" si="20"/>
        <v>0.52678694817554006</v>
      </c>
      <c r="V102">
        <v>2.88</v>
      </c>
      <c r="W102">
        <v>7.36</v>
      </c>
      <c r="X102">
        <f t="shared" si="29"/>
        <v>18050</v>
      </c>
      <c r="Y102">
        <f t="shared" si="21"/>
        <v>263.39347408777002</v>
      </c>
    </row>
    <row r="103" spans="2:35" x14ac:dyDescent="0.2">
      <c r="B103" s="7">
        <v>50.5</v>
      </c>
      <c r="C103">
        <f t="shared" si="22"/>
        <v>0</v>
      </c>
      <c r="D103">
        <f t="shared" si="30"/>
        <v>9.5</v>
      </c>
      <c r="E103">
        <v>9.5</v>
      </c>
      <c r="F103">
        <f t="shared" si="18"/>
        <v>4.75</v>
      </c>
      <c r="G103">
        <f t="shared" si="35"/>
        <v>339.1875</v>
      </c>
      <c r="H103">
        <f t="shared" si="23"/>
        <v>8.1133810299325049</v>
      </c>
      <c r="I103">
        <f t="shared" si="33"/>
        <v>-0.24859579215398322</v>
      </c>
      <c r="J103">
        <v>-3</v>
      </c>
      <c r="K103" t="s">
        <v>21</v>
      </c>
      <c r="L103">
        <f t="shared" si="32"/>
        <v>-205.36629229731162</v>
      </c>
      <c r="M103">
        <v>0.05</v>
      </c>
      <c r="N103">
        <f t="shared" ref="N103:N123" si="38">400*(9.8)*(M103)</f>
        <v>196.00000000000003</v>
      </c>
      <c r="O103">
        <f t="shared" si="25"/>
        <v>3.1500000000000004</v>
      </c>
      <c r="P103">
        <f t="shared" si="26"/>
        <v>64.817550000000011</v>
      </c>
      <c r="Q103">
        <v>0.68</v>
      </c>
      <c r="R103">
        <f>M103*(400)*(9.81)*Q103</f>
        <v>133.41600000000003</v>
      </c>
      <c r="S103">
        <f t="shared" si="27"/>
        <v>55.451257702688423</v>
      </c>
      <c r="T103">
        <f t="shared" si="34"/>
        <v>526.78694817554003</v>
      </c>
      <c r="U103">
        <f t="shared" si="20"/>
        <v>0.52678694817554006</v>
      </c>
      <c r="V103">
        <v>2.88</v>
      </c>
      <c r="W103">
        <v>7.36</v>
      </c>
      <c r="X103">
        <f t="shared" si="29"/>
        <v>18050</v>
      </c>
      <c r="Y103">
        <f t="shared" si="21"/>
        <v>263.39347408777002</v>
      </c>
    </row>
    <row r="104" spans="2:35" x14ac:dyDescent="0.2">
      <c r="B104" s="7">
        <v>51</v>
      </c>
      <c r="C104">
        <f t="shared" si="22"/>
        <v>0</v>
      </c>
      <c r="D104">
        <f t="shared" si="30"/>
        <v>9.5</v>
      </c>
      <c r="E104">
        <v>9.5</v>
      </c>
      <c r="F104">
        <f t="shared" si="18"/>
        <v>4.75</v>
      </c>
      <c r="G104">
        <f t="shared" si="35"/>
        <v>343.9375</v>
      </c>
      <c r="H104">
        <f t="shared" si="23"/>
        <v>8.1133810299325049</v>
      </c>
      <c r="I104">
        <f t="shared" si="33"/>
        <v>-0.24859579215398322</v>
      </c>
      <c r="J104">
        <v>-3</v>
      </c>
      <c r="K104" t="s">
        <v>21</v>
      </c>
      <c r="L104">
        <f t="shared" si="32"/>
        <v>-205.36629229731162</v>
      </c>
      <c r="M104">
        <v>0.05</v>
      </c>
      <c r="N104">
        <f t="shared" si="38"/>
        <v>196.00000000000003</v>
      </c>
      <c r="O104">
        <f t="shared" si="25"/>
        <v>3.1500000000000004</v>
      </c>
      <c r="P104">
        <f t="shared" si="26"/>
        <v>64.817550000000011</v>
      </c>
      <c r="Q104">
        <v>0.68</v>
      </c>
      <c r="R104">
        <f t="shared" ref="R104:R111" si="39">M104*(400)*(9.81)*Q104</f>
        <v>133.41600000000003</v>
      </c>
      <c r="S104">
        <f t="shared" si="27"/>
        <v>55.451257702688423</v>
      </c>
      <c r="T104">
        <f t="shared" si="34"/>
        <v>526.78694817554003</v>
      </c>
      <c r="U104">
        <f t="shared" si="20"/>
        <v>0.52678694817554006</v>
      </c>
      <c r="V104">
        <v>2.88</v>
      </c>
      <c r="W104">
        <v>7.36</v>
      </c>
      <c r="X104">
        <f t="shared" si="29"/>
        <v>18050</v>
      </c>
      <c r="Y104">
        <f t="shared" si="21"/>
        <v>263.39347408777002</v>
      </c>
    </row>
    <row r="105" spans="2:35" x14ac:dyDescent="0.2">
      <c r="B105" s="7">
        <v>51.5</v>
      </c>
      <c r="C105">
        <f t="shared" si="22"/>
        <v>0</v>
      </c>
      <c r="D105">
        <f t="shared" si="30"/>
        <v>9.5</v>
      </c>
      <c r="E105">
        <v>9.5</v>
      </c>
      <c r="F105">
        <f t="shared" si="18"/>
        <v>4.75</v>
      </c>
      <c r="G105">
        <f t="shared" si="35"/>
        <v>348.6875</v>
      </c>
      <c r="H105">
        <f t="shared" si="23"/>
        <v>8.1133810299325049</v>
      </c>
      <c r="I105">
        <f t="shared" si="33"/>
        <v>0</v>
      </c>
      <c r="J105">
        <v>0</v>
      </c>
      <c r="K105" t="s">
        <v>21</v>
      </c>
      <c r="L105">
        <f>(400*9.81)*(SIN(RADIANS(J105)))</f>
        <v>0</v>
      </c>
      <c r="M105">
        <v>0.05</v>
      </c>
      <c r="N105">
        <f t="shared" si="38"/>
        <v>196.00000000000003</v>
      </c>
      <c r="O105">
        <f t="shared" si="25"/>
        <v>3.1500000000000004</v>
      </c>
      <c r="P105">
        <f t="shared" si="26"/>
        <v>64.817550000000011</v>
      </c>
      <c r="Q105">
        <v>0.68</v>
      </c>
      <c r="R105">
        <f t="shared" si="39"/>
        <v>133.41600000000003</v>
      </c>
      <c r="S105">
        <f t="shared" si="27"/>
        <v>260.81755000000004</v>
      </c>
      <c r="T105">
        <f t="shared" si="34"/>
        <v>2477.7667250000004</v>
      </c>
      <c r="U105">
        <f t="shared" si="20"/>
        <v>2.4777667250000004</v>
      </c>
      <c r="V105">
        <v>2.88</v>
      </c>
      <c r="W105">
        <v>7.36</v>
      </c>
      <c r="X105">
        <f t="shared" si="29"/>
        <v>18050</v>
      </c>
      <c r="Y105">
        <f t="shared" si="21"/>
        <v>1238.8833625000002</v>
      </c>
    </row>
    <row r="106" spans="2:35" x14ac:dyDescent="0.2">
      <c r="B106" s="7">
        <v>52</v>
      </c>
      <c r="C106">
        <f t="shared" si="22"/>
        <v>0</v>
      </c>
      <c r="D106">
        <f t="shared" si="30"/>
        <v>9.5</v>
      </c>
      <c r="E106">
        <v>9.5</v>
      </c>
      <c r="F106">
        <f t="shared" si="18"/>
        <v>4.75</v>
      </c>
      <c r="G106">
        <f t="shared" si="35"/>
        <v>353.4375</v>
      </c>
      <c r="H106">
        <f t="shared" si="23"/>
        <v>8.1133810299325049</v>
      </c>
      <c r="I106">
        <f t="shared" si="33"/>
        <v>0</v>
      </c>
      <c r="J106">
        <v>0</v>
      </c>
      <c r="K106" t="s">
        <v>21</v>
      </c>
      <c r="L106">
        <f t="shared" si="32"/>
        <v>0</v>
      </c>
      <c r="M106">
        <v>0.05</v>
      </c>
      <c r="N106">
        <f t="shared" si="38"/>
        <v>196.00000000000003</v>
      </c>
      <c r="O106">
        <f t="shared" si="25"/>
        <v>3.1500000000000004</v>
      </c>
      <c r="P106">
        <f t="shared" si="26"/>
        <v>64.817550000000011</v>
      </c>
      <c r="Q106">
        <v>0.68</v>
      </c>
      <c r="R106">
        <f t="shared" si="39"/>
        <v>133.41600000000003</v>
      </c>
      <c r="S106">
        <f t="shared" si="27"/>
        <v>260.81755000000004</v>
      </c>
      <c r="T106">
        <f t="shared" si="34"/>
        <v>2477.7667250000004</v>
      </c>
      <c r="U106">
        <f t="shared" si="20"/>
        <v>2.4777667250000004</v>
      </c>
      <c r="V106">
        <v>2.88</v>
      </c>
      <c r="W106">
        <v>7.36</v>
      </c>
      <c r="X106">
        <f t="shared" si="29"/>
        <v>18050</v>
      </c>
      <c r="Y106">
        <f t="shared" si="21"/>
        <v>1238.8833625000002</v>
      </c>
    </row>
    <row r="107" spans="2:35" x14ac:dyDescent="0.2">
      <c r="B107" s="7">
        <v>52.5</v>
      </c>
      <c r="C107">
        <f t="shared" si="22"/>
        <v>0</v>
      </c>
      <c r="D107">
        <f t="shared" si="30"/>
        <v>9.5</v>
      </c>
      <c r="E107">
        <v>9.5</v>
      </c>
      <c r="F107">
        <f t="shared" si="18"/>
        <v>4.75</v>
      </c>
      <c r="G107">
        <f t="shared" si="35"/>
        <v>358.1875</v>
      </c>
      <c r="H107">
        <f t="shared" si="23"/>
        <v>8.1133810299325049</v>
      </c>
      <c r="I107">
        <f t="shared" si="33"/>
        <v>0</v>
      </c>
      <c r="J107">
        <v>0</v>
      </c>
      <c r="K107" t="s">
        <v>21</v>
      </c>
      <c r="L107">
        <f t="shared" si="32"/>
        <v>0</v>
      </c>
      <c r="M107">
        <v>0.05</v>
      </c>
      <c r="N107">
        <f t="shared" si="38"/>
        <v>196.00000000000003</v>
      </c>
      <c r="O107">
        <f t="shared" si="25"/>
        <v>3.1500000000000004</v>
      </c>
      <c r="P107">
        <f t="shared" si="26"/>
        <v>64.817550000000011</v>
      </c>
      <c r="Q107">
        <v>0.68</v>
      </c>
      <c r="R107">
        <f t="shared" si="39"/>
        <v>133.41600000000003</v>
      </c>
      <c r="S107">
        <f t="shared" si="27"/>
        <v>260.81755000000004</v>
      </c>
      <c r="T107">
        <f t="shared" si="34"/>
        <v>2477.7667250000004</v>
      </c>
      <c r="U107">
        <f t="shared" si="20"/>
        <v>2.4777667250000004</v>
      </c>
      <c r="V107">
        <v>2.88</v>
      </c>
      <c r="W107">
        <v>7.36</v>
      </c>
      <c r="X107">
        <f t="shared" si="29"/>
        <v>18050</v>
      </c>
      <c r="Y107">
        <f t="shared" si="21"/>
        <v>1238.8833625000002</v>
      </c>
    </row>
    <row r="108" spans="2:35" x14ac:dyDescent="0.2">
      <c r="B108" s="7">
        <v>53</v>
      </c>
      <c r="C108">
        <f t="shared" si="22"/>
        <v>0</v>
      </c>
      <c r="D108">
        <f t="shared" si="30"/>
        <v>9.5</v>
      </c>
      <c r="E108">
        <v>9.5</v>
      </c>
      <c r="F108">
        <f t="shared" si="18"/>
        <v>4.75</v>
      </c>
      <c r="G108">
        <f t="shared" si="35"/>
        <v>362.9375</v>
      </c>
      <c r="H108">
        <f t="shared" si="23"/>
        <v>8.1133810299325049</v>
      </c>
      <c r="I108">
        <f t="shared" si="33"/>
        <v>0</v>
      </c>
      <c r="J108">
        <v>0</v>
      </c>
      <c r="K108" t="s">
        <v>21</v>
      </c>
      <c r="L108">
        <f t="shared" si="32"/>
        <v>0</v>
      </c>
      <c r="M108">
        <v>0.05</v>
      </c>
      <c r="N108">
        <f t="shared" si="38"/>
        <v>196.00000000000003</v>
      </c>
      <c r="O108">
        <f t="shared" si="25"/>
        <v>3.1500000000000004</v>
      </c>
      <c r="P108">
        <f t="shared" si="26"/>
        <v>64.817550000000011</v>
      </c>
      <c r="Q108">
        <v>0.68</v>
      </c>
      <c r="R108">
        <f t="shared" si="39"/>
        <v>133.41600000000003</v>
      </c>
      <c r="S108">
        <f t="shared" si="27"/>
        <v>260.81755000000004</v>
      </c>
      <c r="T108">
        <f t="shared" si="34"/>
        <v>2477.7667250000004</v>
      </c>
      <c r="U108">
        <f t="shared" si="20"/>
        <v>2.4777667250000004</v>
      </c>
      <c r="V108">
        <v>2.88</v>
      </c>
      <c r="W108">
        <v>7.36</v>
      </c>
      <c r="X108">
        <f t="shared" si="29"/>
        <v>18050</v>
      </c>
      <c r="Y108">
        <f t="shared" si="21"/>
        <v>1238.8833625000002</v>
      </c>
    </row>
    <row r="109" spans="2:35" x14ac:dyDescent="0.2">
      <c r="B109" s="7">
        <v>53.5</v>
      </c>
      <c r="C109">
        <f t="shared" si="22"/>
        <v>0</v>
      </c>
      <c r="D109">
        <f t="shared" si="30"/>
        <v>9.5</v>
      </c>
      <c r="E109">
        <v>9.5</v>
      </c>
      <c r="F109">
        <f t="shared" si="18"/>
        <v>4.75</v>
      </c>
      <c r="G109">
        <f t="shared" si="35"/>
        <v>367.6875</v>
      </c>
      <c r="H109">
        <f t="shared" si="23"/>
        <v>8.1133810299325049</v>
      </c>
      <c r="I109">
        <f t="shared" si="33"/>
        <v>0</v>
      </c>
      <c r="J109">
        <v>0</v>
      </c>
      <c r="K109" t="s">
        <v>21</v>
      </c>
      <c r="L109">
        <f t="shared" si="32"/>
        <v>0</v>
      </c>
      <c r="M109">
        <v>0.05</v>
      </c>
      <c r="N109">
        <f t="shared" si="38"/>
        <v>196.00000000000003</v>
      </c>
      <c r="O109">
        <f t="shared" si="25"/>
        <v>3.1500000000000004</v>
      </c>
      <c r="P109">
        <f t="shared" si="26"/>
        <v>64.817550000000011</v>
      </c>
      <c r="Q109">
        <v>0.68</v>
      </c>
      <c r="R109">
        <f t="shared" si="39"/>
        <v>133.41600000000003</v>
      </c>
      <c r="S109">
        <f t="shared" si="27"/>
        <v>260.81755000000004</v>
      </c>
      <c r="T109">
        <f t="shared" si="34"/>
        <v>2477.7667250000004</v>
      </c>
      <c r="U109">
        <f t="shared" si="20"/>
        <v>2.4777667250000004</v>
      </c>
      <c r="V109">
        <v>2.88</v>
      </c>
      <c r="W109">
        <v>7.36</v>
      </c>
      <c r="X109">
        <f t="shared" si="29"/>
        <v>18050</v>
      </c>
      <c r="Y109">
        <f t="shared" si="21"/>
        <v>1238.8833625000002</v>
      </c>
    </row>
    <row r="110" spans="2:35" x14ac:dyDescent="0.2">
      <c r="B110" s="3">
        <v>54</v>
      </c>
      <c r="C110">
        <f t="shared" si="22"/>
        <v>-1</v>
      </c>
      <c r="D110">
        <f t="shared" si="30"/>
        <v>9.5</v>
      </c>
      <c r="E110">
        <v>9</v>
      </c>
      <c r="F110">
        <f t="shared" si="18"/>
        <v>4.625</v>
      </c>
      <c r="G110">
        <f t="shared" si="35"/>
        <v>372.3125</v>
      </c>
      <c r="H110">
        <f t="shared" si="23"/>
        <v>8.1133810299325049</v>
      </c>
      <c r="I110">
        <f t="shared" si="33"/>
        <v>0</v>
      </c>
      <c r="J110">
        <v>0</v>
      </c>
      <c r="K110" t="s">
        <v>21</v>
      </c>
      <c r="L110">
        <f t="shared" si="32"/>
        <v>0</v>
      </c>
      <c r="M110">
        <v>0.05</v>
      </c>
      <c r="N110">
        <f t="shared" si="38"/>
        <v>196.00000000000003</v>
      </c>
      <c r="O110">
        <f t="shared" si="25"/>
        <v>3.1500000000000004</v>
      </c>
      <c r="P110">
        <f t="shared" si="26"/>
        <v>58.174200000000006</v>
      </c>
      <c r="Q110">
        <v>0.68</v>
      </c>
      <c r="R110">
        <f t="shared" si="39"/>
        <v>133.41600000000003</v>
      </c>
      <c r="S110">
        <f t="shared" si="27"/>
        <v>254.17420000000004</v>
      </c>
      <c r="T110">
        <f t="shared" si="34"/>
        <v>2287.5678000000003</v>
      </c>
      <c r="U110">
        <f t="shared" si="20"/>
        <v>2.2875678000000002</v>
      </c>
      <c r="V110">
        <v>2.88</v>
      </c>
      <c r="W110">
        <v>7.36</v>
      </c>
      <c r="X110">
        <f t="shared" si="29"/>
        <v>16200</v>
      </c>
      <c r="Y110">
        <f t="shared" si="21"/>
        <v>1175.5556750000003</v>
      </c>
    </row>
    <row r="111" spans="2:35" x14ac:dyDescent="0.2">
      <c r="B111" s="3">
        <v>54.5</v>
      </c>
      <c r="C111">
        <f t="shared" si="22"/>
        <v>-2</v>
      </c>
      <c r="D111">
        <f t="shared" si="30"/>
        <v>9</v>
      </c>
      <c r="E111">
        <v>8</v>
      </c>
      <c r="F111">
        <f t="shared" si="18"/>
        <v>4.25</v>
      </c>
      <c r="G111">
        <f t="shared" si="35"/>
        <v>376.5625</v>
      </c>
      <c r="H111">
        <f t="shared" si="23"/>
        <v>8.1133810299325049</v>
      </c>
      <c r="I111">
        <f t="shared" si="33"/>
        <v>0</v>
      </c>
      <c r="J111">
        <v>0</v>
      </c>
      <c r="K111" t="s">
        <v>21</v>
      </c>
      <c r="L111">
        <f t="shared" si="32"/>
        <v>0</v>
      </c>
      <c r="M111">
        <v>0.05</v>
      </c>
      <c r="N111">
        <f t="shared" si="38"/>
        <v>196.00000000000003</v>
      </c>
      <c r="O111">
        <f t="shared" si="25"/>
        <v>3.1500000000000004</v>
      </c>
      <c r="P111">
        <f t="shared" si="26"/>
        <v>45.964800000000004</v>
      </c>
      <c r="Q111">
        <v>0.68</v>
      </c>
      <c r="R111">
        <f t="shared" si="39"/>
        <v>133.41600000000003</v>
      </c>
      <c r="S111">
        <f t="shared" si="27"/>
        <v>241.96480000000003</v>
      </c>
      <c r="T111">
        <f t="shared" si="34"/>
        <v>1935.7184000000002</v>
      </c>
      <c r="U111">
        <f t="shared" si="20"/>
        <v>1.9357184000000003</v>
      </c>
      <c r="V111">
        <v>2.88</v>
      </c>
      <c r="W111">
        <v>7.36</v>
      </c>
      <c r="X111">
        <f t="shared" si="29"/>
        <v>12800</v>
      </c>
      <c r="Y111">
        <f t="shared" si="21"/>
        <v>1028.3504</v>
      </c>
    </row>
    <row r="112" spans="2:35" x14ac:dyDescent="0.2">
      <c r="B112" s="3">
        <v>55</v>
      </c>
      <c r="C112">
        <f t="shared" si="22"/>
        <v>-2</v>
      </c>
      <c r="D112">
        <f t="shared" si="30"/>
        <v>8</v>
      </c>
      <c r="E112">
        <v>7</v>
      </c>
      <c r="F112">
        <f t="shared" si="18"/>
        <v>3.75</v>
      </c>
      <c r="G112">
        <f t="shared" si="35"/>
        <v>380.3125</v>
      </c>
      <c r="H112">
        <f t="shared" si="23"/>
        <v>8.1133810299325049</v>
      </c>
      <c r="I112">
        <f t="shared" si="33"/>
        <v>0</v>
      </c>
      <c r="J112">
        <v>0</v>
      </c>
      <c r="K112" t="s">
        <v>21</v>
      </c>
      <c r="L112">
        <f t="shared" si="32"/>
        <v>0</v>
      </c>
      <c r="M112">
        <v>0.05</v>
      </c>
      <c r="N112">
        <f t="shared" si="38"/>
        <v>196.00000000000003</v>
      </c>
      <c r="O112">
        <f t="shared" si="25"/>
        <v>3.1500000000000004</v>
      </c>
      <c r="P112">
        <f t="shared" si="26"/>
        <v>35.191800000000001</v>
      </c>
      <c r="Q112">
        <v>0.68</v>
      </c>
      <c r="R112">
        <f>M112*(400)*(9.81)*Q112</f>
        <v>133.41600000000003</v>
      </c>
      <c r="S112">
        <f t="shared" si="27"/>
        <v>231.19180000000003</v>
      </c>
      <c r="T112">
        <f>S112*E112</f>
        <v>1618.3426000000002</v>
      </c>
      <c r="U112">
        <f t="shared" si="20"/>
        <v>1.6183426000000001</v>
      </c>
      <c r="V112">
        <v>2.88</v>
      </c>
      <c r="W112">
        <v>7.36</v>
      </c>
      <c r="X112">
        <f t="shared" si="29"/>
        <v>9800</v>
      </c>
      <c r="Y112">
        <f t="shared" si="21"/>
        <v>866.9692500000001</v>
      </c>
    </row>
    <row r="113" spans="1:25" x14ac:dyDescent="0.2">
      <c r="B113" s="3">
        <v>55.5</v>
      </c>
      <c r="C113">
        <f t="shared" si="22"/>
        <v>-2</v>
      </c>
      <c r="D113">
        <f t="shared" si="30"/>
        <v>7</v>
      </c>
      <c r="E113">
        <v>6</v>
      </c>
      <c r="F113">
        <f t="shared" si="18"/>
        <v>3.25</v>
      </c>
      <c r="G113">
        <f t="shared" si="35"/>
        <v>383.5625</v>
      </c>
      <c r="H113">
        <f t="shared" si="23"/>
        <v>8.0086825398250028</v>
      </c>
      <c r="I113">
        <f t="shared" si="33"/>
        <v>0</v>
      </c>
      <c r="J113">
        <v>0</v>
      </c>
      <c r="K113" t="s">
        <v>21</v>
      </c>
      <c r="L113">
        <f t="shared" si="32"/>
        <v>0</v>
      </c>
      <c r="M113">
        <v>0.05</v>
      </c>
      <c r="N113">
        <f t="shared" si="38"/>
        <v>196.00000000000003</v>
      </c>
      <c r="O113">
        <f t="shared" si="25"/>
        <v>3.1500000000000004</v>
      </c>
      <c r="P113">
        <f t="shared" si="26"/>
        <v>25.855200000000004</v>
      </c>
      <c r="Q113">
        <v>0.68</v>
      </c>
      <c r="R113">
        <f t="shared" ref="R113:R134" si="40">M113*(400)*(9.81)*Q113</f>
        <v>133.41600000000003</v>
      </c>
      <c r="S113">
        <f t="shared" si="27"/>
        <v>221.85520000000002</v>
      </c>
      <c r="T113">
        <f t="shared" ref="T113:T143" si="41">S113*E113</f>
        <v>1331.1312000000003</v>
      </c>
      <c r="U113">
        <f t="shared" si="20"/>
        <v>1.3311312000000002</v>
      </c>
      <c r="V113">
        <v>2.88</v>
      </c>
      <c r="W113">
        <v>7.36</v>
      </c>
      <c r="X113">
        <f t="shared" si="29"/>
        <v>7200</v>
      </c>
      <c r="Y113">
        <f t="shared" si="21"/>
        <v>721.02940000000012</v>
      </c>
    </row>
    <row r="114" spans="1:25" x14ac:dyDescent="0.2">
      <c r="B114" s="8">
        <v>56</v>
      </c>
      <c r="C114">
        <f t="shared" si="22"/>
        <v>0</v>
      </c>
      <c r="D114">
        <f t="shared" si="30"/>
        <v>6</v>
      </c>
      <c r="E114">
        <v>6</v>
      </c>
      <c r="F114">
        <f t="shared" si="18"/>
        <v>3</v>
      </c>
      <c r="G114">
        <f t="shared" si="35"/>
        <v>386.5625</v>
      </c>
      <c r="H114">
        <f t="shared" si="23"/>
        <v>7.9039840497174998</v>
      </c>
      <c r="I114">
        <f t="shared" si="33"/>
        <v>-0.1046984901075029</v>
      </c>
      <c r="J114">
        <v>-2</v>
      </c>
      <c r="K114" t="s">
        <v>21</v>
      </c>
      <c r="L114">
        <f t="shared" si="32"/>
        <v>-136.94562506061379</v>
      </c>
      <c r="M114">
        <v>0.05</v>
      </c>
      <c r="N114">
        <f t="shared" si="38"/>
        <v>196.00000000000003</v>
      </c>
      <c r="O114">
        <f t="shared" si="25"/>
        <v>3.1500000000000004</v>
      </c>
      <c r="P114">
        <f t="shared" si="26"/>
        <v>25.855200000000004</v>
      </c>
      <c r="Q114">
        <v>0.68</v>
      </c>
      <c r="R114">
        <f t="shared" si="40"/>
        <v>133.41600000000003</v>
      </c>
      <c r="S114">
        <f t="shared" si="27"/>
        <v>84.909574939386232</v>
      </c>
      <c r="T114">
        <f t="shared" si="41"/>
        <v>509.45744963631739</v>
      </c>
      <c r="U114">
        <f t="shared" si="20"/>
        <v>0.50945744963631734</v>
      </c>
      <c r="V114">
        <v>2.88</v>
      </c>
      <c r="W114">
        <v>7.36</v>
      </c>
      <c r="X114">
        <f t="shared" si="29"/>
        <v>7200</v>
      </c>
      <c r="Y114">
        <f t="shared" si="21"/>
        <v>254.7287248181587</v>
      </c>
    </row>
    <row r="115" spans="1:25" x14ac:dyDescent="0.2">
      <c r="B115" s="8">
        <v>56.5</v>
      </c>
      <c r="C115">
        <f t="shared" si="22"/>
        <v>0</v>
      </c>
      <c r="D115">
        <f t="shared" si="30"/>
        <v>6</v>
      </c>
      <c r="E115">
        <v>6</v>
      </c>
      <c r="F115">
        <f t="shared" si="18"/>
        <v>3</v>
      </c>
      <c r="G115">
        <f t="shared" si="35"/>
        <v>389.5625</v>
      </c>
      <c r="H115">
        <f t="shared" si="23"/>
        <v>7.7992855596099968</v>
      </c>
      <c r="I115">
        <f t="shared" si="33"/>
        <v>-0.1046984901075029</v>
      </c>
      <c r="J115">
        <v>-2</v>
      </c>
      <c r="K115" t="s">
        <v>21</v>
      </c>
      <c r="L115">
        <f t="shared" si="32"/>
        <v>-136.94562506061379</v>
      </c>
      <c r="M115">
        <v>0.05</v>
      </c>
      <c r="N115">
        <f t="shared" si="38"/>
        <v>196.00000000000003</v>
      </c>
      <c r="O115">
        <f t="shared" si="25"/>
        <v>3.1500000000000004</v>
      </c>
      <c r="P115">
        <f t="shared" si="26"/>
        <v>25.855200000000004</v>
      </c>
      <c r="Q115">
        <v>0.68</v>
      </c>
      <c r="R115">
        <f t="shared" si="40"/>
        <v>133.41600000000003</v>
      </c>
      <c r="S115">
        <f t="shared" si="27"/>
        <v>84.909574939386232</v>
      </c>
      <c r="T115">
        <f t="shared" si="41"/>
        <v>509.45744963631739</v>
      </c>
      <c r="U115">
        <f t="shared" si="20"/>
        <v>0.50945744963631734</v>
      </c>
      <c r="V115">
        <v>2.88</v>
      </c>
      <c r="W115">
        <v>7.36</v>
      </c>
      <c r="X115">
        <f t="shared" si="29"/>
        <v>7200</v>
      </c>
      <c r="Y115">
        <f t="shared" si="21"/>
        <v>254.7287248181587</v>
      </c>
    </row>
    <row r="116" spans="1:25" x14ac:dyDescent="0.2">
      <c r="B116" s="8">
        <v>57</v>
      </c>
      <c r="C116">
        <f t="shared" si="22"/>
        <v>0</v>
      </c>
      <c r="D116">
        <f t="shared" si="30"/>
        <v>6</v>
      </c>
      <c r="E116">
        <v>6</v>
      </c>
      <c r="F116">
        <f t="shared" si="18"/>
        <v>3</v>
      </c>
      <c r="G116">
        <f t="shared" si="35"/>
        <v>392.5625</v>
      </c>
      <c r="H116">
        <f t="shared" si="23"/>
        <v>7.6945870695024938</v>
      </c>
      <c r="I116">
        <f t="shared" si="33"/>
        <v>-0.1046984901075029</v>
      </c>
      <c r="J116">
        <v>-2</v>
      </c>
      <c r="K116" t="s">
        <v>21</v>
      </c>
      <c r="L116">
        <f t="shared" si="32"/>
        <v>-136.94562506061379</v>
      </c>
      <c r="M116">
        <v>0.05</v>
      </c>
      <c r="N116">
        <f t="shared" si="38"/>
        <v>196.00000000000003</v>
      </c>
      <c r="O116">
        <f t="shared" si="25"/>
        <v>3.1500000000000004</v>
      </c>
      <c r="P116">
        <f t="shared" si="26"/>
        <v>25.855200000000004</v>
      </c>
      <c r="Q116">
        <v>0.68</v>
      </c>
      <c r="R116">
        <f t="shared" si="40"/>
        <v>133.41600000000003</v>
      </c>
      <c r="S116">
        <f t="shared" si="27"/>
        <v>84.909574939386232</v>
      </c>
      <c r="T116">
        <f t="shared" si="41"/>
        <v>509.45744963631739</v>
      </c>
      <c r="U116">
        <f t="shared" si="20"/>
        <v>0.50945744963631734</v>
      </c>
      <c r="V116">
        <v>2.88</v>
      </c>
      <c r="W116">
        <v>7.36</v>
      </c>
      <c r="X116">
        <f t="shared" si="29"/>
        <v>7200</v>
      </c>
      <c r="Y116">
        <f t="shared" si="21"/>
        <v>254.7287248181587</v>
      </c>
    </row>
    <row r="117" spans="1:25" x14ac:dyDescent="0.2">
      <c r="B117" s="8">
        <v>57.5</v>
      </c>
      <c r="C117">
        <f t="shared" si="22"/>
        <v>0</v>
      </c>
      <c r="D117">
        <f t="shared" si="30"/>
        <v>6</v>
      </c>
      <c r="E117">
        <v>6</v>
      </c>
      <c r="F117">
        <f t="shared" si="18"/>
        <v>3</v>
      </c>
      <c r="G117">
        <f t="shared" si="35"/>
        <v>395.5625</v>
      </c>
      <c r="H117">
        <f t="shared" si="23"/>
        <v>7.5898885793949908</v>
      </c>
      <c r="I117">
        <f t="shared" si="33"/>
        <v>-0.1046984901075029</v>
      </c>
      <c r="J117">
        <v>-2</v>
      </c>
      <c r="K117" t="s">
        <v>21</v>
      </c>
      <c r="L117">
        <f t="shared" si="32"/>
        <v>-136.94562506061379</v>
      </c>
      <c r="M117">
        <v>0.05</v>
      </c>
      <c r="N117">
        <f t="shared" si="38"/>
        <v>196.00000000000003</v>
      </c>
      <c r="O117">
        <f t="shared" si="25"/>
        <v>3.1500000000000004</v>
      </c>
      <c r="P117">
        <f t="shared" si="26"/>
        <v>25.855200000000004</v>
      </c>
      <c r="Q117">
        <v>0.68</v>
      </c>
      <c r="R117">
        <f t="shared" si="40"/>
        <v>133.41600000000003</v>
      </c>
      <c r="S117">
        <f t="shared" si="27"/>
        <v>84.909574939386232</v>
      </c>
      <c r="T117">
        <f t="shared" si="41"/>
        <v>509.45744963631739</v>
      </c>
      <c r="U117">
        <f t="shared" si="20"/>
        <v>0.50945744963631734</v>
      </c>
      <c r="V117">
        <v>2.88</v>
      </c>
      <c r="W117">
        <v>7.36</v>
      </c>
      <c r="X117">
        <f t="shared" si="29"/>
        <v>7200</v>
      </c>
      <c r="Y117">
        <f t="shared" si="21"/>
        <v>254.7287248181587</v>
      </c>
    </row>
    <row r="118" spans="1:25" x14ac:dyDescent="0.2">
      <c r="B118" s="8">
        <v>58</v>
      </c>
      <c r="C118">
        <f t="shared" si="22"/>
        <v>0</v>
      </c>
      <c r="D118">
        <f t="shared" si="30"/>
        <v>6</v>
      </c>
      <c r="E118">
        <v>6</v>
      </c>
      <c r="F118">
        <f t="shared" si="18"/>
        <v>3</v>
      </c>
      <c r="G118">
        <f t="shared" si="35"/>
        <v>398.5625</v>
      </c>
      <c r="H118">
        <f t="shared" si="23"/>
        <v>7.4851900892874879</v>
      </c>
      <c r="I118">
        <f t="shared" si="33"/>
        <v>-0.1046984901075029</v>
      </c>
      <c r="J118">
        <v>-2</v>
      </c>
      <c r="K118" t="s">
        <v>21</v>
      </c>
      <c r="L118">
        <f t="shared" si="32"/>
        <v>-136.94562506061379</v>
      </c>
      <c r="M118">
        <v>0.05</v>
      </c>
      <c r="N118">
        <f t="shared" si="38"/>
        <v>196.00000000000003</v>
      </c>
      <c r="O118">
        <f t="shared" si="25"/>
        <v>3.1500000000000004</v>
      </c>
      <c r="P118">
        <f t="shared" si="26"/>
        <v>25.855200000000004</v>
      </c>
      <c r="Q118">
        <v>0.68</v>
      </c>
      <c r="R118">
        <f t="shared" si="40"/>
        <v>133.41600000000003</v>
      </c>
      <c r="S118">
        <f t="shared" si="27"/>
        <v>84.909574939386232</v>
      </c>
      <c r="T118">
        <f t="shared" si="41"/>
        <v>509.45744963631739</v>
      </c>
      <c r="U118">
        <f t="shared" si="20"/>
        <v>0.50945744963631734</v>
      </c>
      <c r="V118">
        <v>2.88</v>
      </c>
      <c r="W118">
        <v>7.36</v>
      </c>
      <c r="X118">
        <f t="shared" si="29"/>
        <v>7200</v>
      </c>
      <c r="Y118">
        <f t="shared" si="21"/>
        <v>254.7287248181587</v>
      </c>
    </row>
    <row r="119" spans="1:25" x14ac:dyDescent="0.2">
      <c r="B119" s="8">
        <v>58.5</v>
      </c>
      <c r="C119">
        <f t="shared" si="22"/>
        <v>0</v>
      </c>
      <c r="D119">
        <f t="shared" si="30"/>
        <v>6</v>
      </c>
      <c r="E119">
        <v>6</v>
      </c>
      <c r="F119">
        <f t="shared" si="18"/>
        <v>3</v>
      </c>
      <c r="G119">
        <f t="shared" si="35"/>
        <v>401.5625</v>
      </c>
      <c r="H119">
        <f t="shared" si="23"/>
        <v>7.3804915991799849</v>
      </c>
      <c r="I119">
        <f t="shared" si="33"/>
        <v>-0.1046984901075029</v>
      </c>
      <c r="J119">
        <v>-2</v>
      </c>
      <c r="K119" t="s">
        <v>21</v>
      </c>
      <c r="L119">
        <f t="shared" si="32"/>
        <v>-136.94562506061379</v>
      </c>
      <c r="M119">
        <v>0.05</v>
      </c>
      <c r="N119">
        <f t="shared" si="38"/>
        <v>196.00000000000003</v>
      </c>
      <c r="O119">
        <f t="shared" si="25"/>
        <v>3.1500000000000004</v>
      </c>
      <c r="P119">
        <f t="shared" si="26"/>
        <v>25.855200000000004</v>
      </c>
      <c r="Q119">
        <v>0.68</v>
      </c>
      <c r="R119">
        <f t="shared" si="40"/>
        <v>133.41600000000003</v>
      </c>
      <c r="S119">
        <f t="shared" si="27"/>
        <v>84.909574939386232</v>
      </c>
      <c r="T119">
        <f t="shared" si="41"/>
        <v>509.45744963631739</v>
      </c>
      <c r="U119">
        <f t="shared" si="20"/>
        <v>0.50945744963631734</v>
      </c>
      <c r="V119">
        <v>2.88</v>
      </c>
      <c r="W119">
        <v>7.36</v>
      </c>
      <c r="X119">
        <f t="shared" si="29"/>
        <v>7200</v>
      </c>
      <c r="Y119">
        <f t="shared" si="21"/>
        <v>254.7287248181587</v>
      </c>
    </row>
    <row r="120" spans="1:25" x14ac:dyDescent="0.2">
      <c r="B120" s="8">
        <v>59</v>
      </c>
      <c r="C120">
        <f t="shared" si="22"/>
        <v>0</v>
      </c>
      <c r="D120">
        <f t="shared" si="30"/>
        <v>6</v>
      </c>
      <c r="E120">
        <v>6</v>
      </c>
      <c r="F120">
        <f t="shared" si="18"/>
        <v>3</v>
      </c>
      <c r="G120">
        <f t="shared" si="35"/>
        <v>404.5625</v>
      </c>
      <c r="H120">
        <f t="shared" si="23"/>
        <v>7.2757931090724819</v>
      </c>
      <c r="I120">
        <f t="shared" si="33"/>
        <v>-0.1046984901075029</v>
      </c>
      <c r="J120">
        <v>-2</v>
      </c>
      <c r="K120" t="s">
        <v>21</v>
      </c>
      <c r="L120">
        <f t="shared" si="32"/>
        <v>-136.94562506061379</v>
      </c>
      <c r="M120">
        <v>0.05</v>
      </c>
      <c r="N120">
        <f t="shared" si="38"/>
        <v>196.00000000000003</v>
      </c>
      <c r="O120">
        <f t="shared" si="25"/>
        <v>3.1500000000000004</v>
      </c>
      <c r="P120">
        <f t="shared" si="26"/>
        <v>25.855200000000004</v>
      </c>
      <c r="Q120">
        <v>0.68</v>
      </c>
      <c r="R120">
        <f t="shared" si="40"/>
        <v>133.41600000000003</v>
      </c>
      <c r="S120">
        <f t="shared" si="27"/>
        <v>84.909574939386232</v>
      </c>
      <c r="T120">
        <f t="shared" si="41"/>
        <v>509.45744963631739</v>
      </c>
      <c r="U120">
        <f t="shared" si="20"/>
        <v>0.50945744963631734</v>
      </c>
      <c r="V120">
        <v>2.88</v>
      </c>
      <c r="W120">
        <v>7.36</v>
      </c>
      <c r="X120">
        <f t="shared" si="29"/>
        <v>7200</v>
      </c>
      <c r="Y120">
        <f t="shared" si="21"/>
        <v>254.7287248181587</v>
      </c>
    </row>
    <row r="121" spans="1:25" x14ac:dyDescent="0.2">
      <c r="B121" s="8">
        <v>59.5</v>
      </c>
      <c r="C121">
        <f t="shared" si="22"/>
        <v>0</v>
      </c>
      <c r="D121">
        <f t="shared" si="30"/>
        <v>6</v>
      </c>
      <c r="E121">
        <v>6</v>
      </c>
      <c r="F121">
        <f t="shared" si="18"/>
        <v>3</v>
      </c>
      <c r="G121">
        <f t="shared" si="35"/>
        <v>407.5625</v>
      </c>
      <c r="H121">
        <f t="shared" si="23"/>
        <v>7.1710946189649789</v>
      </c>
      <c r="I121">
        <f t="shared" si="33"/>
        <v>-0.1046984901075029</v>
      </c>
      <c r="J121">
        <v>-2</v>
      </c>
      <c r="K121" t="s">
        <v>21</v>
      </c>
      <c r="L121">
        <f t="shared" si="32"/>
        <v>-136.94562506061379</v>
      </c>
      <c r="M121">
        <v>0.05</v>
      </c>
      <c r="N121">
        <f t="shared" si="38"/>
        <v>196.00000000000003</v>
      </c>
      <c r="O121">
        <f t="shared" si="25"/>
        <v>3.1500000000000004</v>
      </c>
      <c r="P121">
        <f t="shared" si="26"/>
        <v>25.855200000000004</v>
      </c>
      <c r="Q121">
        <v>0.68</v>
      </c>
      <c r="R121">
        <f t="shared" si="40"/>
        <v>133.41600000000003</v>
      </c>
      <c r="S121">
        <f t="shared" si="27"/>
        <v>84.909574939386232</v>
      </c>
      <c r="T121">
        <f t="shared" si="41"/>
        <v>509.45744963631739</v>
      </c>
      <c r="U121">
        <f t="shared" si="20"/>
        <v>0.50945744963631734</v>
      </c>
      <c r="V121">
        <v>2.88</v>
      </c>
      <c r="W121">
        <v>7.36</v>
      </c>
      <c r="X121">
        <f t="shared" si="29"/>
        <v>7200</v>
      </c>
      <c r="Y121">
        <f t="shared" si="21"/>
        <v>254.7287248181587</v>
      </c>
    </row>
    <row r="122" spans="1:25" x14ac:dyDescent="0.2">
      <c r="B122" s="8">
        <v>60</v>
      </c>
      <c r="C122">
        <f t="shared" si="22"/>
        <v>0</v>
      </c>
      <c r="D122">
        <f t="shared" si="30"/>
        <v>6</v>
      </c>
      <c r="E122">
        <v>6</v>
      </c>
      <c r="F122">
        <f t="shared" si="18"/>
        <v>3</v>
      </c>
      <c r="G122">
        <f t="shared" si="35"/>
        <v>410.5625</v>
      </c>
      <c r="H122">
        <f t="shared" si="23"/>
        <v>7.0663961288574759</v>
      </c>
      <c r="I122">
        <f t="shared" si="33"/>
        <v>-0.1046984901075029</v>
      </c>
      <c r="J122">
        <v>-2</v>
      </c>
      <c r="K122" t="s">
        <v>21</v>
      </c>
      <c r="L122">
        <f>(400*9.81)*(SIN(RADIANS(J122)))</f>
        <v>-136.94562506061379</v>
      </c>
      <c r="M122">
        <v>0.05</v>
      </c>
      <c r="N122">
        <f t="shared" si="38"/>
        <v>196.00000000000003</v>
      </c>
      <c r="O122">
        <f t="shared" si="25"/>
        <v>3.1500000000000004</v>
      </c>
      <c r="P122">
        <f t="shared" si="26"/>
        <v>25.855200000000004</v>
      </c>
      <c r="Q122">
        <v>0.68</v>
      </c>
      <c r="R122">
        <f t="shared" si="40"/>
        <v>133.41600000000003</v>
      </c>
      <c r="S122">
        <f t="shared" si="27"/>
        <v>84.909574939386232</v>
      </c>
      <c r="T122">
        <f t="shared" si="41"/>
        <v>509.45744963631739</v>
      </c>
      <c r="U122">
        <f t="shared" si="20"/>
        <v>0.50945744963631734</v>
      </c>
      <c r="V122">
        <v>2.88</v>
      </c>
      <c r="W122">
        <v>7.36</v>
      </c>
      <c r="X122">
        <f t="shared" si="29"/>
        <v>7200</v>
      </c>
      <c r="Y122">
        <f t="shared" si="21"/>
        <v>254.7287248181587</v>
      </c>
    </row>
    <row r="123" spans="1:25" x14ac:dyDescent="0.2">
      <c r="B123" s="8">
        <v>60.5</v>
      </c>
      <c r="C123">
        <f t="shared" si="22"/>
        <v>0</v>
      </c>
      <c r="D123">
        <f t="shared" si="30"/>
        <v>6</v>
      </c>
      <c r="E123">
        <v>6</v>
      </c>
      <c r="F123">
        <f t="shared" si="18"/>
        <v>3</v>
      </c>
      <c r="G123">
        <f t="shared" si="35"/>
        <v>413.5625</v>
      </c>
      <c r="H123">
        <f t="shared" si="23"/>
        <v>6.9616976387499729</v>
      </c>
      <c r="I123">
        <f t="shared" si="33"/>
        <v>-0.1046984901075029</v>
      </c>
      <c r="J123">
        <v>-2</v>
      </c>
      <c r="K123" t="s">
        <v>21</v>
      </c>
      <c r="L123">
        <f t="shared" si="32"/>
        <v>-136.94562506061379</v>
      </c>
      <c r="M123">
        <v>0.05</v>
      </c>
      <c r="N123">
        <f t="shared" si="38"/>
        <v>196.00000000000003</v>
      </c>
      <c r="O123">
        <f t="shared" si="25"/>
        <v>3.1500000000000004</v>
      </c>
      <c r="P123">
        <f t="shared" si="26"/>
        <v>25.855200000000004</v>
      </c>
      <c r="Q123">
        <v>0.68</v>
      </c>
      <c r="R123">
        <f t="shared" si="40"/>
        <v>133.41600000000003</v>
      </c>
      <c r="S123">
        <f t="shared" si="27"/>
        <v>84.909574939386232</v>
      </c>
      <c r="T123">
        <f t="shared" si="41"/>
        <v>509.45744963631739</v>
      </c>
      <c r="U123">
        <f t="shared" si="20"/>
        <v>0.50945744963631734</v>
      </c>
      <c r="V123">
        <v>2.88</v>
      </c>
      <c r="W123">
        <v>7.36</v>
      </c>
      <c r="X123">
        <f t="shared" si="29"/>
        <v>7200</v>
      </c>
      <c r="Y123">
        <f t="shared" si="21"/>
        <v>254.7287248181587</v>
      </c>
    </row>
    <row r="124" spans="1:25" x14ac:dyDescent="0.2">
      <c r="B124" s="8">
        <v>61</v>
      </c>
      <c r="C124">
        <f t="shared" si="22"/>
        <v>0</v>
      </c>
      <c r="D124">
        <f t="shared" si="30"/>
        <v>6</v>
      </c>
      <c r="E124">
        <v>6</v>
      </c>
      <c r="F124">
        <f t="shared" si="18"/>
        <v>3</v>
      </c>
      <c r="G124">
        <f t="shared" si="35"/>
        <v>416.5625</v>
      </c>
      <c r="H124">
        <f t="shared" si="23"/>
        <v>6.85699914864247</v>
      </c>
      <c r="I124">
        <f t="shared" si="33"/>
        <v>-0.1046984901075029</v>
      </c>
      <c r="J124">
        <v>-2</v>
      </c>
      <c r="K124" t="s">
        <v>21</v>
      </c>
      <c r="L124">
        <f t="shared" si="32"/>
        <v>-136.94562506061379</v>
      </c>
      <c r="M124">
        <v>0.05</v>
      </c>
      <c r="N124">
        <f>400*(9.8)*(M124)</f>
        <v>196.00000000000003</v>
      </c>
      <c r="O124">
        <f t="shared" si="25"/>
        <v>3.1500000000000004</v>
      </c>
      <c r="P124">
        <f t="shared" si="26"/>
        <v>25.855200000000004</v>
      </c>
      <c r="Q124">
        <v>0.68</v>
      </c>
      <c r="R124">
        <f t="shared" si="40"/>
        <v>133.41600000000003</v>
      </c>
      <c r="S124">
        <f t="shared" si="27"/>
        <v>84.909574939386232</v>
      </c>
      <c r="T124">
        <f t="shared" si="41"/>
        <v>509.45744963631739</v>
      </c>
      <c r="U124">
        <f t="shared" si="20"/>
        <v>0.50945744963631734</v>
      </c>
      <c r="V124">
        <v>2.88</v>
      </c>
      <c r="W124">
        <v>7.36</v>
      </c>
      <c r="X124">
        <f t="shared" si="29"/>
        <v>7200</v>
      </c>
      <c r="Y124">
        <f t="shared" si="21"/>
        <v>254.7287248181587</v>
      </c>
    </row>
    <row r="125" spans="1:25" x14ac:dyDescent="0.2">
      <c r="B125" s="8">
        <v>61.5</v>
      </c>
      <c r="C125">
        <f t="shared" si="22"/>
        <v>0</v>
      </c>
      <c r="D125">
        <f t="shared" si="30"/>
        <v>6</v>
      </c>
      <c r="E125">
        <v>6</v>
      </c>
      <c r="F125">
        <f t="shared" si="18"/>
        <v>3</v>
      </c>
      <c r="G125">
        <f t="shared" si="35"/>
        <v>419.5625</v>
      </c>
      <c r="H125">
        <f t="shared" si="23"/>
        <v>6.752300658534967</v>
      </c>
      <c r="I125">
        <f t="shared" si="33"/>
        <v>-0.1046984901075029</v>
      </c>
      <c r="J125">
        <v>-2</v>
      </c>
      <c r="K125" t="s">
        <v>21</v>
      </c>
      <c r="L125">
        <f t="shared" si="32"/>
        <v>-136.94562506061379</v>
      </c>
      <c r="M125">
        <v>0.05</v>
      </c>
      <c r="N125">
        <f t="shared" ref="N125:N142" si="42">400*(9.8)*(M125)</f>
        <v>196.00000000000003</v>
      </c>
      <c r="O125">
        <f t="shared" si="25"/>
        <v>3.1500000000000004</v>
      </c>
      <c r="P125">
        <f t="shared" si="26"/>
        <v>25.855200000000004</v>
      </c>
      <c r="Q125">
        <v>0.68</v>
      </c>
      <c r="R125">
        <f t="shared" si="40"/>
        <v>133.41600000000003</v>
      </c>
      <c r="S125">
        <f t="shared" si="27"/>
        <v>84.909574939386232</v>
      </c>
      <c r="T125">
        <f t="shared" si="41"/>
        <v>509.45744963631739</v>
      </c>
      <c r="U125">
        <f t="shared" si="20"/>
        <v>0.50945744963631734</v>
      </c>
      <c r="V125">
        <v>2.88</v>
      </c>
      <c r="W125">
        <v>7.36</v>
      </c>
      <c r="X125">
        <f t="shared" si="29"/>
        <v>7200</v>
      </c>
      <c r="Y125">
        <f t="shared" si="21"/>
        <v>254.7287248181587</v>
      </c>
    </row>
    <row r="126" spans="1:25" x14ac:dyDescent="0.2">
      <c r="B126" s="8">
        <v>62</v>
      </c>
      <c r="C126">
        <f t="shared" si="22"/>
        <v>0</v>
      </c>
      <c r="D126">
        <f t="shared" si="30"/>
        <v>6</v>
      </c>
      <c r="E126">
        <v>6</v>
      </c>
      <c r="F126">
        <f t="shared" si="18"/>
        <v>3</v>
      </c>
      <c r="G126">
        <f t="shared" si="35"/>
        <v>422.5625</v>
      </c>
      <c r="H126">
        <f t="shared" si="23"/>
        <v>6.6988526638207864</v>
      </c>
      <c r="I126">
        <f t="shared" si="33"/>
        <v>-0.1046984901075029</v>
      </c>
      <c r="J126">
        <v>-2</v>
      </c>
      <c r="K126" t="s">
        <v>20</v>
      </c>
      <c r="L126">
        <f>(400*9.81)*(SIN(RADIANS(J126)))</f>
        <v>-136.94562506061379</v>
      </c>
      <c r="M126">
        <v>0.08</v>
      </c>
      <c r="N126">
        <f t="shared" si="42"/>
        <v>313.60000000000002</v>
      </c>
      <c r="O126">
        <f t="shared" si="25"/>
        <v>3.1500000000000004</v>
      </c>
      <c r="P126">
        <f t="shared" si="26"/>
        <v>25.855200000000004</v>
      </c>
      <c r="Q126">
        <v>0.55000000000000004</v>
      </c>
      <c r="R126">
        <f t="shared" si="40"/>
        <v>172.65600000000003</v>
      </c>
      <c r="S126">
        <f t="shared" si="27"/>
        <v>202.50957493938623</v>
      </c>
      <c r="T126">
        <f t="shared" si="41"/>
        <v>1215.0574496363174</v>
      </c>
      <c r="U126">
        <f t="shared" si="20"/>
        <v>1.2150574496363173</v>
      </c>
      <c r="V126">
        <v>2.88</v>
      </c>
      <c r="W126">
        <v>7.36</v>
      </c>
      <c r="X126">
        <f t="shared" si="29"/>
        <v>7200</v>
      </c>
      <c r="Y126">
        <f t="shared" si="21"/>
        <v>607.52872481815871</v>
      </c>
    </row>
    <row r="127" spans="1:25" x14ac:dyDescent="0.2">
      <c r="B127" s="10">
        <v>62.5</v>
      </c>
      <c r="C127">
        <f t="shared" si="22"/>
        <v>0.5</v>
      </c>
      <c r="D127">
        <f t="shared" si="30"/>
        <v>6</v>
      </c>
      <c r="E127">
        <v>6.25</v>
      </c>
      <c r="F127">
        <f t="shared" si="18"/>
        <v>3.0625</v>
      </c>
      <c r="G127">
        <f t="shared" si="35"/>
        <v>425.625</v>
      </c>
      <c r="H127">
        <f t="shared" si="23"/>
        <v>6.643223118301945</v>
      </c>
      <c r="I127">
        <f t="shared" si="33"/>
        <v>-5.3447994714180755E-2</v>
      </c>
      <c r="J127">
        <v>-1</v>
      </c>
      <c r="K127" t="s">
        <v>20</v>
      </c>
      <c r="L127">
        <f t="shared" si="32"/>
        <v>-68.4832428599005</v>
      </c>
      <c r="M127">
        <v>0.08</v>
      </c>
      <c r="N127">
        <f t="shared" si="42"/>
        <v>313.60000000000002</v>
      </c>
      <c r="O127">
        <f t="shared" si="25"/>
        <v>3.1500000000000004</v>
      </c>
      <c r="P127">
        <f t="shared" si="26"/>
        <v>28.054687500000004</v>
      </c>
      <c r="Q127">
        <v>0.55000000000000004</v>
      </c>
      <c r="R127">
        <f t="shared" si="40"/>
        <v>172.65600000000003</v>
      </c>
      <c r="S127">
        <f t="shared" si="27"/>
        <v>273.17144464009954</v>
      </c>
      <c r="T127">
        <f t="shared" si="41"/>
        <v>1707.3215290006221</v>
      </c>
      <c r="U127">
        <f t="shared" si="20"/>
        <v>1.7073215290006221</v>
      </c>
      <c r="V127">
        <v>2.88</v>
      </c>
      <c r="W127">
        <v>7.36</v>
      </c>
      <c r="X127">
        <f t="shared" si="29"/>
        <v>7812.5</v>
      </c>
      <c r="Y127">
        <f t="shared" si="21"/>
        <v>836.58754921030481</v>
      </c>
    </row>
    <row r="128" spans="1:25" x14ac:dyDescent="0.2">
      <c r="A128" s="18"/>
      <c r="B128" s="10">
        <v>63</v>
      </c>
      <c r="C128">
        <f t="shared" si="22"/>
        <v>0.5</v>
      </c>
      <c r="D128">
        <f t="shared" si="30"/>
        <v>6.25</v>
      </c>
      <c r="E128">
        <v>6.5</v>
      </c>
      <c r="F128">
        <f t="shared" si="18"/>
        <v>3.1875</v>
      </c>
      <c r="G128">
        <f t="shared" si="35"/>
        <v>428.8125</v>
      </c>
      <c r="H128">
        <f t="shared" si="23"/>
        <v>6.5854120219784438</v>
      </c>
      <c r="I128">
        <f t="shared" si="33"/>
        <v>-5.5629545518841195E-2</v>
      </c>
      <c r="J128">
        <v>-1</v>
      </c>
      <c r="K128" t="s">
        <v>20</v>
      </c>
      <c r="L128">
        <f t="shared" si="32"/>
        <v>-68.4832428599005</v>
      </c>
      <c r="M128">
        <v>0.08</v>
      </c>
      <c r="N128">
        <f t="shared" si="42"/>
        <v>313.60000000000002</v>
      </c>
      <c r="O128">
        <f t="shared" si="25"/>
        <v>3.1500000000000004</v>
      </c>
      <c r="P128">
        <f t="shared" si="26"/>
        <v>30.343950000000003</v>
      </c>
      <c r="Q128">
        <v>0.55000000000000004</v>
      </c>
      <c r="R128">
        <f t="shared" si="40"/>
        <v>172.65600000000003</v>
      </c>
      <c r="S128">
        <f t="shared" si="27"/>
        <v>275.46070714009954</v>
      </c>
      <c r="T128">
        <f t="shared" si="41"/>
        <v>1790.4945964106471</v>
      </c>
      <c r="U128">
        <f t="shared" si="20"/>
        <v>1.7904945964106471</v>
      </c>
      <c r="V128">
        <v>2.88</v>
      </c>
      <c r="W128">
        <v>7.36</v>
      </c>
      <c r="X128">
        <f t="shared" si="29"/>
        <v>8450</v>
      </c>
      <c r="Y128">
        <f t="shared" si="21"/>
        <v>878.03100400906726</v>
      </c>
    </row>
    <row r="129" spans="1:25" x14ac:dyDescent="0.2">
      <c r="B129" s="10">
        <v>63.5</v>
      </c>
      <c r="C129">
        <f t="shared" si="22"/>
        <v>0.5</v>
      </c>
      <c r="D129">
        <f t="shared" si="30"/>
        <v>6.5</v>
      </c>
      <c r="E129">
        <v>6.75</v>
      </c>
      <c r="F129">
        <f t="shared" si="18"/>
        <v>3.3125</v>
      </c>
      <c r="G129">
        <f t="shared" si="35"/>
        <v>432.125</v>
      </c>
      <c r="H129">
        <f t="shared" si="23"/>
        <v>6.5254193748502818</v>
      </c>
      <c r="I129">
        <f t="shared" si="33"/>
        <v>-5.7811096323501635E-2</v>
      </c>
      <c r="J129">
        <v>-1</v>
      </c>
      <c r="K129" t="s">
        <v>20</v>
      </c>
      <c r="L129">
        <f t="shared" si="32"/>
        <v>-68.4832428599005</v>
      </c>
      <c r="M129">
        <v>0.08</v>
      </c>
      <c r="N129">
        <f t="shared" si="42"/>
        <v>313.60000000000002</v>
      </c>
      <c r="O129">
        <f t="shared" si="25"/>
        <v>3.1500000000000004</v>
      </c>
      <c r="P129">
        <f t="shared" si="26"/>
        <v>32.722987500000002</v>
      </c>
      <c r="Q129">
        <v>0.55000000000000004</v>
      </c>
      <c r="R129">
        <f t="shared" si="40"/>
        <v>172.65600000000003</v>
      </c>
      <c r="S129">
        <f t="shared" si="27"/>
        <v>277.83974464009952</v>
      </c>
      <c r="T129">
        <f t="shared" si="41"/>
        <v>1875.4182763206718</v>
      </c>
      <c r="U129">
        <f t="shared" si="20"/>
        <v>1.8754182763206717</v>
      </c>
      <c r="V129">
        <v>2.88</v>
      </c>
      <c r="W129">
        <v>7.36</v>
      </c>
      <c r="X129">
        <f t="shared" si="29"/>
        <v>9112.5</v>
      </c>
      <c r="Y129">
        <f t="shared" si="21"/>
        <v>920.34415412032968</v>
      </c>
    </row>
    <row r="130" spans="1:25" x14ac:dyDescent="0.2">
      <c r="A130" s="18"/>
      <c r="B130" s="10">
        <v>64</v>
      </c>
      <c r="C130">
        <f t="shared" si="22"/>
        <v>0.5</v>
      </c>
      <c r="D130">
        <f t="shared" si="30"/>
        <v>6.75</v>
      </c>
      <c r="E130">
        <v>7</v>
      </c>
      <c r="F130">
        <f t="shared" si="18"/>
        <v>3.4375</v>
      </c>
      <c r="G130">
        <f t="shared" si="35"/>
        <v>435.5625</v>
      </c>
      <c r="H130">
        <f t="shared" si="23"/>
        <v>6.463245176917459</v>
      </c>
      <c r="I130">
        <f t="shared" si="33"/>
        <v>-5.9992647128162074E-2</v>
      </c>
      <c r="J130">
        <v>-1</v>
      </c>
      <c r="K130" t="s">
        <v>20</v>
      </c>
      <c r="L130">
        <f t="shared" si="32"/>
        <v>-68.4832428599005</v>
      </c>
      <c r="M130">
        <v>0.08</v>
      </c>
      <c r="N130">
        <f t="shared" si="42"/>
        <v>313.60000000000002</v>
      </c>
      <c r="O130">
        <f t="shared" si="25"/>
        <v>3.1500000000000004</v>
      </c>
      <c r="P130">
        <f t="shared" si="26"/>
        <v>35.191800000000001</v>
      </c>
      <c r="Q130">
        <v>0.55000000000000004</v>
      </c>
      <c r="R130">
        <f t="shared" si="40"/>
        <v>172.65600000000003</v>
      </c>
      <c r="S130">
        <f t="shared" si="27"/>
        <v>280.30855714009954</v>
      </c>
      <c r="T130">
        <f t="shared" si="41"/>
        <v>1962.1598999806968</v>
      </c>
      <c r="U130">
        <f t="shared" si="20"/>
        <v>1.9621598999806968</v>
      </c>
      <c r="V130">
        <v>2.88</v>
      </c>
      <c r="W130">
        <v>7.36</v>
      </c>
      <c r="X130">
        <f t="shared" si="29"/>
        <v>9800</v>
      </c>
      <c r="Y130">
        <f t="shared" si="21"/>
        <v>963.5606651690922</v>
      </c>
    </row>
    <row r="131" spans="1:25" x14ac:dyDescent="0.2">
      <c r="B131" s="10">
        <v>64.5</v>
      </c>
      <c r="C131">
        <f t="shared" si="22"/>
        <v>0.5</v>
      </c>
      <c r="D131">
        <f t="shared" si="30"/>
        <v>7</v>
      </c>
      <c r="E131">
        <v>7.25</v>
      </c>
      <c r="F131">
        <f t="shared" ref="F131:F194" si="43">((D131+E131)/2)*0.5</f>
        <v>3.5625</v>
      </c>
      <c r="G131">
        <f t="shared" si="35"/>
        <v>439.125</v>
      </c>
      <c r="H131">
        <f t="shared" si="23"/>
        <v>6.3988894281799764</v>
      </c>
      <c r="I131">
        <f t="shared" si="33"/>
        <v>-6.2174197932822507E-2</v>
      </c>
      <c r="J131">
        <v>-1</v>
      </c>
      <c r="K131" t="s">
        <v>20</v>
      </c>
      <c r="L131">
        <f t="shared" si="32"/>
        <v>-68.4832428599005</v>
      </c>
      <c r="M131">
        <v>0.08</v>
      </c>
      <c r="N131">
        <f t="shared" si="42"/>
        <v>313.60000000000002</v>
      </c>
      <c r="O131">
        <f t="shared" si="25"/>
        <v>3.1500000000000004</v>
      </c>
      <c r="P131">
        <f t="shared" si="26"/>
        <v>37.750387500000002</v>
      </c>
      <c r="Q131">
        <v>0.55000000000000004</v>
      </c>
      <c r="R131">
        <f t="shared" si="40"/>
        <v>172.65600000000003</v>
      </c>
      <c r="S131">
        <f t="shared" si="27"/>
        <v>282.86714464009953</v>
      </c>
      <c r="T131">
        <f t="shared" si="41"/>
        <v>2050.7867986407214</v>
      </c>
      <c r="U131">
        <f t="shared" ref="U131:U194" si="44">T131/1000</f>
        <v>2.0507867986407216</v>
      </c>
      <c r="V131">
        <v>2.88</v>
      </c>
      <c r="W131">
        <v>7.36</v>
      </c>
      <c r="X131">
        <f t="shared" si="29"/>
        <v>10512.5</v>
      </c>
      <c r="Y131">
        <f t="shared" ref="Y131:Y194" si="45">S131*F131</f>
        <v>1007.7142027803545</v>
      </c>
    </row>
    <row r="132" spans="1:25" x14ac:dyDescent="0.2">
      <c r="B132" s="10">
        <v>65</v>
      </c>
      <c r="C132">
        <f t="shared" ref="C132:C195" si="46">(E132-D132)/0.5</f>
        <v>0.5</v>
      </c>
      <c r="D132">
        <f t="shared" si="30"/>
        <v>7.25</v>
      </c>
      <c r="E132">
        <v>7.5</v>
      </c>
      <c r="F132">
        <f t="shared" si="43"/>
        <v>3.6875</v>
      </c>
      <c r="G132">
        <f t="shared" si="35"/>
        <v>442.8125</v>
      </c>
      <c r="H132">
        <f t="shared" ref="H132:H195" si="47">H131+I133</f>
        <v>6.332352128637833</v>
      </c>
      <c r="I132">
        <f t="shared" si="33"/>
        <v>-6.4355748737482954E-2</v>
      </c>
      <c r="J132">
        <v>-1</v>
      </c>
      <c r="K132" t="s">
        <v>20</v>
      </c>
      <c r="L132">
        <f t="shared" si="32"/>
        <v>-68.4832428599005</v>
      </c>
      <c r="M132">
        <v>0.08</v>
      </c>
      <c r="N132">
        <f t="shared" si="42"/>
        <v>313.60000000000002</v>
      </c>
      <c r="O132">
        <f t="shared" ref="O132:O195" si="48">2.1*1.5</f>
        <v>3.1500000000000004</v>
      </c>
      <c r="P132">
        <f t="shared" ref="P132:P195" si="49">0.5*O132*0.38*1.2*(E132^2)</f>
        <v>40.398750000000007</v>
      </c>
      <c r="Q132">
        <v>0.55000000000000004</v>
      </c>
      <c r="R132">
        <f t="shared" si="40"/>
        <v>172.65600000000003</v>
      </c>
      <c r="S132">
        <f t="shared" ref="S132:S195" si="50">L132+N132+P132</f>
        <v>285.51550714009954</v>
      </c>
      <c r="T132">
        <f t="shared" si="41"/>
        <v>2141.3663035507466</v>
      </c>
      <c r="U132">
        <f t="shared" si="44"/>
        <v>2.1413663035507464</v>
      </c>
      <c r="V132">
        <v>2.88</v>
      </c>
      <c r="W132">
        <v>7.36</v>
      </c>
      <c r="X132">
        <f t="shared" ref="X132:X195" si="51">(0.5)*(400)*(E132^2)</f>
        <v>11250</v>
      </c>
      <c r="Y132">
        <f t="shared" si="45"/>
        <v>1052.8384325791171</v>
      </c>
    </row>
    <row r="133" spans="1:25" x14ac:dyDescent="0.2">
      <c r="B133" s="10">
        <v>65.5</v>
      </c>
      <c r="C133">
        <f t="shared" si="46"/>
        <v>0.5</v>
      </c>
      <c r="D133">
        <f t="shared" ref="D133:D196" si="52">E132</f>
        <v>7.5</v>
      </c>
      <c r="E133">
        <v>7.75</v>
      </c>
      <c r="F133">
        <f t="shared" si="43"/>
        <v>3.8125</v>
      </c>
      <c r="G133">
        <f t="shared" si="35"/>
        <v>446.625</v>
      </c>
      <c r="H133">
        <f t="shared" si="47"/>
        <v>6.2636332782910289</v>
      </c>
      <c r="I133">
        <f t="shared" si="33"/>
        <v>-6.6537299542143394E-2</v>
      </c>
      <c r="J133">
        <v>-1</v>
      </c>
      <c r="K133" t="s">
        <v>20</v>
      </c>
      <c r="L133">
        <f t="shared" si="32"/>
        <v>-68.4832428599005</v>
      </c>
      <c r="M133">
        <v>0.08</v>
      </c>
      <c r="N133">
        <f t="shared" si="42"/>
        <v>313.60000000000002</v>
      </c>
      <c r="O133">
        <f t="shared" si="48"/>
        <v>3.1500000000000004</v>
      </c>
      <c r="P133">
        <f t="shared" si="49"/>
        <v>43.1368875</v>
      </c>
      <c r="Q133">
        <v>0.55000000000000004</v>
      </c>
      <c r="R133">
        <f t="shared" si="40"/>
        <v>172.65600000000003</v>
      </c>
      <c r="S133">
        <f t="shared" si="50"/>
        <v>288.25364464009954</v>
      </c>
      <c r="T133">
        <f t="shared" si="41"/>
        <v>2233.9657459607715</v>
      </c>
      <c r="U133">
        <f t="shared" si="44"/>
        <v>2.2339657459607714</v>
      </c>
      <c r="V133">
        <v>2.88</v>
      </c>
      <c r="W133">
        <v>7.36</v>
      </c>
      <c r="X133">
        <f t="shared" si="51"/>
        <v>12012.5</v>
      </c>
      <c r="Y133">
        <f t="shared" si="45"/>
        <v>1098.9670201903796</v>
      </c>
    </row>
    <row r="134" spans="1:25" x14ac:dyDescent="0.2">
      <c r="B134" s="10">
        <v>66</v>
      </c>
      <c r="C134">
        <f t="shared" si="46"/>
        <v>0.5</v>
      </c>
      <c r="D134">
        <f t="shared" si="52"/>
        <v>7.75</v>
      </c>
      <c r="E134">
        <v>8</v>
      </c>
      <c r="F134">
        <f t="shared" si="43"/>
        <v>3.9375</v>
      </c>
      <c r="G134">
        <f t="shared" si="35"/>
        <v>450.5625</v>
      </c>
      <c r="H134">
        <f t="shared" si="47"/>
        <v>6.1927328771395649</v>
      </c>
      <c r="I134">
        <f t="shared" si="33"/>
        <v>-6.8718850346803834E-2</v>
      </c>
      <c r="J134">
        <v>-1</v>
      </c>
      <c r="K134" t="s">
        <v>20</v>
      </c>
      <c r="L134">
        <f t="shared" si="32"/>
        <v>-68.4832428599005</v>
      </c>
      <c r="M134">
        <v>0.08</v>
      </c>
      <c r="N134">
        <f t="shared" si="42"/>
        <v>313.60000000000002</v>
      </c>
      <c r="O134">
        <f t="shared" si="48"/>
        <v>3.1500000000000004</v>
      </c>
      <c r="P134">
        <f t="shared" si="49"/>
        <v>45.964800000000004</v>
      </c>
      <c r="Q134">
        <v>0.55000000000000004</v>
      </c>
      <c r="R134">
        <f t="shared" si="40"/>
        <v>172.65600000000003</v>
      </c>
      <c r="S134">
        <f t="shared" si="50"/>
        <v>291.08155714009956</v>
      </c>
      <c r="T134">
        <f t="shared" si="41"/>
        <v>2328.6524571207965</v>
      </c>
      <c r="U134">
        <f t="shared" si="44"/>
        <v>2.3286524571207967</v>
      </c>
      <c r="V134">
        <v>2.88</v>
      </c>
      <c r="W134">
        <v>7.36</v>
      </c>
      <c r="X134">
        <f t="shared" si="51"/>
        <v>12800</v>
      </c>
      <c r="Y134">
        <f t="shared" si="45"/>
        <v>1146.133631239142</v>
      </c>
    </row>
    <row r="135" spans="1:25" x14ac:dyDescent="0.2">
      <c r="B135" s="10">
        <v>66.5</v>
      </c>
      <c r="C135">
        <f t="shared" si="46"/>
        <v>0.5</v>
      </c>
      <c r="D135">
        <f t="shared" si="52"/>
        <v>8</v>
      </c>
      <c r="E135">
        <v>8.25</v>
      </c>
      <c r="F135">
        <f t="shared" si="43"/>
        <v>4.0625</v>
      </c>
      <c r="G135">
        <f t="shared" si="35"/>
        <v>454.625</v>
      </c>
      <c r="H135">
        <f t="shared" si="47"/>
        <v>6.1196509251834401</v>
      </c>
      <c r="I135">
        <f t="shared" si="33"/>
        <v>-7.090040115146426E-2</v>
      </c>
      <c r="J135">
        <v>-1</v>
      </c>
      <c r="K135" t="s">
        <v>20</v>
      </c>
      <c r="L135">
        <f t="shared" si="32"/>
        <v>-68.4832428599005</v>
      </c>
      <c r="M135">
        <v>0.08</v>
      </c>
      <c r="N135">
        <f t="shared" si="42"/>
        <v>313.60000000000002</v>
      </c>
      <c r="O135">
        <f t="shared" si="48"/>
        <v>3.1500000000000004</v>
      </c>
      <c r="P135">
        <f t="shared" si="49"/>
        <v>48.882487500000003</v>
      </c>
      <c r="Q135">
        <v>0.55000000000000004</v>
      </c>
      <c r="R135">
        <f>M135*(400)*(9.81)*Q135</f>
        <v>172.65600000000003</v>
      </c>
      <c r="S135">
        <f t="shared" si="50"/>
        <v>293.99924464009956</v>
      </c>
      <c r="T135">
        <f t="shared" si="41"/>
        <v>2425.4937682808213</v>
      </c>
      <c r="U135">
        <f t="shared" si="44"/>
        <v>2.4254937682808215</v>
      </c>
      <c r="V135">
        <v>2.88</v>
      </c>
      <c r="W135">
        <v>7.36</v>
      </c>
      <c r="X135">
        <f t="shared" si="51"/>
        <v>13612.5</v>
      </c>
      <c r="Y135">
        <f t="shared" si="45"/>
        <v>1194.3719313504046</v>
      </c>
    </row>
    <row r="136" spans="1:25" x14ac:dyDescent="0.2">
      <c r="B136" s="10">
        <v>67</v>
      </c>
      <c r="C136">
        <f t="shared" si="46"/>
        <v>0.5</v>
      </c>
      <c r="D136">
        <f t="shared" si="52"/>
        <v>8.25</v>
      </c>
      <c r="E136">
        <v>8.5</v>
      </c>
      <c r="F136">
        <f t="shared" si="43"/>
        <v>4.1875</v>
      </c>
      <c r="G136">
        <f t="shared" si="35"/>
        <v>458.8125</v>
      </c>
      <c r="H136">
        <f t="shared" si="47"/>
        <v>6.045478197824985</v>
      </c>
      <c r="I136">
        <f t="shared" si="33"/>
        <v>-7.3081951956124699E-2</v>
      </c>
      <c r="J136">
        <v>-1</v>
      </c>
      <c r="K136" t="s">
        <v>20</v>
      </c>
      <c r="L136">
        <f t="shared" si="32"/>
        <v>-68.4832428599005</v>
      </c>
      <c r="M136">
        <v>0.08</v>
      </c>
      <c r="N136">
        <f t="shared" si="42"/>
        <v>313.60000000000002</v>
      </c>
      <c r="O136">
        <f t="shared" si="48"/>
        <v>3.1500000000000004</v>
      </c>
      <c r="P136">
        <f t="shared" si="49"/>
        <v>51.889950000000006</v>
      </c>
      <c r="Q136">
        <v>0.55000000000000004</v>
      </c>
      <c r="R136">
        <f t="shared" ref="R136:R159" si="53">M136*(400)*(9.81)*Q136</f>
        <v>172.65600000000003</v>
      </c>
      <c r="S136">
        <f t="shared" si="50"/>
        <v>297.00670714009954</v>
      </c>
      <c r="T136">
        <f t="shared" si="41"/>
        <v>2524.5570106908463</v>
      </c>
      <c r="U136">
        <f t="shared" si="44"/>
        <v>2.5245570106908461</v>
      </c>
      <c r="V136">
        <v>2.88</v>
      </c>
      <c r="W136">
        <v>7.36</v>
      </c>
      <c r="X136">
        <f t="shared" si="51"/>
        <v>14450</v>
      </c>
      <c r="Y136">
        <f t="shared" si="45"/>
        <v>1243.7155861491667</v>
      </c>
    </row>
    <row r="137" spans="1:25" x14ac:dyDescent="0.2">
      <c r="B137" s="8">
        <v>67.5</v>
      </c>
      <c r="C137">
        <f t="shared" si="46"/>
        <v>0</v>
      </c>
      <c r="D137">
        <f t="shared" si="52"/>
        <v>8.5</v>
      </c>
      <c r="E137">
        <v>8.5</v>
      </c>
      <c r="F137">
        <f t="shared" si="43"/>
        <v>4.25</v>
      </c>
      <c r="G137">
        <f t="shared" si="35"/>
        <v>463.0625</v>
      </c>
      <c r="H137">
        <f t="shared" si="47"/>
        <v>5.9713054704665298</v>
      </c>
      <c r="I137">
        <f t="shared" si="33"/>
        <v>-7.4172727358454926E-2</v>
      </c>
      <c r="J137">
        <v>-1</v>
      </c>
      <c r="K137" t="s">
        <v>21</v>
      </c>
      <c r="L137">
        <f t="shared" ref="L137:L144" si="54">(400*9.81)*(SIN(RADIANS(J137)))</f>
        <v>-68.4832428599005</v>
      </c>
      <c r="M137">
        <v>0.05</v>
      </c>
      <c r="N137">
        <f t="shared" si="42"/>
        <v>196.00000000000003</v>
      </c>
      <c r="O137">
        <f t="shared" si="48"/>
        <v>3.1500000000000004</v>
      </c>
      <c r="P137">
        <f t="shared" si="49"/>
        <v>51.889950000000006</v>
      </c>
      <c r="Q137">
        <v>0.68</v>
      </c>
      <c r="R137">
        <f t="shared" si="53"/>
        <v>133.41600000000003</v>
      </c>
      <c r="S137">
        <f t="shared" si="50"/>
        <v>179.40670714009954</v>
      </c>
      <c r="T137">
        <f t="shared" si="41"/>
        <v>1524.9570106908461</v>
      </c>
      <c r="U137">
        <f t="shared" si="44"/>
        <v>1.5249570106908461</v>
      </c>
      <c r="V137">
        <v>2.88</v>
      </c>
      <c r="W137">
        <v>7.36</v>
      </c>
      <c r="X137">
        <f t="shared" si="51"/>
        <v>14450</v>
      </c>
      <c r="Y137">
        <f t="shared" si="45"/>
        <v>762.47850534542306</v>
      </c>
    </row>
    <row r="138" spans="1:25" x14ac:dyDescent="0.2">
      <c r="B138" s="8">
        <v>68</v>
      </c>
      <c r="C138">
        <f t="shared" si="46"/>
        <v>0</v>
      </c>
      <c r="D138">
        <f t="shared" si="52"/>
        <v>8.5</v>
      </c>
      <c r="E138">
        <v>8.5</v>
      </c>
      <c r="F138">
        <f t="shared" si="43"/>
        <v>4.25</v>
      </c>
      <c r="G138">
        <f t="shared" si="35"/>
        <v>467.3125</v>
      </c>
      <c r="H138">
        <f t="shared" si="47"/>
        <v>5.8971327431080747</v>
      </c>
      <c r="I138">
        <f t="shared" si="33"/>
        <v>-7.4172727358454926E-2</v>
      </c>
      <c r="J138">
        <v>-1</v>
      </c>
      <c r="K138" t="s">
        <v>21</v>
      </c>
      <c r="L138">
        <f t="shared" si="54"/>
        <v>-68.4832428599005</v>
      </c>
      <c r="M138">
        <v>0.05</v>
      </c>
      <c r="N138">
        <f t="shared" si="42"/>
        <v>196.00000000000003</v>
      </c>
      <c r="O138">
        <f t="shared" si="48"/>
        <v>3.1500000000000004</v>
      </c>
      <c r="P138">
        <f t="shared" si="49"/>
        <v>51.889950000000006</v>
      </c>
      <c r="Q138">
        <v>0.68</v>
      </c>
      <c r="R138">
        <f t="shared" si="53"/>
        <v>133.41600000000003</v>
      </c>
      <c r="S138">
        <f t="shared" si="50"/>
        <v>179.40670714009954</v>
      </c>
      <c r="T138">
        <f t="shared" si="41"/>
        <v>1524.9570106908461</v>
      </c>
      <c r="U138">
        <f t="shared" si="44"/>
        <v>1.5249570106908461</v>
      </c>
      <c r="V138">
        <v>2.88</v>
      </c>
      <c r="W138">
        <v>7.36</v>
      </c>
      <c r="X138">
        <f t="shared" si="51"/>
        <v>14450</v>
      </c>
      <c r="Y138">
        <f t="shared" si="45"/>
        <v>762.47850534542306</v>
      </c>
    </row>
    <row r="139" spans="1:25" x14ac:dyDescent="0.2">
      <c r="B139" s="8">
        <v>68.5</v>
      </c>
      <c r="C139">
        <f t="shared" si="46"/>
        <v>0</v>
      </c>
      <c r="D139">
        <f t="shared" si="52"/>
        <v>8.5</v>
      </c>
      <c r="E139">
        <v>8.5</v>
      </c>
      <c r="F139">
        <f t="shared" si="43"/>
        <v>4.25</v>
      </c>
      <c r="G139">
        <f t="shared" si="35"/>
        <v>471.5625</v>
      </c>
      <c r="H139">
        <f t="shared" si="47"/>
        <v>5.8229600157496195</v>
      </c>
      <c r="I139">
        <f t="shared" ref="I139:I202" si="55">F139*(SIN(RADIANS(J139)))</f>
        <v>-7.4172727358454926E-2</v>
      </c>
      <c r="J139">
        <v>-1</v>
      </c>
      <c r="K139" t="s">
        <v>21</v>
      </c>
      <c r="L139">
        <f t="shared" si="54"/>
        <v>-68.4832428599005</v>
      </c>
      <c r="M139">
        <v>0.05</v>
      </c>
      <c r="N139">
        <f t="shared" si="42"/>
        <v>196.00000000000003</v>
      </c>
      <c r="O139">
        <f t="shared" si="48"/>
        <v>3.1500000000000004</v>
      </c>
      <c r="P139">
        <f t="shared" si="49"/>
        <v>51.889950000000006</v>
      </c>
      <c r="Q139">
        <v>0.68</v>
      </c>
      <c r="R139">
        <f t="shared" si="53"/>
        <v>133.41600000000003</v>
      </c>
      <c r="S139">
        <f t="shared" si="50"/>
        <v>179.40670714009954</v>
      </c>
      <c r="T139">
        <f t="shared" si="41"/>
        <v>1524.9570106908461</v>
      </c>
      <c r="U139">
        <f t="shared" si="44"/>
        <v>1.5249570106908461</v>
      </c>
      <c r="V139">
        <v>2.88</v>
      </c>
      <c r="W139">
        <v>7.36</v>
      </c>
      <c r="X139">
        <f t="shared" si="51"/>
        <v>14450</v>
      </c>
      <c r="Y139">
        <f t="shared" si="45"/>
        <v>762.47850534542306</v>
      </c>
    </row>
    <row r="140" spans="1:25" x14ac:dyDescent="0.2">
      <c r="B140" s="8">
        <v>69</v>
      </c>
      <c r="C140">
        <f t="shared" si="46"/>
        <v>0</v>
      </c>
      <c r="D140">
        <f t="shared" si="52"/>
        <v>8.5</v>
      </c>
      <c r="E140">
        <v>8.5</v>
      </c>
      <c r="F140">
        <f t="shared" si="43"/>
        <v>4.25</v>
      </c>
      <c r="G140">
        <f t="shared" si="35"/>
        <v>475.8125</v>
      </c>
      <c r="H140">
        <f t="shared" si="47"/>
        <v>5.7487872883911644</v>
      </c>
      <c r="I140">
        <f t="shared" si="55"/>
        <v>-7.4172727358454926E-2</v>
      </c>
      <c r="J140">
        <v>-1</v>
      </c>
      <c r="K140" t="s">
        <v>21</v>
      </c>
      <c r="L140">
        <f t="shared" si="54"/>
        <v>-68.4832428599005</v>
      </c>
      <c r="M140">
        <v>0.05</v>
      </c>
      <c r="N140">
        <f t="shared" si="42"/>
        <v>196.00000000000003</v>
      </c>
      <c r="O140">
        <f t="shared" si="48"/>
        <v>3.1500000000000004</v>
      </c>
      <c r="P140">
        <f t="shared" si="49"/>
        <v>51.889950000000006</v>
      </c>
      <c r="Q140">
        <v>0.68</v>
      </c>
      <c r="R140">
        <f t="shared" si="53"/>
        <v>133.41600000000003</v>
      </c>
      <c r="S140">
        <f t="shared" si="50"/>
        <v>179.40670714009954</v>
      </c>
      <c r="T140">
        <f t="shared" si="41"/>
        <v>1524.9570106908461</v>
      </c>
      <c r="U140">
        <f t="shared" si="44"/>
        <v>1.5249570106908461</v>
      </c>
      <c r="V140">
        <v>2.88</v>
      </c>
      <c r="W140">
        <v>7.36</v>
      </c>
      <c r="X140">
        <f t="shared" si="51"/>
        <v>14450</v>
      </c>
      <c r="Y140">
        <f t="shared" si="45"/>
        <v>762.47850534542306</v>
      </c>
    </row>
    <row r="141" spans="1:25" x14ac:dyDescent="0.2">
      <c r="B141" s="8">
        <v>69.5</v>
      </c>
      <c r="C141">
        <f t="shared" si="46"/>
        <v>0</v>
      </c>
      <c r="D141">
        <f t="shared" si="52"/>
        <v>8.5</v>
      </c>
      <c r="E141">
        <v>8.5</v>
      </c>
      <c r="F141">
        <f t="shared" si="43"/>
        <v>4.25</v>
      </c>
      <c r="G141">
        <f t="shared" si="35"/>
        <v>480.0625</v>
      </c>
      <c r="H141">
        <f t="shared" si="47"/>
        <v>5.6746145610327092</v>
      </c>
      <c r="I141">
        <f t="shared" si="55"/>
        <v>-7.4172727358454926E-2</v>
      </c>
      <c r="J141">
        <v>-1</v>
      </c>
      <c r="K141" t="s">
        <v>21</v>
      </c>
      <c r="L141">
        <f t="shared" si="54"/>
        <v>-68.4832428599005</v>
      </c>
      <c r="M141">
        <v>0.05</v>
      </c>
      <c r="N141">
        <f t="shared" si="42"/>
        <v>196.00000000000003</v>
      </c>
      <c r="O141">
        <f t="shared" si="48"/>
        <v>3.1500000000000004</v>
      </c>
      <c r="P141">
        <f t="shared" si="49"/>
        <v>51.889950000000006</v>
      </c>
      <c r="Q141">
        <v>0.68</v>
      </c>
      <c r="R141">
        <f t="shared" si="53"/>
        <v>133.41600000000003</v>
      </c>
      <c r="S141">
        <f t="shared" si="50"/>
        <v>179.40670714009954</v>
      </c>
      <c r="T141">
        <f t="shared" si="41"/>
        <v>1524.9570106908461</v>
      </c>
      <c r="U141">
        <f t="shared" si="44"/>
        <v>1.5249570106908461</v>
      </c>
      <c r="V141">
        <v>2.88</v>
      </c>
      <c r="W141">
        <v>7.36</v>
      </c>
      <c r="X141">
        <f t="shared" si="51"/>
        <v>14450</v>
      </c>
      <c r="Y141">
        <f t="shared" si="45"/>
        <v>762.47850534542306</v>
      </c>
    </row>
    <row r="142" spans="1:25" x14ac:dyDescent="0.2">
      <c r="B142" s="8">
        <v>70</v>
      </c>
      <c r="C142">
        <f t="shared" si="46"/>
        <v>0</v>
      </c>
      <c r="D142">
        <f t="shared" si="52"/>
        <v>8.5</v>
      </c>
      <c r="E142">
        <v>8.5</v>
      </c>
      <c r="F142">
        <f t="shared" si="43"/>
        <v>4.25</v>
      </c>
      <c r="G142">
        <f t="shared" si="35"/>
        <v>484.3125</v>
      </c>
      <c r="H142">
        <f t="shared" si="47"/>
        <v>5.6004418336742541</v>
      </c>
      <c r="I142">
        <f t="shared" si="55"/>
        <v>-7.4172727358454926E-2</v>
      </c>
      <c r="J142">
        <v>-1</v>
      </c>
      <c r="K142" t="s">
        <v>21</v>
      </c>
      <c r="L142">
        <f t="shared" si="54"/>
        <v>-68.4832428599005</v>
      </c>
      <c r="M142">
        <v>0.05</v>
      </c>
      <c r="N142">
        <f t="shared" si="42"/>
        <v>196.00000000000003</v>
      </c>
      <c r="O142">
        <f t="shared" si="48"/>
        <v>3.1500000000000004</v>
      </c>
      <c r="P142">
        <f t="shared" si="49"/>
        <v>51.889950000000006</v>
      </c>
      <c r="Q142">
        <v>0.68</v>
      </c>
      <c r="R142">
        <f t="shared" si="53"/>
        <v>133.41600000000003</v>
      </c>
      <c r="S142">
        <f t="shared" si="50"/>
        <v>179.40670714009954</v>
      </c>
      <c r="T142">
        <f t="shared" si="41"/>
        <v>1524.9570106908461</v>
      </c>
      <c r="U142">
        <f t="shared" si="44"/>
        <v>1.5249570106908461</v>
      </c>
      <c r="V142">
        <v>2.88</v>
      </c>
      <c r="W142">
        <v>7.36</v>
      </c>
      <c r="X142">
        <f t="shared" si="51"/>
        <v>14450</v>
      </c>
      <c r="Y142">
        <f t="shared" si="45"/>
        <v>762.47850534542306</v>
      </c>
    </row>
    <row r="143" spans="1:25" x14ac:dyDescent="0.2">
      <c r="B143" s="8">
        <v>70.5</v>
      </c>
      <c r="C143">
        <f t="shared" si="46"/>
        <v>0</v>
      </c>
      <c r="D143">
        <f t="shared" si="52"/>
        <v>8.5</v>
      </c>
      <c r="E143">
        <v>8.5</v>
      </c>
      <c r="F143">
        <f t="shared" si="43"/>
        <v>4.25</v>
      </c>
      <c r="G143">
        <f t="shared" si="35"/>
        <v>488.5625</v>
      </c>
      <c r="H143">
        <f t="shared" si="47"/>
        <v>5.5262691063157989</v>
      </c>
      <c r="I143">
        <f t="shared" si="55"/>
        <v>-7.4172727358454926E-2</v>
      </c>
      <c r="J143">
        <v>-1</v>
      </c>
      <c r="K143" t="s">
        <v>21</v>
      </c>
      <c r="L143">
        <f>(400*9.81)*(SIN(RADIANS(J143)))</f>
        <v>-68.4832428599005</v>
      </c>
      <c r="M143">
        <v>0.05</v>
      </c>
      <c r="N143">
        <f>400*(9.8)*(M143)</f>
        <v>196.00000000000003</v>
      </c>
      <c r="O143">
        <f t="shared" si="48"/>
        <v>3.1500000000000004</v>
      </c>
      <c r="P143">
        <f t="shared" si="49"/>
        <v>51.889950000000006</v>
      </c>
      <c r="Q143">
        <v>0.68</v>
      </c>
      <c r="R143">
        <f t="shared" si="53"/>
        <v>133.41600000000003</v>
      </c>
      <c r="S143">
        <f t="shared" si="50"/>
        <v>179.40670714009954</v>
      </c>
      <c r="T143">
        <f t="shared" si="41"/>
        <v>1524.9570106908461</v>
      </c>
      <c r="U143">
        <f t="shared" si="44"/>
        <v>1.5249570106908461</v>
      </c>
      <c r="V143">
        <v>2.88</v>
      </c>
      <c r="W143">
        <v>7.36</v>
      </c>
      <c r="X143">
        <f t="shared" si="51"/>
        <v>14450</v>
      </c>
      <c r="Y143">
        <f t="shared" si="45"/>
        <v>762.47850534542306</v>
      </c>
    </row>
    <row r="144" spans="1:25" x14ac:dyDescent="0.2">
      <c r="B144" s="8">
        <v>71</v>
      </c>
      <c r="C144">
        <f t="shared" si="46"/>
        <v>0</v>
      </c>
      <c r="D144">
        <f t="shared" si="52"/>
        <v>8.5</v>
      </c>
      <c r="E144">
        <v>8.5</v>
      </c>
      <c r="F144">
        <f t="shared" si="43"/>
        <v>4.25</v>
      </c>
      <c r="G144">
        <f t="shared" si="35"/>
        <v>492.8125</v>
      </c>
      <c r="H144">
        <f t="shared" si="47"/>
        <v>5.4520963789573438</v>
      </c>
      <c r="I144">
        <f t="shared" si="55"/>
        <v>-7.4172727358454926E-2</v>
      </c>
      <c r="J144">
        <v>-1</v>
      </c>
      <c r="K144" t="s">
        <v>21</v>
      </c>
      <c r="L144">
        <f t="shared" si="54"/>
        <v>-68.4832428599005</v>
      </c>
      <c r="M144">
        <v>0.05</v>
      </c>
      <c r="N144">
        <f t="shared" ref="N144:N160" si="56">400*(9.8)*(M144)</f>
        <v>196.00000000000003</v>
      </c>
      <c r="O144">
        <f t="shared" si="48"/>
        <v>3.1500000000000004</v>
      </c>
      <c r="P144">
        <f t="shared" si="49"/>
        <v>51.889950000000006</v>
      </c>
      <c r="Q144">
        <v>0.68</v>
      </c>
      <c r="R144">
        <f t="shared" si="53"/>
        <v>133.41600000000003</v>
      </c>
      <c r="S144">
        <f t="shared" si="50"/>
        <v>179.40670714009954</v>
      </c>
      <c r="T144">
        <f>S144*E144</f>
        <v>1524.9570106908461</v>
      </c>
      <c r="U144">
        <f t="shared" si="44"/>
        <v>1.5249570106908461</v>
      </c>
      <c r="V144">
        <v>2.88</v>
      </c>
      <c r="W144">
        <v>7.36</v>
      </c>
      <c r="X144">
        <f t="shared" si="51"/>
        <v>14450</v>
      </c>
      <c r="Y144">
        <f t="shared" si="45"/>
        <v>762.47850534542306</v>
      </c>
    </row>
    <row r="145" spans="2:25" x14ac:dyDescent="0.2">
      <c r="B145" s="8">
        <v>71.5</v>
      </c>
      <c r="C145">
        <f t="shared" si="46"/>
        <v>0</v>
      </c>
      <c r="D145">
        <f t="shared" si="52"/>
        <v>8.5</v>
      </c>
      <c r="E145">
        <v>8.5</v>
      </c>
      <c r="F145">
        <f t="shared" si="43"/>
        <v>4.25</v>
      </c>
      <c r="G145">
        <f t="shared" si="35"/>
        <v>497.0625</v>
      </c>
      <c r="H145">
        <f t="shared" si="47"/>
        <v>5.3779236515988886</v>
      </c>
      <c r="I145">
        <f t="shared" si="55"/>
        <v>-7.4172727358454926E-2</v>
      </c>
      <c r="J145">
        <v>-1</v>
      </c>
      <c r="K145" t="s">
        <v>21</v>
      </c>
      <c r="L145">
        <f>(400*9.81)*(SIN(RADIANS(J145)))</f>
        <v>-68.4832428599005</v>
      </c>
      <c r="M145">
        <v>0.05</v>
      </c>
      <c r="N145">
        <f t="shared" si="56"/>
        <v>196.00000000000003</v>
      </c>
      <c r="O145">
        <f t="shared" si="48"/>
        <v>3.1500000000000004</v>
      </c>
      <c r="P145">
        <f t="shared" si="49"/>
        <v>51.889950000000006</v>
      </c>
      <c r="Q145">
        <v>0.68</v>
      </c>
      <c r="R145">
        <f t="shared" si="53"/>
        <v>133.41600000000003</v>
      </c>
      <c r="S145">
        <f t="shared" si="50"/>
        <v>179.40670714009954</v>
      </c>
      <c r="T145">
        <f t="shared" ref="T145:T177" si="57">S145*E145</f>
        <v>1524.9570106908461</v>
      </c>
      <c r="U145">
        <f t="shared" si="44"/>
        <v>1.5249570106908461</v>
      </c>
      <c r="V145">
        <v>2.88</v>
      </c>
      <c r="W145">
        <v>7.36</v>
      </c>
      <c r="X145">
        <f t="shared" si="51"/>
        <v>14450</v>
      </c>
      <c r="Y145">
        <f t="shared" si="45"/>
        <v>762.47850534542306</v>
      </c>
    </row>
    <row r="146" spans="2:25" x14ac:dyDescent="0.2">
      <c r="B146" s="8">
        <v>72</v>
      </c>
      <c r="C146">
        <f t="shared" si="46"/>
        <v>0</v>
      </c>
      <c r="D146">
        <f t="shared" si="52"/>
        <v>8.5</v>
      </c>
      <c r="E146">
        <v>8.5</v>
      </c>
      <c r="F146">
        <f t="shared" si="43"/>
        <v>4.25</v>
      </c>
      <c r="G146">
        <f t="shared" ref="G146:G209" si="58">G145+F146</f>
        <v>501.3125</v>
      </c>
      <c r="H146">
        <f t="shared" si="47"/>
        <v>5.3037509242404335</v>
      </c>
      <c r="I146">
        <f t="shared" si="55"/>
        <v>-7.4172727358454926E-2</v>
      </c>
      <c r="J146">
        <v>-1</v>
      </c>
      <c r="K146" t="s">
        <v>21</v>
      </c>
      <c r="L146">
        <f t="shared" ref="L146:L167" si="59">(400*9.81)*(SIN(RADIANS(J146)))</f>
        <v>-68.4832428599005</v>
      </c>
      <c r="M146">
        <v>0.05</v>
      </c>
      <c r="N146">
        <f t="shared" si="56"/>
        <v>196.00000000000003</v>
      </c>
      <c r="O146">
        <f t="shared" si="48"/>
        <v>3.1500000000000004</v>
      </c>
      <c r="P146">
        <f t="shared" si="49"/>
        <v>51.889950000000006</v>
      </c>
      <c r="Q146">
        <v>0.68</v>
      </c>
      <c r="R146">
        <f t="shared" si="53"/>
        <v>133.41600000000003</v>
      </c>
      <c r="S146">
        <f t="shared" si="50"/>
        <v>179.40670714009954</v>
      </c>
      <c r="T146">
        <f t="shared" si="57"/>
        <v>1524.9570106908461</v>
      </c>
      <c r="U146">
        <f t="shared" si="44"/>
        <v>1.5249570106908461</v>
      </c>
      <c r="V146">
        <v>2.88</v>
      </c>
      <c r="W146">
        <v>7.36</v>
      </c>
      <c r="X146">
        <f t="shared" si="51"/>
        <v>14450</v>
      </c>
      <c r="Y146">
        <f t="shared" si="45"/>
        <v>762.47850534542306</v>
      </c>
    </row>
    <row r="147" spans="2:25" x14ac:dyDescent="0.2">
      <c r="B147" s="8">
        <v>72.5</v>
      </c>
      <c r="C147">
        <f t="shared" si="46"/>
        <v>0</v>
      </c>
      <c r="D147">
        <f t="shared" si="52"/>
        <v>8.5</v>
      </c>
      <c r="E147">
        <v>8.5</v>
      </c>
      <c r="F147">
        <f t="shared" si="43"/>
        <v>4.25</v>
      </c>
      <c r="G147">
        <f t="shared" si="58"/>
        <v>505.5625</v>
      </c>
      <c r="H147">
        <f t="shared" si="47"/>
        <v>5.2295781968819783</v>
      </c>
      <c r="I147">
        <f t="shared" si="55"/>
        <v>-7.4172727358454926E-2</v>
      </c>
      <c r="J147">
        <v>-1</v>
      </c>
      <c r="K147" t="s">
        <v>21</v>
      </c>
      <c r="L147">
        <f t="shared" si="59"/>
        <v>-68.4832428599005</v>
      </c>
      <c r="M147">
        <v>0.05</v>
      </c>
      <c r="N147">
        <f t="shared" si="56"/>
        <v>196.00000000000003</v>
      </c>
      <c r="O147">
        <f t="shared" si="48"/>
        <v>3.1500000000000004</v>
      </c>
      <c r="P147">
        <f t="shared" si="49"/>
        <v>51.889950000000006</v>
      </c>
      <c r="Q147">
        <v>0.68</v>
      </c>
      <c r="R147">
        <f t="shared" si="53"/>
        <v>133.41600000000003</v>
      </c>
      <c r="S147">
        <f t="shared" si="50"/>
        <v>179.40670714009954</v>
      </c>
      <c r="T147">
        <f t="shared" si="57"/>
        <v>1524.9570106908461</v>
      </c>
      <c r="U147">
        <f t="shared" si="44"/>
        <v>1.5249570106908461</v>
      </c>
      <c r="V147">
        <v>2.88</v>
      </c>
      <c r="W147">
        <v>7.36</v>
      </c>
      <c r="X147">
        <f t="shared" si="51"/>
        <v>14450</v>
      </c>
      <c r="Y147">
        <f t="shared" si="45"/>
        <v>762.47850534542306</v>
      </c>
    </row>
    <row r="148" spans="2:25" x14ac:dyDescent="0.2">
      <c r="B148" s="8">
        <v>73</v>
      </c>
      <c r="C148">
        <f t="shared" si="46"/>
        <v>0</v>
      </c>
      <c r="D148">
        <f t="shared" si="52"/>
        <v>8.5</v>
      </c>
      <c r="E148">
        <v>8.5</v>
      </c>
      <c r="F148">
        <f t="shared" si="43"/>
        <v>4.25</v>
      </c>
      <c r="G148">
        <f t="shared" si="58"/>
        <v>509.8125</v>
      </c>
      <c r="H148">
        <f t="shared" si="47"/>
        <v>5.1554054695235232</v>
      </c>
      <c r="I148">
        <f t="shared" si="55"/>
        <v>-7.4172727358454926E-2</v>
      </c>
      <c r="J148">
        <v>-1</v>
      </c>
      <c r="K148" t="s">
        <v>21</v>
      </c>
      <c r="L148">
        <f t="shared" si="59"/>
        <v>-68.4832428599005</v>
      </c>
      <c r="M148">
        <v>0.05</v>
      </c>
      <c r="N148">
        <f t="shared" si="56"/>
        <v>196.00000000000003</v>
      </c>
      <c r="O148">
        <f t="shared" si="48"/>
        <v>3.1500000000000004</v>
      </c>
      <c r="P148">
        <f t="shared" si="49"/>
        <v>51.889950000000006</v>
      </c>
      <c r="Q148">
        <v>0.68</v>
      </c>
      <c r="R148">
        <f t="shared" si="53"/>
        <v>133.41600000000003</v>
      </c>
      <c r="S148">
        <f t="shared" si="50"/>
        <v>179.40670714009954</v>
      </c>
      <c r="T148">
        <f t="shared" si="57"/>
        <v>1524.9570106908461</v>
      </c>
      <c r="U148">
        <f t="shared" si="44"/>
        <v>1.5249570106908461</v>
      </c>
      <c r="V148">
        <v>2.88</v>
      </c>
      <c r="W148">
        <v>7.36</v>
      </c>
      <c r="X148">
        <f t="shared" si="51"/>
        <v>14450</v>
      </c>
      <c r="Y148">
        <f t="shared" si="45"/>
        <v>762.47850534542306</v>
      </c>
    </row>
    <row r="149" spans="2:25" x14ac:dyDescent="0.2">
      <c r="B149" s="8">
        <v>73.5</v>
      </c>
      <c r="C149">
        <f t="shared" si="46"/>
        <v>0</v>
      </c>
      <c r="D149">
        <f t="shared" si="52"/>
        <v>8.5</v>
      </c>
      <c r="E149">
        <v>8.5</v>
      </c>
      <c r="F149">
        <f t="shared" si="43"/>
        <v>4.25</v>
      </c>
      <c r="G149">
        <f t="shared" si="58"/>
        <v>514.0625</v>
      </c>
      <c r="H149">
        <f t="shared" si="47"/>
        <v>5.081232742165068</v>
      </c>
      <c r="I149">
        <f t="shared" si="55"/>
        <v>-7.4172727358454926E-2</v>
      </c>
      <c r="J149">
        <v>-1</v>
      </c>
      <c r="K149" t="s">
        <v>21</v>
      </c>
      <c r="L149">
        <f t="shared" si="59"/>
        <v>-68.4832428599005</v>
      </c>
      <c r="M149">
        <v>0.05</v>
      </c>
      <c r="N149">
        <f t="shared" si="56"/>
        <v>196.00000000000003</v>
      </c>
      <c r="O149">
        <f t="shared" si="48"/>
        <v>3.1500000000000004</v>
      </c>
      <c r="P149">
        <f t="shared" si="49"/>
        <v>51.889950000000006</v>
      </c>
      <c r="Q149">
        <v>0.68</v>
      </c>
      <c r="R149">
        <f t="shared" si="53"/>
        <v>133.41600000000003</v>
      </c>
      <c r="S149">
        <f t="shared" si="50"/>
        <v>179.40670714009954</v>
      </c>
      <c r="T149">
        <f t="shared" si="57"/>
        <v>1524.9570106908461</v>
      </c>
      <c r="U149">
        <f t="shared" si="44"/>
        <v>1.5249570106908461</v>
      </c>
      <c r="V149">
        <v>2.88</v>
      </c>
      <c r="W149">
        <v>7.36</v>
      </c>
      <c r="X149">
        <f t="shared" si="51"/>
        <v>14450</v>
      </c>
      <c r="Y149">
        <f t="shared" si="45"/>
        <v>762.47850534542306</v>
      </c>
    </row>
    <row r="150" spans="2:25" x14ac:dyDescent="0.2">
      <c r="B150" s="8">
        <v>74</v>
      </c>
      <c r="C150">
        <f t="shared" si="46"/>
        <v>0</v>
      </c>
      <c r="D150">
        <f t="shared" si="52"/>
        <v>8.5</v>
      </c>
      <c r="E150">
        <v>8.5</v>
      </c>
      <c r="F150">
        <f t="shared" si="43"/>
        <v>4.25</v>
      </c>
      <c r="G150">
        <f t="shared" si="58"/>
        <v>518.3125</v>
      </c>
      <c r="H150">
        <f t="shared" si="47"/>
        <v>5.0070600148066129</v>
      </c>
      <c r="I150">
        <f t="shared" si="55"/>
        <v>-7.4172727358454926E-2</v>
      </c>
      <c r="J150">
        <v>-1</v>
      </c>
      <c r="K150" t="s">
        <v>21</v>
      </c>
      <c r="L150">
        <f t="shared" si="59"/>
        <v>-68.4832428599005</v>
      </c>
      <c r="M150">
        <v>0.05</v>
      </c>
      <c r="N150">
        <f t="shared" si="56"/>
        <v>196.00000000000003</v>
      </c>
      <c r="O150">
        <f t="shared" si="48"/>
        <v>3.1500000000000004</v>
      </c>
      <c r="P150">
        <f t="shared" si="49"/>
        <v>51.889950000000006</v>
      </c>
      <c r="Q150">
        <v>0.68</v>
      </c>
      <c r="R150">
        <f t="shared" si="53"/>
        <v>133.41600000000003</v>
      </c>
      <c r="S150">
        <f t="shared" si="50"/>
        <v>179.40670714009954</v>
      </c>
      <c r="T150">
        <f t="shared" si="57"/>
        <v>1524.9570106908461</v>
      </c>
      <c r="U150">
        <f t="shared" si="44"/>
        <v>1.5249570106908461</v>
      </c>
      <c r="V150">
        <v>2.88</v>
      </c>
      <c r="W150">
        <v>7.36</v>
      </c>
      <c r="X150">
        <f t="shared" si="51"/>
        <v>14450</v>
      </c>
      <c r="Y150">
        <f t="shared" si="45"/>
        <v>762.47850534542306</v>
      </c>
    </row>
    <row r="151" spans="2:25" x14ac:dyDescent="0.2">
      <c r="B151" s="8">
        <v>74.5</v>
      </c>
      <c r="C151">
        <f t="shared" si="46"/>
        <v>0</v>
      </c>
      <c r="D151">
        <f t="shared" si="52"/>
        <v>8.5</v>
      </c>
      <c r="E151">
        <v>8.5</v>
      </c>
      <c r="F151">
        <f t="shared" si="43"/>
        <v>4.25</v>
      </c>
      <c r="G151">
        <f t="shared" si="58"/>
        <v>522.5625</v>
      </c>
      <c r="H151">
        <f t="shared" si="47"/>
        <v>4.9328872874481577</v>
      </c>
      <c r="I151">
        <f t="shared" si="55"/>
        <v>-7.4172727358454926E-2</v>
      </c>
      <c r="J151">
        <v>-1</v>
      </c>
      <c r="K151" t="s">
        <v>21</v>
      </c>
      <c r="L151">
        <f t="shared" si="59"/>
        <v>-68.4832428599005</v>
      </c>
      <c r="M151">
        <v>0.05</v>
      </c>
      <c r="N151">
        <f t="shared" si="56"/>
        <v>196.00000000000003</v>
      </c>
      <c r="O151">
        <f t="shared" si="48"/>
        <v>3.1500000000000004</v>
      </c>
      <c r="P151">
        <f t="shared" si="49"/>
        <v>51.889950000000006</v>
      </c>
      <c r="Q151">
        <v>0.68</v>
      </c>
      <c r="R151">
        <f t="shared" si="53"/>
        <v>133.41600000000003</v>
      </c>
      <c r="S151">
        <f t="shared" si="50"/>
        <v>179.40670714009954</v>
      </c>
      <c r="T151">
        <f t="shared" si="57"/>
        <v>1524.9570106908461</v>
      </c>
      <c r="U151">
        <f t="shared" si="44"/>
        <v>1.5249570106908461</v>
      </c>
      <c r="V151">
        <v>2.88</v>
      </c>
      <c r="W151">
        <v>7.36</v>
      </c>
      <c r="X151">
        <f t="shared" si="51"/>
        <v>14450</v>
      </c>
      <c r="Y151">
        <f t="shared" si="45"/>
        <v>762.47850534542306</v>
      </c>
    </row>
    <row r="152" spans="2:25" x14ac:dyDescent="0.2">
      <c r="B152" s="8">
        <v>75</v>
      </c>
      <c r="C152">
        <f t="shared" si="46"/>
        <v>0</v>
      </c>
      <c r="D152">
        <f t="shared" si="52"/>
        <v>8.5</v>
      </c>
      <c r="E152">
        <v>8.5</v>
      </c>
      <c r="F152">
        <f t="shared" si="43"/>
        <v>4.25</v>
      </c>
      <c r="G152">
        <f t="shared" si="58"/>
        <v>526.8125</v>
      </c>
      <c r="H152">
        <f t="shared" si="47"/>
        <v>4.8587145600897026</v>
      </c>
      <c r="I152">
        <f t="shared" si="55"/>
        <v>-7.4172727358454926E-2</v>
      </c>
      <c r="J152">
        <v>-1</v>
      </c>
      <c r="K152" t="s">
        <v>20</v>
      </c>
      <c r="L152">
        <f t="shared" si="59"/>
        <v>-68.4832428599005</v>
      </c>
      <c r="M152">
        <v>0.08</v>
      </c>
      <c r="N152">
        <f t="shared" si="56"/>
        <v>313.60000000000002</v>
      </c>
      <c r="O152">
        <f t="shared" si="48"/>
        <v>3.1500000000000004</v>
      </c>
      <c r="P152">
        <f t="shared" si="49"/>
        <v>51.889950000000006</v>
      </c>
      <c r="Q152">
        <v>0.55000000000000004</v>
      </c>
      <c r="R152">
        <f t="shared" si="53"/>
        <v>172.65600000000003</v>
      </c>
      <c r="S152">
        <f t="shared" si="50"/>
        <v>297.00670714009954</v>
      </c>
      <c r="T152">
        <f t="shared" si="57"/>
        <v>2524.5570106908463</v>
      </c>
      <c r="U152">
        <f t="shared" si="44"/>
        <v>2.5245570106908461</v>
      </c>
      <c r="V152">
        <v>2.88</v>
      </c>
      <c r="W152">
        <v>7.36</v>
      </c>
      <c r="X152">
        <f t="shared" si="51"/>
        <v>14450</v>
      </c>
      <c r="Y152">
        <f t="shared" si="45"/>
        <v>1262.2785053454231</v>
      </c>
    </row>
    <row r="153" spans="2:25" x14ac:dyDescent="0.2">
      <c r="B153" s="8">
        <v>75.5</v>
      </c>
      <c r="C153">
        <f t="shared" si="46"/>
        <v>0</v>
      </c>
      <c r="D153">
        <f t="shared" si="52"/>
        <v>8.5</v>
      </c>
      <c r="E153">
        <v>8.5</v>
      </c>
      <c r="F153">
        <f t="shared" si="43"/>
        <v>4.25</v>
      </c>
      <c r="G153">
        <f t="shared" si="58"/>
        <v>531.0625</v>
      </c>
      <c r="H153">
        <f t="shared" si="47"/>
        <v>4.7845418327312474</v>
      </c>
      <c r="I153">
        <f t="shared" si="55"/>
        <v>-7.4172727358454926E-2</v>
      </c>
      <c r="J153">
        <v>-1</v>
      </c>
      <c r="K153" t="s">
        <v>20</v>
      </c>
      <c r="L153">
        <f t="shared" si="59"/>
        <v>-68.4832428599005</v>
      </c>
      <c r="M153">
        <v>0.08</v>
      </c>
      <c r="N153">
        <f t="shared" si="56"/>
        <v>313.60000000000002</v>
      </c>
      <c r="O153">
        <f t="shared" si="48"/>
        <v>3.1500000000000004</v>
      </c>
      <c r="P153">
        <f t="shared" si="49"/>
        <v>51.889950000000006</v>
      </c>
      <c r="Q153">
        <v>0.55000000000000004</v>
      </c>
      <c r="R153">
        <f t="shared" si="53"/>
        <v>172.65600000000003</v>
      </c>
      <c r="S153">
        <f t="shared" si="50"/>
        <v>297.00670714009954</v>
      </c>
      <c r="T153">
        <f t="shared" si="57"/>
        <v>2524.5570106908463</v>
      </c>
      <c r="U153">
        <f t="shared" si="44"/>
        <v>2.5245570106908461</v>
      </c>
      <c r="V153">
        <v>2.88</v>
      </c>
      <c r="W153">
        <v>7.36</v>
      </c>
      <c r="X153">
        <f t="shared" si="51"/>
        <v>14450</v>
      </c>
      <c r="Y153">
        <f t="shared" si="45"/>
        <v>1262.2785053454231</v>
      </c>
    </row>
    <row r="154" spans="2:25" x14ac:dyDescent="0.2">
      <c r="B154" s="8">
        <v>76</v>
      </c>
      <c r="C154">
        <f t="shared" si="46"/>
        <v>0</v>
      </c>
      <c r="D154">
        <f t="shared" si="52"/>
        <v>8.5</v>
      </c>
      <c r="E154">
        <v>8.5</v>
      </c>
      <c r="F154">
        <f t="shared" si="43"/>
        <v>4.25</v>
      </c>
      <c r="G154">
        <f t="shared" si="58"/>
        <v>535.3125</v>
      </c>
      <c r="H154">
        <f t="shared" si="47"/>
        <v>4.7103691053727923</v>
      </c>
      <c r="I154">
        <f t="shared" si="55"/>
        <v>-7.4172727358454926E-2</v>
      </c>
      <c r="J154">
        <v>-1</v>
      </c>
      <c r="K154" t="s">
        <v>20</v>
      </c>
      <c r="L154">
        <f t="shared" si="59"/>
        <v>-68.4832428599005</v>
      </c>
      <c r="M154">
        <v>0.08</v>
      </c>
      <c r="N154">
        <f t="shared" si="56"/>
        <v>313.60000000000002</v>
      </c>
      <c r="O154">
        <f t="shared" si="48"/>
        <v>3.1500000000000004</v>
      </c>
      <c r="P154">
        <f t="shared" si="49"/>
        <v>51.889950000000006</v>
      </c>
      <c r="Q154">
        <v>0.55000000000000004</v>
      </c>
      <c r="R154">
        <f t="shared" si="53"/>
        <v>172.65600000000003</v>
      </c>
      <c r="S154">
        <f t="shared" si="50"/>
        <v>297.00670714009954</v>
      </c>
      <c r="T154">
        <f t="shared" si="57"/>
        <v>2524.5570106908463</v>
      </c>
      <c r="U154">
        <f t="shared" si="44"/>
        <v>2.5245570106908461</v>
      </c>
      <c r="V154">
        <v>2.88</v>
      </c>
      <c r="W154">
        <v>7.36</v>
      </c>
      <c r="X154">
        <f t="shared" si="51"/>
        <v>14450</v>
      </c>
      <c r="Y154">
        <f t="shared" si="45"/>
        <v>1262.2785053454231</v>
      </c>
    </row>
    <row r="155" spans="2:25" x14ac:dyDescent="0.2">
      <c r="B155" s="8">
        <v>76.5</v>
      </c>
      <c r="C155">
        <f t="shared" si="46"/>
        <v>0</v>
      </c>
      <c r="D155">
        <f t="shared" si="52"/>
        <v>8.5</v>
      </c>
      <c r="E155">
        <v>8.5</v>
      </c>
      <c r="F155">
        <f t="shared" si="43"/>
        <v>4.25</v>
      </c>
      <c r="G155">
        <f t="shared" si="58"/>
        <v>539.5625</v>
      </c>
      <c r="H155">
        <f t="shared" si="47"/>
        <v>4.6361963780143371</v>
      </c>
      <c r="I155">
        <f t="shared" si="55"/>
        <v>-7.4172727358454926E-2</v>
      </c>
      <c r="J155">
        <v>-1</v>
      </c>
      <c r="K155" t="s">
        <v>21</v>
      </c>
      <c r="L155">
        <f t="shared" si="59"/>
        <v>-68.4832428599005</v>
      </c>
      <c r="M155">
        <v>0.05</v>
      </c>
      <c r="N155">
        <f t="shared" si="56"/>
        <v>196.00000000000003</v>
      </c>
      <c r="O155">
        <f t="shared" si="48"/>
        <v>3.1500000000000004</v>
      </c>
      <c r="P155">
        <f t="shared" si="49"/>
        <v>51.889950000000006</v>
      </c>
      <c r="Q155">
        <v>0.68</v>
      </c>
      <c r="R155">
        <f t="shared" si="53"/>
        <v>133.41600000000003</v>
      </c>
      <c r="S155">
        <f t="shared" si="50"/>
        <v>179.40670714009954</v>
      </c>
      <c r="T155">
        <f t="shared" si="57"/>
        <v>1524.9570106908461</v>
      </c>
      <c r="U155">
        <f t="shared" si="44"/>
        <v>1.5249570106908461</v>
      </c>
      <c r="V155">
        <v>2.88</v>
      </c>
      <c r="W155">
        <v>7.36</v>
      </c>
      <c r="X155">
        <f t="shared" si="51"/>
        <v>14450</v>
      </c>
      <c r="Y155">
        <f t="shared" si="45"/>
        <v>762.47850534542306</v>
      </c>
    </row>
    <row r="156" spans="2:25" x14ac:dyDescent="0.2">
      <c r="B156" s="8">
        <v>77</v>
      </c>
      <c r="C156">
        <f t="shared" si="46"/>
        <v>0</v>
      </c>
      <c r="D156">
        <f t="shared" si="52"/>
        <v>8.5</v>
      </c>
      <c r="E156">
        <v>8.5</v>
      </c>
      <c r="F156">
        <f t="shared" si="43"/>
        <v>4.25</v>
      </c>
      <c r="G156">
        <f t="shared" si="58"/>
        <v>543.8125</v>
      </c>
      <c r="H156">
        <f t="shared" si="47"/>
        <v>4.562023650655882</v>
      </c>
      <c r="I156">
        <f t="shared" si="55"/>
        <v>-7.4172727358454926E-2</v>
      </c>
      <c r="J156">
        <v>-1</v>
      </c>
      <c r="K156" t="s">
        <v>21</v>
      </c>
      <c r="L156">
        <f t="shared" si="59"/>
        <v>-68.4832428599005</v>
      </c>
      <c r="M156">
        <v>0.05</v>
      </c>
      <c r="N156">
        <f t="shared" si="56"/>
        <v>196.00000000000003</v>
      </c>
      <c r="O156">
        <f t="shared" si="48"/>
        <v>3.1500000000000004</v>
      </c>
      <c r="P156">
        <f t="shared" si="49"/>
        <v>51.889950000000006</v>
      </c>
      <c r="Q156">
        <v>0.68</v>
      </c>
      <c r="R156">
        <f t="shared" si="53"/>
        <v>133.41600000000003</v>
      </c>
      <c r="S156">
        <f t="shared" si="50"/>
        <v>179.40670714009954</v>
      </c>
      <c r="T156">
        <f t="shared" si="57"/>
        <v>1524.9570106908461</v>
      </c>
      <c r="U156">
        <f t="shared" si="44"/>
        <v>1.5249570106908461</v>
      </c>
      <c r="V156">
        <v>2.88</v>
      </c>
      <c r="W156">
        <v>7.36</v>
      </c>
      <c r="X156">
        <f t="shared" si="51"/>
        <v>14450</v>
      </c>
      <c r="Y156">
        <f t="shared" si="45"/>
        <v>762.47850534542306</v>
      </c>
    </row>
    <row r="157" spans="2:25" x14ac:dyDescent="0.2">
      <c r="B157" s="8">
        <v>77.5</v>
      </c>
      <c r="C157">
        <f t="shared" si="46"/>
        <v>0</v>
      </c>
      <c r="D157">
        <f t="shared" si="52"/>
        <v>8.5</v>
      </c>
      <c r="E157">
        <v>8.5</v>
      </c>
      <c r="F157">
        <f t="shared" si="43"/>
        <v>4.25</v>
      </c>
      <c r="G157">
        <f t="shared" si="58"/>
        <v>548.0625</v>
      </c>
      <c r="H157">
        <f t="shared" si="47"/>
        <v>4.4878509232974269</v>
      </c>
      <c r="I157">
        <f t="shared" si="55"/>
        <v>-7.4172727358454926E-2</v>
      </c>
      <c r="J157">
        <v>-1</v>
      </c>
      <c r="K157" t="s">
        <v>21</v>
      </c>
      <c r="L157">
        <f t="shared" si="59"/>
        <v>-68.4832428599005</v>
      </c>
      <c r="M157">
        <v>0.05</v>
      </c>
      <c r="N157">
        <f t="shared" si="56"/>
        <v>196.00000000000003</v>
      </c>
      <c r="O157">
        <f t="shared" si="48"/>
        <v>3.1500000000000004</v>
      </c>
      <c r="P157">
        <f t="shared" si="49"/>
        <v>51.889950000000006</v>
      </c>
      <c r="Q157">
        <v>0.68</v>
      </c>
      <c r="R157">
        <f t="shared" si="53"/>
        <v>133.41600000000003</v>
      </c>
      <c r="S157">
        <f t="shared" si="50"/>
        <v>179.40670714009954</v>
      </c>
      <c r="T157">
        <f t="shared" si="57"/>
        <v>1524.9570106908461</v>
      </c>
      <c r="U157">
        <f t="shared" si="44"/>
        <v>1.5249570106908461</v>
      </c>
      <c r="V157">
        <v>2.88</v>
      </c>
      <c r="W157">
        <v>7.36</v>
      </c>
      <c r="X157">
        <f t="shared" si="51"/>
        <v>14450</v>
      </c>
      <c r="Y157">
        <f t="shared" si="45"/>
        <v>762.47850534542306</v>
      </c>
    </row>
    <row r="158" spans="2:25" x14ac:dyDescent="0.2">
      <c r="B158" s="8">
        <v>78</v>
      </c>
      <c r="C158">
        <f t="shared" si="46"/>
        <v>0</v>
      </c>
      <c r="D158">
        <f t="shared" si="52"/>
        <v>8.5</v>
      </c>
      <c r="E158">
        <v>8.5</v>
      </c>
      <c r="F158">
        <f t="shared" si="43"/>
        <v>4.25</v>
      </c>
      <c r="G158">
        <f t="shared" si="58"/>
        <v>552.3125</v>
      </c>
      <c r="H158">
        <f t="shared" si="47"/>
        <v>4.4125874205366413</v>
      </c>
      <c r="I158">
        <f t="shared" si="55"/>
        <v>-7.4172727358454926E-2</v>
      </c>
      <c r="J158">
        <v>-1</v>
      </c>
      <c r="K158" t="s">
        <v>21</v>
      </c>
      <c r="L158">
        <f t="shared" si="59"/>
        <v>-68.4832428599005</v>
      </c>
      <c r="M158">
        <v>0.05</v>
      </c>
      <c r="N158">
        <f t="shared" si="56"/>
        <v>196.00000000000003</v>
      </c>
      <c r="O158">
        <f t="shared" si="48"/>
        <v>3.1500000000000004</v>
      </c>
      <c r="P158">
        <f t="shared" si="49"/>
        <v>51.889950000000006</v>
      </c>
      <c r="Q158">
        <v>0.68</v>
      </c>
      <c r="R158">
        <f t="shared" si="53"/>
        <v>133.41600000000003</v>
      </c>
      <c r="S158">
        <f t="shared" si="50"/>
        <v>179.40670714009954</v>
      </c>
      <c r="T158">
        <f t="shared" si="57"/>
        <v>1524.9570106908461</v>
      </c>
      <c r="U158">
        <f t="shared" si="44"/>
        <v>1.5249570106908461</v>
      </c>
      <c r="V158">
        <v>2.88</v>
      </c>
      <c r="W158">
        <v>7.36</v>
      </c>
      <c r="X158">
        <f t="shared" si="51"/>
        <v>14450</v>
      </c>
      <c r="Y158">
        <f t="shared" si="45"/>
        <v>762.47850534542306</v>
      </c>
    </row>
    <row r="159" spans="2:25" x14ac:dyDescent="0.2">
      <c r="B159" s="10">
        <v>78.5</v>
      </c>
      <c r="C159">
        <f t="shared" si="46"/>
        <v>0.5</v>
      </c>
      <c r="D159">
        <f t="shared" si="52"/>
        <v>8.5</v>
      </c>
      <c r="E159">
        <v>8.75</v>
      </c>
      <c r="F159">
        <f t="shared" si="43"/>
        <v>4.3125</v>
      </c>
      <c r="G159">
        <f t="shared" si="58"/>
        <v>556.625</v>
      </c>
      <c r="H159">
        <f t="shared" si="47"/>
        <v>4.3351423669711959</v>
      </c>
      <c r="I159">
        <f t="shared" si="55"/>
        <v>-7.5263502760785139E-2</v>
      </c>
      <c r="J159">
        <v>-1</v>
      </c>
      <c r="K159" t="s">
        <v>21</v>
      </c>
      <c r="L159">
        <f t="shared" si="59"/>
        <v>-68.4832428599005</v>
      </c>
      <c r="M159">
        <v>0.05</v>
      </c>
      <c r="N159">
        <f t="shared" si="56"/>
        <v>196.00000000000003</v>
      </c>
      <c r="O159">
        <f t="shared" si="48"/>
        <v>3.1500000000000004</v>
      </c>
      <c r="P159">
        <f t="shared" si="49"/>
        <v>54.987187500000005</v>
      </c>
      <c r="Q159">
        <v>0.68</v>
      </c>
      <c r="R159">
        <f t="shared" si="53"/>
        <v>133.41600000000003</v>
      </c>
      <c r="S159">
        <f t="shared" si="50"/>
        <v>182.50394464009952</v>
      </c>
      <c r="T159">
        <f t="shared" si="57"/>
        <v>1596.9095156008707</v>
      </c>
      <c r="U159">
        <f t="shared" si="44"/>
        <v>1.5969095156008708</v>
      </c>
      <c r="V159">
        <v>2.88</v>
      </c>
      <c r="W159">
        <v>7.36</v>
      </c>
      <c r="X159">
        <f t="shared" si="51"/>
        <v>15312.5</v>
      </c>
      <c r="Y159">
        <f t="shared" si="45"/>
        <v>787.04826126042917</v>
      </c>
    </row>
    <row r="160" spans="2:25" x14ac:dyDescent="0.2">
      <c r="B160" s="10">
        <v>79</v>
      </c>
      <c r="C160">
        <f t="shared" si="46"/>
        <v>0.5</v>
      </c>
      <c r="D160">
        <f t="shared" si="52"/>
        <v>8.75</v>
      </c>
      <c r="E160">
        <v>9</v>
      </c>
      <c r="F160">
        <f t="shared" si="43"/>
        <v>4.4375</v>
      </c>
      <c r="G160">
        <f t="shared" si="58"/>
        <v>561.0625</v>
      </c>
      <c r="H160">
        <f t="shared" si="47"/>
        <v>4.2544249871987594</v>
      </c>
      <c r="I160">
        <f t="shared" si="55"/>
        <v>-7.7445053565445579E-2</v>
      </c>
      <c r="J160">
        <v>-1</v>
      </c>
      <c r="K160" t="s">
        <v>21</v>
      </c>
      <c r="L160">
        <f t="shared" si="59"/>
        <v>-68.4832428599005</v>
      </c>
      <c r="M160">
        <v>0.05</v>
      </c>
      <c r="N160">
        <f t="shared" si="56"/>
        <v>196.00000000000003</v>
      </c>
      <c r="O160">
        <f t="shared" si="48"/>
        <v>3.1500000000000004</v>
      </c>
      <c r="P160">
        <f t="shared" si="49"/>
        <v>58.174200000000006</v>
      </c>
      <c r="Q160">
        <v>0.68</v>
      </c>
      <c r="R160">
        <f>M160*(400)*(9.81)*Q160</f>
        <v>133.41600000000003</v>
      </c>
      <c r="S160">
        <f t="shared" si="50"/>
        <v>185.69095714009953</v>
      </c>
      <c r="T160">
        <f t="shared" si="57"/>
        <v>1671.2186142608957</v>
      </c>
      <c r="U160">
        <f t="shared" si="44"/>
        <v>1.6712186142608958</v>
      </c>
      <c r="V160">
        <v>2.88</v>
      </c>
      <c r="W160">
        <v>7.36</v>
      </c>
      <c r="X160">
        <f t="shared" si="51"/>
        <v>16200</v>
      </c>
      <c r="Y160">
        <f t="shared" si="45"/>
        <v>824.00362230919166</v>
      </c>
    </row>
    <row r="161" spans="2:25" x14ac:dyDescent="0.2">
      <c r="B161" s="10">
        <v>79.5</v>
      </c>
      <c r="C161">
        <f t="shared" si="46"/>
        <v>1</v>
      </c>
      <c r="D161">
        <f t="shared" si="52"/>
        <v>9</v>
      </c>
      <c r="E161">
        <v>9.5</v>
      </c>
      <c r="F161">
        <f t="shared" si="43"/>
        <v>4.625</v>
      </c>
      <c r="G161">
        <f t="shared" si="58"/>
        <v>565.6875</v>
      </c>
      <c r="H161">
        <f t="shared" si="47"/>
        <v>4.171526056621663</v>
      </c>
      <c r="I161">
        <f t="shared" si="55"/>
        <v>-8.0717379772436246E-2</v>
      </c>
      <c r="J161">
        <v>-1</v>
      </c>
      <c r="K161" t="s">
        <v>21</v>
      </c>
      <c r="L161">
        <f t="shared" si="59"/>
        <v>-68.4832428599005</v>
      </c>
      <c r="M161">
        <v>0.05</v>
      </c>
      <c r="N161">
        <f>400*(9.8)*(M161)</f>
        <v>196.00000000000003</v>
      </c>
      <c r="O161">
        <f t="shared" si="48"/>
        <v>3.1500000000000004</v>
      </c>
      <c r="P161">
        <f t="shared" si="49"/>
        <v>64.817550000000011</v>
      </c>
      <c r="Q161">
        <v>0.68</v>
      </c>
      <c r="R161">
        <f t="shared" ref="R161:R216" si="60">M161*(400)*(9.81)*Q161</f>
        <v>133.41600000000003</v>
      </c>
      <c r="S161">
        <f t="shared" si="50"/>
        <v>192.33430714009955</v>
      </c>
      <c r="T161">
        <f t="shared" si="57"/>
        <v>1827.1759178309458</v>
      </c>
      <c r="U161">
        <f t="shared" si="44"/>
        <v>1.8271759178309457</v>
      </c>
      <c r="V161">
        <v>2.88</v>
      </c>
      <c r="W161">
        <v>7.36</v>
      </c>
      <c r="X161">
        <f t="shared" si="51"/>
        <v>18050</v>
      </c>
      <c r="Y161">
        <f t="shared" si="45"/>
        <v>889.54617052296044</v>
      </c>
    </row>
    <row r="162" spans="2:25" x14ac:dyDescent="0.2">
      <c r="B162" s="8">
        <v>80</v>
      </c>
      <c r="C162">
        <f t="shared" si="46"/>
        <v>0</v>
      </c>
      <c r="D162">
        <f t="shared" si="52"/>
        <v>9.5</v>
      </c>
      <c r="E162">
        <v>9.5</v>
      </c>
      <c r="F162">
        <f t="shared" si="43"/>
        <v>4.75</v>
      </c>
      <c r="G162">
        <f t="shared" si="58"/>
        <v>570.4375</v>
      </c>
      <c r="H162">
        <f t="shared" si="47"/>
        <v>4.0886271260445666</v>
      </c>
      <c r="I162">
        <f t="shared" si="55"/>
        <v>-8.2898930577096686E-2</v>
      </c>
      <c r="J162">
        <v>-1</v>
      </c>
      <c r="K162" t="s">
        <v>21</v>
      </c>
      <c r="L162">
        <f>(400*9.81)*(SIN(RADIANS(J162)))</f>
        <v>-68.4832428599005</v>
      </c>
      <c r="M162">
        <v>0.05</v>
      </c>
      <c r="N162">
        <f t="shared" ref="N162:N225" si="61">400*(9.8)*(M162)</f>
        <v>196.00000000000003</v>
      </c>
      <c r="O162">
        <f t="shared" si="48"/>
        <v>3.1500000000000004</v>
      </c>
      <c r="P162">
        <f t="shared" si="49"/>
        <v>64.817550000000011</v>
      </c>
      <c r="Q162">
        <v>0.68</v>
      </c>
      <c r="R162">
        <f t="shared" si="60"/>
        <v>133.41600000000003</v>
      </c>
      <c r="S162">
        <f t="shared" si="50"/>
        <v>192.33430714009955</v>
      </c>
      <c r="T162">
        <f t="shared" si="57"/>
        <v>1827.1759178309458</v>
      </c>
      <c r="U162">
        <f t="shared" si="44"/>
        <v>1.8271759178309457</v>
      </c>
      <c r="V162">
        <v>2.88</v>
      </c>
      <c r="W162">
        <v>7.36</v>
      </c>
      <c r="X162">
        <f t="shared" si="51"/>
        <v>18050</v>
      </c>
      <c r="Y162">
        <f t="shared" si="45"/>
        <v>913.58795891547288</v>
      </c>
    </row>
    <row r="163" spans="2:25" x14ac:dyDescent="0.2">
      <c r="B163" s="8">
        <v>80.5</v>
      </c>
      <c r="C163">
        <f t="shared" si="46"/>
        <v>0</v>
      </c>
      <c r="D163">
        <f t="shared" si="52"/>
        <v>9.5</v>
      </c>
      <c r="E163">
        <v>9.5</v>
      </c>
      <c r="F163">
        <f t="shared" si="43"/>
        <v>4.75</v>
      </c>
      <c r="G163">
        <f t="shared" si="58"/>
        <v>575.1875</v>
      </c>
      <c r="H163">
        <f t="shared" si="47"/>
        <v>4.0057281954674702</v>
      </c>
      <c r="I163">
        <f t="shared" si="55"/>
        <v>-8.2898930577096686E-2</v>
      </c>
      <c r="J163">
        <v>-1</v>
      </c>
      <c r="K163" t="s">
        <v>21</v>
      </c>
      <c r="L163">
        <f t="shared" si="59"/>
        <v>-68.4832428599005</v>
      </c>
      <c r="M163">
        <v>0.05</v>
      </c>
      <c r="N163">
        <f t="shared" si="61"/>
        <v>196.00000000000003</v>
      </c>
      <c r="O163">
        <f t="shared" si="48"/>
        <v>3.1500000000000004</v>
      </c>
      <c r="P163">
        <f t="shared" si="49"/>
        <v>64.817550000000011</v>
      </c>
      <c r="Q163">
        <v>0.68</v>
      </c>
      <c r="R163">
        <f t="shared" si="60"/>
        <v>133.41600000000003</v>
      </c>
      <c r="S163">
        <f t="shared" si="50"/>
        <v>192.33430714009955</v>
      </c>
      <c r="T163">
        <f t="shared" si="57"/>
        <v>1827.1759178309458</v>
      </c>
      <c r="U163">
        <f t="shared" si="44"/>
        <v>1.8271759178309457</v>
      </c>
      <c r="V163">
        <v>2.88</v>
      </c>
      <c r="W163">
        <v>7.36</v>
      </c>
      <c r="X163">
        <f t="shared" si="51"/>
        <v>18050</v>
      </c>
      <c r="Y163">
        <f t="shared" si="45"/>
        <v>913.58795891547288</v>
      </c>
    </row>
    <row r="164" spans="2:25" x14ac:dyDescent="0.2">
      <c r="B164" s="8">
        <v>81</v>
      </c>
      <c r="C164">
        <f t="shared" si="46"/>
        <v>0</v>
      </c>
      <c r="D164">
        <f t="shared" si="52"/>
        <v>9.5</v>
      </c>
      <c r="E164">
        <v>9.5</v>
      </c>
      <c r="F164">
        <f t="shared" si="43"/>
        <v>4.75</v>
      </c>
      <c r="G164">
        <f t="shared" si="58"/>
        <v>579.9375</v>
      </c>
      <c r="H164">
        <f t="shared" si="47"/>
        <v>3.9228292648903733</v>
      </c>
      <c r="I164">
        <f t="shared" si="55"/>
        <v>-8.2898930577096686E-2</v>
      </c>
      <c r="J164">
        <v>-1</v>
      </c>
      <c r="K164" t="s">
        <v>21</v>
      </c>
      <c r="L164">
        <f t="shared" si="59"/>
        <v>-68.4832428599005</v>
      </c>
      <c r="M164">
        <v>0.05</v>
      </c>
      <c r="N164">
        <f t="shared" si="61"/>
        <v>196.00000000000003</v>
      </c>
      <c r="O164">
        <f t="shared" si="48"/>
        <v>3.1500000000000004</v>
      </c>
      <c r="P164">
        <f t="shared" si="49"/>
        <v>64.817550000000011</v>
      </c>
      <c r="Q164">
        <v>0.68</v>
      </c>
      <c r="R164">
        <f t="shared" si="60"/>
        <v>133.41600000000003</v>
      </c>
      <c r="S164">
        <f t="shared" si="50"/>
        <v>192.33430714009955</v>
      </c>
      <c r="T164">
        <f t="shared" si="57"/>
        <v>1827.1759178309458</v>
      </c>
      <c r="U164">
        <f t="shared" si="44"/>
        <v>1.8271759178309457</v>
      </c>
      <c r="V164">
        <v>2.88</v>
      </c>
      <c r="W164">
        <v>7.36</v>
      </c>
      <c r="X164">
        <f t="shared" si="51"/>
        <v>18050</v>
      </c>
      <c r="Y164">
        <f t="shared" si="45"/>
        <v>913.58795891547288</v>
      </c>
    </row>
    <row r="165" spans="2:25" x14ac:dyDescent="0.2">
      <c r="B165" s="8">
        <v>81.5</v>
      </c>
      <c r="C165">
        <f t="shared" si="46"/>
        <v>0</v>
      </c>
      <c r="D165">
        <f t="shared" si="52"/>
        <v>9.5</v>
      </c>
      <c r="E165">
        <v>9.5</v>
      </c>
      <c r="F165">
        <f t="shared" si="43"/>
        <v>4.75</v>
      </c>
      <c r="G165">
        <f t="shared" si="58"/>
        <v>584.6875</v>
      </c>
      <c r="H165">
        <f t="shared" si="47"/>
        <v>3.8399303343132765</v>
      </c>
      <c r="I165">
        <f t="shared" si="55"/>
        <v>-8.2898930577096686E-2</v>
      </c>
      <c r="J165">
        <v>-1</v>
      </c>
      <c r="K165" t="s">
        <v>21</v>
      </c>
      <c r="L165">
        <f t="shared" si="59"/>
        <v>-68.4832428599005</v>
      </c>
      <c r="M165">
        <v>0.05</v>
      </c>
      <c r="N165">
        <f t="shared" si="61"/>
        <v>196.00000000000003</v>
      </c>
      <c r="O165">
        <f t="shared" si="48"/>
        <v>3.1500000000000004</v>
      </c>
      <c r="P165">
        <f t="shared" si="49"/>
        <v>64.817550000000011</v>
      </c>
      <c r="Q165">
        <v>0.68</v>
      </c>
      <c r="R165">
        <f t="shared" si="60"/>
        <v>133.41600000000003</v>
      </c>
      <c r="S165">
        <f t="shared" si="50"/>
        <v>192.33430714009955</v>
      </c>
      <c r="T165">
        <f t="shared" si="57"/>
        <v>1827.1759178309458</v>
      </c>
      <c r="U165">
        <f t="shared" si="44"/>
        <v>1.8271759178309457</v>
      </c>
      <c r="V165">
        <v>2.88</v>
      </c>
      <c r="W165">
        <v>7.36</v>
      </c>
      <c r="X165">
        <f t="shared" si="51"/>
        <v>18050</v>
      </c>
      <c r="Y165">
        <f t="shared" si="45"/>
        <v>913.58795891547288</v>
      </c>
    </row>
    <row r="166" spans="2:25" x14ac:dyDescent="0.2">
      <c r="B166" s="8">
        <v>82</v>
      </c>
      <c r="C166">
        <f t="shared" si="46"/>
        <v>0</v>
      </c>
      <c r="D166">
        <f t="shared" si="52"/>
        <v>9.5</v>
      </c>
      <c r="E166">
        <v>9.5</v>
      </c>
      <c r="F166">
        <f t="shared" si="43"/>
        <v>4.75</v>
      </c>
      <c r="G166">
        <f t="shared" si="58"/>
        <v>589.4375</v>
      </c>
      <c r="H166">
        <f t="shared" si="47"/>
        <v>3.7570314037361796</v>
      </c>
      <c r="I166">
        <f t="shared" si="55"/>
        <v>-8.2898930577096686E-2</v>
      </c>
      <c r="J166">
        <v>-1</v>
      </c>
      <c r="K166" t="s">
        <v>21</v>
      </c>
      <c r="L166">
        <f t="shared" si="59"/>
        <v>-68.4832428599005</v>
      </c>
      <c r="M166">
        <v>0.05</v>
      </c>
      <c r="N166">
        <f t="shared" si="61"/>
        <v>196.00000000000003</v>
      </c>
      <c r="O166">
        <f t="shared" si="48"/>
        <v>3.1500000000000004</v>
      </c>
      <c r="P166">
        <f t="shared" si="49"/>
        <v>64.817550000000011</v>
      </c>
      <c r="Q166">
        <v>0.68</v>
      </c>
      <c r="R166">
        <f t="shared" si="60"/>
        <v>133.41600000000003</v>
      </c>
      <c r="S166">
        <f t="shared" si="50"/>
        <v>192.33430714009955</v>
      </c>
      <c r="T166">
        <f t="shared" si="57"/>
        <v>1827.1759178309458</v>
      </c>
      <c r="U166">
        <f t="shared" si="44"/>
        <v>1.8271759178309457</v>
      </c>
      <c r="V166">
        <v>2.88</v>
      </c>
      <c r="W166">
        <v>7.36</v>
      </c>
      <c r="X166">
        <f t="shared" si="51"/>
        <v>18050</v>
      </c>
      <c r="Y166">
        <f t="shared" si="45"/>
        <v>913.58795891547288</v>
      </c>
    </row>
    <row r="167" spans="2:25" x14ac:dyDescent="0.2">
      <c r="B167" s="8">
        <v>82.5</v>
      </c>
      <c r="C167">
        <f t="shared" si="46"/>
        <v>0</v>
      </c>
      <c r="D167">
        <f t="shared" si="52"/>
        <v>9.5</v>
      </c>
      <c r="E167">
        <v>9.5</v>
      </c>
      <c r="F167">
        <f t="shared" si="43"/>
        <v>4.75</v>
      </c>
      <c r="G167">
        <f t="shared" si="58"/>
        <v>594.1875</v>
      </c>
      <c r="H167">
        <f t="shared" si="47"/>
        <v>3.6741324731590828</v>
      </c>
      <c r="I167">
        <f t="shared" si="55"/>
        <v>-8.2898930577096686E-2</v>
      </c>
      <c r="J167">
        <v>-1</v>
      </c>
      <c r="K167" t="s">
        <v>21</v>
      </c>
      <c r="L167">
        <f t="shared" si="59"/>
        <v>-68.4832428599005</v>
      </c>
      <c r="M167">
        <v>0.05</v>
      </c>
      <c r="N167">
        <f t="shared" si="61"/>
        <v>196.00000000000003</v>
      </c>
      <c r="O167">
        <f t="shared" si="48"/>
        <v>3.1500000000000004</v>
      </c>
      <c r="P167">
        <f t="shared" si="49"/>
        <v>64.817550000000011</v>
      </c>
      <c r="Q167">
        <v>0.68</v>
      </c>
      <c r="R167">
        <f t="shared" si="60"/>
        <v>133.41600000000003</v>
      </c>
      <c r="S167">
        <f t="shared" si="50"/>
        <v>192.33430714009955</v>
      </c>
      <c r="T167">
        <f t="shared" si="57"/>
        <v>1827.1759178309458</v>
      </c>
      <c r="U167">
        <f t="shared" si="44"/>
        <v>1.8271759178309457</v>
      </c>
      <c r="V167">
        <v>2.88</v>
      </c>
      <c r="W167">
        <v>7.36</v>
      </c>
      <c r="X167">
        <f t="shared" si="51"/>
        <v>18050</v>
      </c>
      <c r="Y167">
        <f t="shared" si="45"/>
        <v>913.58795891547288</v>
      </c>
    </row>
    <row r="168" spans="2:25" x14ac:dyDescent="0.2">
      <c r="B168" s="8">
        <v>83</v>
      </c>
      <c r="C168">
        <f t="shared" si="46"/>
        <v>0</v>
      </c>
      <c r="D168">
        <f t="shared" si="52"/>
        <v>9.5</v>
      </c>
      <c r="E168">
        <v>9.5</v>
      </c>
      <c r="F168">
        <f t="shared" si="43"/>
        <v>4.75</v>
      </c>
      <c r="G168">
        <f t="shared" si="58"/>
        <v>598.9375</v>
      </c>
      <c r="H168">
        <f t="shared" si="47"/>
        <v>3.5912335425819859</v>
      </c>
      <c r="I168">
        <f t="shared" si="55"/>
        <v>-8.2898930577096686E-2</v>
      </c>
      <c r="J168">
        <v>-1</v>
      </c>
      <c r="K168" t="s">
        <v>21</v>
      </c>
      <c r="L168">
        <f>(400*9.81)*(SIN(RADIANS(J168)))</f>
        <v>-68.4832428599005</v>
      </c>
      <c r="M168">
        <v>0.05</v>
      </c>
      <c r="N168">
        <f t="shared" si="61"/>
        <v>196.00000000000003</v>
      </c>
      <c r="O168">
        <f t="shared" si="48"/>
        <v>3.1500000000000004</v>
      </c>
      <c r="P168">
        <f t="shared" si="49"/>
        <v>64.817550000000011</v>
      </c>
      <c r="Q168">
        <v>0.68</v>
      </c>
      <c r="R168">
        <f t="shared" si="60"/>
        <v>133.41600000000003</v>
      </c>
      <c r="S168">
        <f t="shared" si="50"/>
        <v>192.33430714009955</v>
      </c>
      <c r="T168">
        <f t="shared" si="57"/>
        <v>1827.1759178309458</v>
      </c>
      <c r="U168">
        <f t="shared" si="44"/>
        <v>1.8271759178309457</v>
      </c>
      <c r="V168">
        <v>2.88</v>
      </c>
      <c r="W168">
        <v>7.36</v>
      </c>
      <c r="X168">
        <f t="shared" si="51"/>
        <v>18050</v>
      </c>
      <c r="Y168">
        <f t="shared" si="45"/>
        <v>913.58795891547288</v>
      </c>
    </row>
    <row r="169" spans="2:25" x14ac:dyDescent="0.2">
      <c r="B169" s="8">
        <v>83.5</v>
      </c>
      <c r="C169">
        <f t="shared" si="46"/>
        <v>0</v>
      </c>
      <c r="D169">
        <f t="shared" si="52"/>
        <v>9.5</v>
      </c>
      <c r="E169">
        <v>9.5</v>
      </c>
      <c r="F169">
        <f t="shared" si="43"/>
        <v>4.75</v>
      </c>
      <c r="G169">
        <f t="shared" si="58"/>
        <v>603.6875</v>
      </c>
      <c r="H169">
        <f t="shared" si="47"/>
        <v>3.5083346120048891</v>
      </c>
      <c r="I169">
        <f t="shared" si="55"/>
        <v>-8.2898930577096686E-2</v>
      </c>
      <c r="J169">
        <v>-1</v>
      </c>
      <c r="K169" t="s">
        <v>21</v>
      </c>
      <c r="L169">
        <f t="shared" ref="L169:L187" si="62">(400*9.81)*(SIN(RADIANS(J169)))</f>
        <v>-68.4832428599005</v>
      </c>
      <c r="M169">
        <v>0.05</v>
      </c>
      <c r="N169">
        <f t="shared" si="61"/>
        <v>196.00000000000003</v>
      </c>
      <c r="O169">
        <f t="shared" si="48"/>
        <v>3.1500000000000004</v>
      </c>
      <c r="P169">
        <f t="shared" si="49"/>
        <v>64.817550000000011</v>
      </c>
      <c r="Q169">
        <v>0.68</v>
      </c>
      <c r="R169">
        <f t="shared" si="60"/>
        <v>133.41600000000003</v>
      </c>
      <c r="S169">
        <f t="shared" si="50"/>
        <v>192.33430714009955</v>
      </c>
      <c r="T169">
        <f t="shared" si="57"/>
        <v>1827.1759178309458</v>
      </c>
      <c r="U169">
        <f t="shared" si="44"/>
        <v>1.8271759178309457</v>
      </c>
      <c r="V169">
        <v>2.88</v>
      </c>
      <c r="W169">
        <v>7.36</v>
      </c>
      <c r="X169">
        <f t="shared" si="51"/>
        <v>18050</v>
      </c>
      <c r="Y169">
        <f t="shared" si="45"/>
        <v>913.58795891547288</v>
      </c>
    </row>
    <row r="170" spans="2:25" x14ac:dyDescent="0.2">
      <c r="B170" s="8">
        <v>84</v>
      </c>
      <c r="C170">
        <f t="shared" si="46"/>
        <v>0</v>
      </c>
      <c r="D170">
        <f t="shared" si="52"/>
        <v>9.5</v>
      </c>
      <c r="E170">
        <v>9.5</v>
      </c>
      <c r="F170">
        <f t="shared" si="43"/>
        <v>4.75</v>
      </c>
      <c r="G170">
        <f t="shared" si="58"/>
        <v>608.4375</v>
      </c>
      <c r="H170">
        <f t="shared" si="47"/>
        <v>3.4254356814277922</v>
      </c>
      <c r="I170">
        <f t="shared" si="55"/>
        <v>-8.2898930577096686E-2</v>
      </c>
      <c r="J170">
        <v>-1</v>
      </c>
      <c r="K170" t="s">
        <v>21</v>
      </c>
      <c r="L170">
        <f t="shared" si="62"/>
        <v>-68.4832428599005</v>
      </c>
      <c r="M170">
        <v>0.05</v>
      </c>
      <c r="N170">
        <f t="shared" si="61"/>
        <v>196.00000000000003</v>
      </c>
      <c r="O170">
        <f t="shared" si="48"/>
        <v>3.1500000000000004</v>
      </c>
      <c r="P170">
        <f t="shared" si="49"/>
        <v>64.817550000000011</v>
      </c>
      <c r="Q170">
        <v>0.68</v>
      </c>
      <c r="R170">
        <f t="shared" si="60"/>
        <v>133.41600000000003</v>
      </c>
      <c r="S170">
        <f t="shared" si="50"/>
        <v>192.33430714009955</v>
      </c>
      <c r="T170">
        <f t="shared" si="57"/>
        <v>1827.1759178309458</v>
      </c>
      <c r="U170">
        <f t="shared" si="44"/>
        <v>1.8271759178309457</v>
      </c>
      <c r="V170">
        <v>2.88</v>
      </c>
      <c r="W170">
        <v>7.36</v>
      </c>
      <c r="X170">
        <f t="shared" si="51"/>
        <v>18050</v>
      </c>
      <c r="Y170">
        <f t="shared" si="45"/>
        <v>913.58795891547288</v>
      </c>
    </row>
    <row r="171" spans="2:25" x14ac:dyDescent="0.2">
      <c r="B171" s="8">
        <v>84.5</v>
      </c>
      <c r="C171">
        <f t="shared" si="46"/>
        <v>0</v>
      </c>
      <c r="D171">
        <f t="shared" si="52"/>
        <v>9.5</v>
      </c>
      <c r="E171">
        <v>9.5</v>
      </c>
      <c r="F171">
        <f t="shared" si="43"/>
        <v>4.75</v>
      </c>
      <c r="G171">
        <f t="shared" si="58"/>
        <v>613.1875</v>
      </c>
      <c r="H171">
        <f t="shared" si="47"/>
        <v>3.3425367508506953</v>
      </c>
      <c r="I171">
        <f t="shared" si="55"/>
        <v>-8.2898930577096686E-2</v>
      </c>
      <c r="J171">
        <v>-1</v>
      </c>
      <c r="K171" t="s">
        <v>21</v>
      </c>
      <c r="L171">
        <f t="shared" si="62"/>
        <v>-68.4832428599005</v>
      </c>
      <c r="M171">
        <v>0.05</v>
      </c>
      <c r="N171">
        <f t="shared" si="61"/>
        <v>196.00000000000003</v>
      </c>
      <c r="O171">
        <f t="shared" si="48"/>
        <v>3.1500000000000004</v>
      </c>
      <c r="P171">
        <f t="shared" si="49"/>
        <v>64.817550000000011</v>
      </c>
      <c r="Q171">
        <v>0.68</v>
      </c>
      <c r="R171">
        <f t="shared" si="60"/>
        <v>133.41600000000003</v>
      </c>
      <c r="S171">
        <f t="shared" si="50"/>
        <v>192.33430714009955</v>
      </c>
      <c r="T171">
        <f t="shared" si="57"/>
        <v>1827.1759178309458</v>
      </c>
      <c r="U171">
        <f t="shared" si="44"/>
        <v>1.8271759178309457</v>
      </c>
      <c r="V171">
        <v>2.88</v>
      </c>
      <c r="W171">
        <v>7.36</v>
      </c>
      <c r="X171">
        <f t="shared" si="51"/>
        <v>18050</v>
      </c>
      <c r="Y171">
        <f t="shared" si="45"/>
        <v>913.58795891547288</v>
      </c>
    </row>
    <row r="172" spans="2:25" x14ac:dyDescent="0.2">
      <c r="B172" s="8">
        <v>85</v>
      </c>
      <c r="C172">
        <f t="shared" si="46"/>
        <v>0</v>
      </c>
      <c r="D172">
        <f t="shared" si="52"/>
        <v>9.5</v>
      </c>
      <c r="E172">
        <v>9.5</v>
      </c>
      <c r="F172">
        <f t="shared" si="43"/>
        <v>4.75</v>
      </c>
      <c r="G172">
        <f t="shared" si="58"/>
        <v>617.9375</v>
      </c>
      <c r="H172">
        <f t="shared" si="47"/>
        <v>3.2596378202735985</v>
      </c>
      <c r="I172">
        <f t="shared" si="55"/>
        <v>-8.2898930577096686E-2</v>
      </c>
      <c r="J172">
        <v>-1</v>
      </c>
      <c r="K172" t="s">
        <v>21</v>
      </c>
      <c r="L172">
        <f t="shared" si="62"/>
        <v>-68.4832428599005</v>
      </c>
      <c r="M172">
        <v>0.05</v>
      </c>
      <c r="N172">
        <f t="shared" si="61"/>
        <v>196.00000000000003</v>
      </c>
      <c r="O172">
        <f t="shared" si="48"/>
        <v>3.1500000000000004</v>
      </c>
      <c r="P172">
        <f t="shared" si="49"/>
        <v>64.817550000000011</v>
      </c>
      <c r="Q172">
        <v>0.68</v>
      </c>
      <c r="R172">
        <f t="shared" si="60"/>
        <v>133.41600000000003</v>
      </c>
      <c r="S172">
        <f t="shared" si="50"/>
        <v>192.33430714009955</v>
      </c>
      <c r="T172">
        <f t="shared" si="57"/>
        <v>1827.1759178309458</v>
      </c>
      <c r="U172">
        <f t="shared" si="44"/>
        <v>1.8271759178309457</v>
      </c>
      <c r="V172">
        <v>2.88</v>
      </c>
      <c r="W172">
        <v>7.36</v>
      </c>
      <c r="X172">
        <f t="shared" si="51"/>
        <v>18050</v>
      </c>
      <c r="Y172">
        <f t="shared" si="45"/>
        <v>913.58795891547288</v>
      </c>
    </row>
    <row r="173" spans="2:25" x14ac:dyDescent="0.2">
      <c r="B173" s="8">
        <v>85.5</v>
      </c>
      <c r="C173">
        <f t="shared" si="46"/>
        <v>0</v>
      </c>
      <c r="D173">
        <f t="shared" si="52"/>
        <v>9.5</v>
      </c>
      <c r="E173">
        <v>9.5</v>
      </c>
      <c r="F173">
        <f t="shared" si="43"/>
        <v>4.75</v>
      </c>
      <c r="G173">
        <f t="shared" si="58"/>
        <v>622.6875</v>
      </c>
      <c r="H173">
        <f t="shared" si="47"/>
        <v>3.1767388896965016</v>
      </c>
      <c r="I173">
        <f t="shared" si="55"/>
        <v>-8.2898930577096686E-2</v>
      </c>
      <c r="J173">
        <v>-1</v>
      </c>
      <c r="K173" t="s">
        <v>21</v>
      </c>
      <c r="L173">
        <f t="shared" si="62"/>
        <v>-68.4832428599005</v>
      </c>
      <c r="M173">
        <v>0.05</v>
      </c>
      <c r="N173">
        <f t="shared" si="61"/>
        <v>196.00000000000003</v>
      </c>
      <c r="O173">
        <f t="shared" si="48"/>
        <v>3.1500000000000004</v>
      </c>
      <c r="P173">
        <f t="shared" si="49"/>
        <v>64.817550000000011</v>
      </c>
      <c r="Q173">
        <v>0.68</v>
      </c>
      <c r="R173">
        <f t="shared" si="60"/>
        <v>133.41600000000003</v>
      </c>
      <c r="S173">
        <f t="shared" si="50"/>
        <v>192.33430714009955</v>
      </c>
      <c r="T173">
        <f t="shared" si="57"/>
        <v>1827.1759178309458</v>
      </c>
      <c r="U173">
        <f t="shared" si="44"/>
        <v>1.8271759178309457</v>
      </c>
      <c r="V173">
        <v>2.88</v>
      </c>
      <c r="W173">
        <v>7.36</v>
      </c>
      <c r="X173">
        <f t="shared" si="51"/>
        <v>18050</v>
      </c>
      <c r="Y173">
        <f t="shared" si="45"/>
        <v>913.58795891547288</v>
      </c>
    </row>
    <row r="174" spans="2:25" x14ac:dyDescent="0.2">
      <c r="B174" s="8">
        <v>86</v>
      </c>
      <c r="C174">
        <f t="shared" si="46"/>
        <v>0</v>
      </c>
      <c r="D174">
        <f t="shared" si="52"/>
        <v>9.5</v>
      </c>
      <c r="E174">
        <v>9.5</v>
      </c>
      <c r="F174">
        <f t="shared" si="43"/>
        <v>4.75</v>
      </c>
      <c r="G174">
        <f t="shared" si="58"/>
        <v>627.4375</v>
      </c>
      <c r="H174">
        <f t="shared" si="47"/>
        <v>3.0938399591194048</v>
      </c>
      <c r="I174">
        <f t="shared" si="55"/>
        <v>-8.2898930577096686E-2</v>
      </c>
      <c r="J174">
        <v>-1</v>
      </c>
      <c r="K174" t="s">
        <v>21</v>
      </c>
      <c r="L174">
        <f t="shared" si="62"/>
        <v>-68.4832428599005</v>
      </c>
      <c r="M174">
        <v>0.05</v>
      </c>
      <c r="N174">
        <f t="shared" si="61"/>
        <v>196.00000000000003</v>
      </c>
      <c r="O174">
        <f t="shared" si="48"/>
        <v>3.1500000000000004</v>
      </c>
      <c r="P174">
        <f t="shared" si="49"/>
        <v>64.817550000000011</v>
      </c>
      <c r="Q174">
        <v>0.68</v>
      </c>
      <c r="R174">
        <f t="shared" si="60"/>
        <v>133.41600000000003</v>
      </c>
      <c r="S174">
        <f t="shared" si="50"/>
        <v>192.33430714009955</v>
      </c>
      <c r="T174">
        <f t="shared" si="57"/>
        <v>1827.1759178309458</v>
      </c>
      <c r="U174">
        <f t="shared" si="44"/>
        <v>1.8271759178309457</v>
      </c>
      <c r="V174">
        <v>2.88</v>
      </c>
      <c r="W174">
        <v>7.36</v>
      </c>
      <c r="X174">
        <f t="shared" si="51"/>
        <v>18050</v>
      </c>
      <c r="Y174">
        <f t="shared" si="45"/>
        <v>913.58795891547288</v>
      </c>
    </row>
    <row r="175" spans="2:25" x14ac:dyDescent="0.2">
      <c r="B175" s="8">
        <v>86.5</v>
      </c>
      <c r="C175">
        <f t="shared" si="46"/>
        <v>0</v>
      </c>
      <c r="D175">
        <f t="shared" si="52"/>
        <v>9.5</v>
      </c>
      <c r="E175">
        <v>9.5</v>
      </c>
      <c r="F175">
        <f t="shared" si="43"/>
        <v>4.75</v>
      </c>
      <c r="G175">
        <f t="shared" si="58"/>
        <v>632.1875</v>
      </c>
      <c r="H175">
        <f t="shared" si="47"/>
        <v>3.0109410285423079</v>
      </c>
      <c r="I175">
        <f t="shared" si="55"/>
        <v>-8.2898930577096686E-2</v>
      </c>
      <c r="J175">
        <v>-1</v>
      </c>
      <c r="K175" t="s">
        <v>21</v>
      </c>
      <c r="L175">
        <f t="shared" si="62"/>
        <v>-68.4832428599005</v>
      </c>
      <c r="M175">
        <v>0.05</v>
      </c>
      <c r="N175">
        <f t="shared" si="61"/>
        <v>196.00000000000003</v>
      </c>
      <c r="O175">
        <f t="shared" si="48"/>
        <v>3.1500000000000004</v>
      </c>
      <c r="P175">
        <f t="shared" si="49"/>
        <v>64.817550000000011</v>
      </c>
      <c r="Q175">
        <v>0.68</v>
      </c>
      <c r="R175">
        <f t="shared" si="60"/>
        <v>133.41600000000003</v>
      </c>
      <c r="S175">
        <f t="shared" si="50"/>
        <v>192.33430714009955</v>
      </c>
      <c r="T175">
        <f t="shared" si="57"/>
        <v>1827.1759178309458</v>
      </c>
      <c r="U175">
        <f t="shared" si="44"/>
        <v>1.8271759178309457</v>
      </c>
      <c r="V175">
        <v>2.88</v>
      </c>
      <c r="W175">
        <v>7.36</v>
      </c>
      <c r="X175">
        <f t="shared" si="51"/>
        <v>18050</v>
      </c>
      <c r="Y175">
        <f t="shared" si="45"/>
        <v>913.58795891547288</v>
      </c>
    </row>
    <row r="176" spans="2:25" x14ac:dyDescent="0.2">
      <c r="B176" s="8">
        <v>87</v>
      </c>
      <c r="C176">
        <f t="shared" si="46"/>
        <v>0</v>
      </c>
      <c r="D176">
        <f t="shared" si="52"/>
        <v>9.5</v>
      </c>
      <c r="E176">
        <v>9.5</v>
      </c>
      <c r="F176">
        <f t="shared" si="43"/>
        <v>4.75</v>
      </c>
      <c r="G176">
        <f t="shared" si="58"/>
        <v>636.9375</v>
      </c>
      <c r="H176">
        <f t="shared" si="47"/>
        <v>2.9280420979652111</v>
      </c>
      <c r="I176">
        <f t="shared" si="55"/>
        <v>-8.2898930577096686E-2</v>
      </c>
      <c r="J176">
        <v>-1</v>
      </c>
      <c r="K176" t="s">
        <v>21</v>
      </c>
      <c r="L176">
        <f t="shared" si="62"/>
        <v>-68.4832428599005</v>
      </c>
      <c r="M176">
        <v>0.05</v>
      </c>
      <c r="N176">
        <f t="shared" si="61"/>
        <v>196.00000000000003</v>
      </c>
      <c r="O176">
        <f t="shared" si="48"/>
        <v>3.1500000000000004</v>
      </c>
      <c r="P176">
        <f t="shared" si="49"/>
        <v>64.817550000000011</v>
      </c>
      <c r="Q176">
        <v>0.68</v>
      </c>
      <c r="R176">
        <f t="shared" si="60"/>
        <v>133.41600000000003</v>
      </c>
      <c r="S176">
        <f t="shared" si="50"/>
        <v>192.33430714009955</v>
      </c>
      <c r="T176">
        <f t="shared" si="57"/>
        <v>1827.1759178309458</v>
      </c>
      <c r="U176">
        <f t="shared" si="44"/>
        <v>1.8271759178309457</v>
      </c>
      <c r="V176">
        <v>2.88</v>
      </c>
      <c r="W176">
        <v>7.36</v>
      </c>
      <c r="X176">
        <f t="shared" si="51"/>
        <v>18050</v>
      </c>
      <c r="Y176">
        <f t="shared" si="45"/>
        <v>913.58795891547288</v>
      </c>
    </row>
    <row r="177" spans="2:25" x14ac:dyDescent="0.2">
      <c r="B177" s="8">
        <v>87.5</v>
      </c>
      <c r="C177">
        <f t="shared" si="46"/>
        <v>0</v>
      </c>
      <c r="D177">
        <f t="shared" si="52"/>
        <v>9.5</v>
      </c>
      <c r="E177">
        <v>9.5</v>
      </c>
      <c r="F177">
        <f t="shared" si="43"/>
        <v>4.75</v>
      </c>
      <c r="G177">
        <f t="shared" si="58"/>
        <v>641.6875</v>
      </c>
      <c r="H177">
        <f t="shared" si="47"/>
        <v>2.8451431673881142</v>
      </c>
      <c r="I177">
        <f t="shared" si="55"/>
        <v>-8.2898930577096686E-2</v>
      </c>
      <c r="J177">
        <v>-1</v>
      </c>
      <c r="K177" t="s">
        <v>21</v>
      </c>
      <c r="L177">
        <f t="shared" si="62"/>
        <v>-68.4832428599005</v>
      </c>
      <c r="M177">
        <v>0.05</v>
      </c>
      <c r="N177">
        <f t="shared" si="61"/>
        <v>196.00000000000003</v>
      </c>
      <c r="O177">
        <f t="shared" si="48"/>
        <v>3.1500000000000004</v>
      </c>
      <c r="P177">
        <f t="shared" si="49"/>
        <v>64.817550000000011</v>
      </c>
      <c r="Q177">
        <v>0.68</v>
      </c>
      <c r="R177">
        <f t="shared" si="60"/>
        <v>133.41600000000003</v>
      </c>
      <c r="S177">
        <f t="shared" si="50"/>
        <v>192.33430714009955</v>
      </c>
      <c r="T177">
        <f t="shared" si="57"/>
        <v>1827.1759178309458</v>
      </c>
      <c r="U177">
        <f t="shared" si="44"/>
        <v>1.8271759178309457</v>
      </c>
      <c r="V177">
        <v>2.88</v>
      </c>
      <c r="W177">
        <v>7.36</v>
      </c>
      <c r="X177">
        <f t="shared" si="51"/>
        <v>18050</v>
      </c>
      <c r="Y177">
        <f t="shared" si="45"/>
        <v>913.58795891547288</v>
      </c>
    </row>
    <row r="178" spans="2:25" x14ac:dyDescent="0.2">
      <c r="B178" s="8">
        <v>88</v>
      </c>
      <c r="C178">
        <f t="shared" si="46"/>
        <v>0</v>
      </c>
      <c r="D178">
        <f t="shared" si="52"/>
        <v>9.5</v>
      </c>
      <c r="E178">
        <v>9.5</v>
      </c>
      <c r="F178">
        <f t="shared" si="43"/>
        <v>4.75</v>
      </c>
      <c r="G178">
        <f t="shared" si="58"/>
        <v>646.4375</v>
      </c>
      <c r="H178">
        <f t="shared" si="47"/>
        <v>2.8451431673881142</v>
      </c>
      <c r="I178">
        <f t="shared" si="55"/>
        <v>-8.2898930577096686E-2</v>
      </c>
      <c r="J178">
        <v>-1</v>
      </c>
      <c r="K178" t="s">
        <v>21</v>
      </c>
      <c r="L178">
        <f t="shared" si="62"/>
        <v>-68.4832428599005</v>
      </c>
      <c r="M178">
        <v>0.05</v>
      </c>
      <c r="N178">
        <f t="shared" si="61"/>
        <v>196.00000000000003</v>
      </c>
      <c r="O178">
        <f t="shared" si="48"/>
        <v>3.1500000000000004</v>
      </c>
      <c r="P178">
        <f t="shared" si="49"/>
        <v>64.817550000000011</v>
      </c>
      <c r="Q178">
        <v>0.68</v>
      </c>
      <c r="R178">
        <f t="shared" si="60"/>
        <v>133.41600000000003</v>
      </c>
      <c r="S178">
        <f t="shared" si="50"/>
        <v>192.33430714009955</v>
      </c>
      <c r="T178">
        <f>S178*E178</f>
        <v>1827.1759178309458</v>
      </c>
      <c r="U178">
        <f t="shared" si="44"/>
        <v>1.8271759178309457</v>
      </c>
      <c r="V178">
        <v>2.88</v>
      </c>
      <c r="W178">
        <v>7.36</v>
      </c>
      <c r="X178">
        <f t="shared" si="51"/>
        <v>18050</v>
      </c>
      <c r="Y178">
        <f t="shared" si="45"/>
        <v>913.58795891547288</v>
      </c>
    </row>
    <row r="179" spans="2:25" x14ac:dyDescent="0.2">
      <c r="B179" s="8">
        <v>88.5</v>
      </c>
      <c r="C179">
        <f t="shared" si="46"/>
        <v>0</v>
      </c>
      <c r="D179">
        <f t="shared" si="52"/>
        <v>9.5</v>
      </c>
      <c r="E179">
        <v>9.5</v>
      </c>
      <c r="F179">
        <f t="shared" si="43"/>
        <v>4.75</v>
      </c>
      <c r="G179">
        <f t="shared" si="58"/>
        <v>651.1875</v>
      </c>
      <c r="H179">
        <f t="shared" si="47"/>
        <v>2.8451431673881142</v>
      </c>
      <c r="I179">
        <f t="shared" si="55"/>
        <v>0</v>
      </c>
      <c r="J179">
        <v>0</v>
      </c>
      <c r="K179" t="s">
        <v>21</v>
      </c>
      <c r="L179">
        <f t="shared" si="62"/>
        <v>0</v>
      </c>
      <c r="M179">
        <v>0.05</v>
      </c>
      <c r="N179">
        <f t="shared" si="61"/>
        <v>196.00000000000003</v>
      </c>
      <c r="O179">
        <f t="shared" si="48"/>
        <v>3.1500000000000004</v>
      </c>
      <c r="P179">
        <f t="shared" si="49"/>
        <v>64.817550000000011</v>
      </c>
      <c r="Q179">
        <v>0.68</v>
      </c>
      <c r="R179">
        <f t="shared" si="60"/>
        <v>133.41600000000003</v>
      </c>
      <c r="S179">
        <f t="shared" si="50"/>
        <v>260.81755000000004</v>
      </c>
      <c r="T179">
        <f t="shared" ref="T179:T208" si="63">S179*E179</f>
        <v>2477.7667250000004</v>
      </c>
      <c r="U179">
        <f t="shared" si="44"/>
        <v>2.4777667250000004</v>
      </c>
      <c r="V179">
        <v>2.88</v>
      </c>
      <c r="W179">
        <v>7.36</v>
      </c>
      <c r="X179">
        <f t="shared" si="51"/>
        <v>18050</v>
      </c>
      <c r="Y179">
        <f t="shared" si="45"/>
        <v>1238.8833625000002</v>
      </c>
    </row>
    <row r="180" spans="2:25" x14ac:dyDescent="0.2">
      <c r="B180" s="8">
        <v>89</v>
      </c>
      <c r="C180">
        <f t="shared" si="46"/>
        <v>0</v>
      </c>
      <c r="D180">
        <f t="shared" si="52"/>
        <v>9.5</v>
      </c>
      <c r="E180">
        <v>9.5</v>
      </c>
      <c r="F180">
        <f t="shared" si="43"/>
        <v>4.75</v>
      </c>
      <c r="G180">
        <f t="shared" si="58"/>
        <v>655.9375</v>
      </c>
      <c r="H180">
        <f t="shared" si="47"/>
        <v>2.8451431673881142</v>
      </c>
      <c r="I180">
        <f t="shared" si="55"/>
        <v>0</v>
      </c>
      <c r="J180">
        <v>0</v>
      </c>
      <c r="K180" t="s">
        <v>21</v>
      </c>
      <c r="L180">
        <f t="shared" si="62"/>
        <v>0</v>
      </c>
      <c r="M180">
        <v>0.05</v>
      </c>
      <c r="N180">
        <f t="shared" si="61"/>
        <v>196.00000000000003</v>
      </c>
      <c r="O180">
        <f t="shared" si="48"/>
        <v>3.1500000000000004</v>
      </c>
      <c r="P180">
        <f t="shared" si="49"/>
        <v>64.817550000000011</v>
      </c>
      <c r="Q180">
        <v>0.68</v>
      </c>
      <c r="R180">
        <f t="shared" si="60"/>
        <v>133.41600000000003</v>
      </c>
      <c r="S180">
        <f t="shared" si="50"/>
        <v>260.81755000000004</v>
      </c>
      <c r="T180">
        <f t="shared" si="63"/>
        <v>2477.7667250000004</v>
      </c>
      <c r="U180">
        <f t="shared" si="44"/>
        <v>2.4777667250000004</v>
      </c>
      <c r="V180">
        <v>2.88</v>
      </c>
      <c r="W180">
        <v>7.36</v>
      </c>
      <c r="X180">
        <f t="shared" si="51"/>
        <v>18050</v>
      </c>
      <c r="Y180">
        <f t="shared" si="45"/>
        <v>1238.8833625000002</v>
      </c>
    </row>
    <row r="181" spans="2:25" x14ac:dyDescent="0.2">
      <c r="B181" s="8">
        <v>89.5</v>
      </c>
      <c r="C181">
        <f t="shared" si="46"/>
        <v>0</v>
      </c>
      <c r="D181">
        <f t="shared" si="52"/>
        <v>9.5</v>
      </c>
      <c r="E181">
        <v>9.5</v>
      </c>
      <c r="F181">
        <f t="shared" si="43"/>
        <v>4.75</v>
      </c>
      <c r="G181">
        <f t="shared" si="58"/>
        <v>660.6875</v>
      </c>
      <c r="H181">
        <f t="shared" si="47"/>
        <v>2.8451431673881142</v>
      </c>
      <c r="I181">
        <f t="shared" si="55"/>
        <v>0</v>
      </c>
      <c r="J181">
        <v>0</v>
      </c>
      <c r="K181" t="s">
        <v>21</v>
      </c>
      <c r="L181">
        <f t="shared" si="62"/>
        <v>0</v>
      </c>
      <c r="M181">
        <v>0.05</v>
      </c>
      <c r="N181">
        <f t="shared" si="61"/>
        <v>196.00000000000003</v>
      </c>
      <c r="O181">
        <f t="shared" si="48"/>
        <v>3.1500000000000004</v>
      </c>
      <c r="P181">
        <f t="shared" si="49"/>
        <v>64.817550000000011</v>
      </c>
      <c r="Q181">
        <v>0.68</v>
      </c>
      <c r="R181">
        <f t="shared" si="60"/>
        <v>133.41600000000003</v>
      </c>
      <c r="S181">
        <f t="shared" si="50"/>
        <v>260.81755000000004</v>
      </c>
      <c r="T181">
        <f t="shared" si="63"/>
        <v>2477.7667250000004</v>
      </c>
      <c r="U181">
        <f t="shared" si="44"/>
        <v>2.4777667250000004</v>
      </c>
      <c r="V181">
        <v>2.88</v>
      </c>
      <c r="W181">
        <v>7.36</v>
      </c>
      <c r="X181">
        <f t="shared" si="51"/>
        <v>18050</v>
      </c>
      <c r="Y181">
        <f t="shared" si="45"/>
        <v>1238.8833625000002</v>
      </c>
    </row>
    <row r="182" spans="2:25" x14ac:dyDescent="0.2">
      <c r="B182" s="8">
        <v>90</v>
      </c>
      <c r="C182">
        <f t="shared" si="46"/>
        <v>0</v>
      </c>
      <c r="D182">
        <f t="shared" si="52"/>
        <v>9.5</v>
      </c>
      <c r="E182">
        <v>9.5</v>
      </c>
      <c r="F182">
        <f t="shared" si="43"/>
        <v>4.75</v>
      </c>
      <c r="G182">
        <f t="shared" si="58"/>
        <v>665.4375</v>
      </c>
      <c r="H182">
        <f t="shared" si="47"/>
        <v>2.8451431673881142</v>
      </c>
      <c r="I182">
        <f t="shared" si="55"/>
        <v>0</v>
      </c>
      <c r="J182">
        <v>0</v>
      </c>
      <c r="K182" t="s">
        <v>21</v>
      </c>
      <c r="L182">
        <f t="shared" si="62"/>
        <v>0</v>
      </c>
      <c r="M182">
        <v>0.05</v>
      </c>
      <c r="N182">
        <f t="shared" si="61"/>
        <v>196.00000000000003</v>
      </c>
      <c r="O182">
        <f t="shared" si="48"/>
        <v>3.1500000000000004</v>
      </c>
      <c r="P182">
        <f t="shared" si="49"/>
        <v>64.817550000000011</v>
      </c>
      <c r="Q182">
        <v>0.68</v>
      </c>
      <c r="R182">
        <f t="shared" si="60"/>
        <v>133.41600000000003</v>
      </c>
      <c r="S182">
        <f t="shared" si="50"/>
        <v>260.81755000000004</v>
      </c>
      <c r="T182">
        <f t="shared" si="63"/>
        <v>2477.7667250000004</v>
      </c>
      <c r="U182">
        <f t="shared" si="44"/>
        <v>2.4777667250000004</v>
      </c>
      <c r="V182">
        <v>2.88</v>
      </c>
      <c r="W182">
        <v>7.36</v>
      </c>
      <c r="X182">
        <f t="shared" si="51"/>
        <v>18050</v>
      </c>
      <c r="Y182">
        <f t="shared" si="45"/>
        <v>1238.8833625000002</v>
      </c>
    </row>
    <row r="183" spans="2:25" x14ac:dyDescent="0.2">
      <c r="B183" s="8">
        <v>90.5</v>
      </c>
      <c r="C183">
        <f t="shared" si="46"/>
        <v>0</v>
      </c>
      <c r="D183">
        <f t="shared" si="52"/>
        <v>9.5</v>
      </c>
      <c r="E183">
        <v>9.5</v>
      </c>
      <c r="F183">
        <f t="shared" si="43"/>
        <v>4.75</v>
      </c>
      <c r="G183">
        <f t="shared" si="58"/>
        <v>670.1875</v>
      </c>
      <c r="H183">
        <f t="shared" si="47"/>
        <v>2.8451431673881142</v>
      </c>
      <c r="I183">
        <f t="shared" si="55"/>
        <v>0</v>
      </c>
      <c r="J183">
        <v>0</v>
      </c>
      <c r="K183" t="s">
        <v>21</v>
      </c>
      <c r="L183">
        <f t="shared" si="62"/>
        <v>0</v>
      </c>
      <c r="M183">
        <v>0.05</v>
      </c>
      <c r="N183">
        <f t="shared" si="61"/>
        <v>196.00000000000003</v>
      </c>
      <c r="O183">
        <f t="shared" si="48"/>
        <v>3.1500000000000004</v>
      </c>
      <c r="P183">
        <f t="shared" si="49"/>
        <v>64.817550000000011</v>
      </c>
      <c r="Q183">
        <v>0.68</v>
      </c>
      <c r="R183">
        <f t="shared" si="60"/>
        <v>133.41600000000003</v>
      </c>
      <c r="S183">
        <f t="shared" si="50"/>
        <v>260.81755000000004</v>
      </c>
      <c r="T183">
        <f t="shared" si="63"/>
        <v>2477.7667250000004</v>
      </c>
      <c r="U183">
        <f t="shared" si="44"/>
        <v>2.4777667250000004</v>
      </c>
      <c r="V183">
        <v>2.88</v>
      </c>
      <c r="W183">
        <v>7.36</v>
      </c>
      <c r="X183">
        <f t="shared" si="51"/>
        <v>18050</v>
      </c>
      <c r="Y183">
        <f t="shared" si="45"/>
        <v>1238.8833625000002</v>
      </c>
    </row>
    <row r="184" spans="2:25" x14ac:dyDescent="0.2">
      <c r="B184" s="8">
        <v>91</v>
      </c>
      <c r="C184">
        <f t="shared" si="46"/>
        <v>0</v>
      </c>
      <c r="D184">
        <f t="shared" si="52"/>
        <v>9.5</v>
      </c>
      <c r="E184">
        <v>9.5</v>
      </c>
      <c r="F184">
        <f t="shared" si="43"/>
        <v>4.75</v>
      </c>
      <c r="G184">
        <f t="shared" si="58"/>
        <v>674.9375</v>
      </c>
      <c r="H184">
        <f t="shared" si="47"/>
        <v>2.8451431673881142</v>
      </c>
      <c r="I184">
        <f t="shared" si="55"/>
        <v>0</v>
      </c>
      <c r="J184">
        <v>0</v>
      </c>
      <c r="K184" t="s">
        <v>21</v>
      </c>
      <c r="L184">
        <f t="shared" si="62"/>
        <v>0</v>
      </c>
      <c r="M184">
        <v>0.05</v>
      </c>
      <c r="N184">
        <f t="shared" si="61"/>
        <v>196.00000000000003</v>
      </c>
      <c r="O184">
        <f t="shared" si="48"/>
        <v>3.1500000000000004</v>
      </c>
      <c r="P184">
        <f t="shared" si="49"/>
        <v>64.817550000000011</v>
      </c>
      <c r="Q184">
        <v>0.68</v>
      </c>
      <c r="R184">
        <f t="shared" si="60"/>
        <v>133.41600000000003</v>
      </c>
      <c r="S184">
        <f t="shared" si="50"/>
        <v>260.81755000000004</v>
      </c>
      <c r="T184">
        <f t="shared" si="63"/>
        <v>2477.7667250000004</v>
      </c>
      <c r="U184">
        <f t="shared" si="44"/>
        <v>2.4777667250000004</v>
      </c>
      <c r="V184">
        <v>2.88</v>
      </c>
      <c r="W184">
        <v>7.36</v>
      </c>
      <c r="X184">
        <f t="shared" si="51"/>
        <v>18050</v>
      </c>
      <c r="Y184">
        <f t="shared" si="45"/>
        <v>1238.8833625000002</v>
      </c>
    </row>
    <row r="185" spans="2:25" x14ac:dyDescent="0.2">
      <c r="B185" s="8">
        <v>91.5</v>
      </c>
      <c r="C185">
        <f t="shared" si="46"/>
        <v>0</v>
      </c>
      <c r="D185">
        <f t="shared" si="52"/>
        <v>9.5</v>
      </c>
      <c r="E185">
        <v>9.5</v>
      </c>
      <c r="F185">
        <f t="shared" si="43"/>
        <v>4.75</v>
      </c>
      <c r="G185">
        <f t="shared" si="58"/>
        <v>679.6875</v>
      </c>
      <c r="H185">
        <f t="shared" si="47"/>
        <v>2.8451431673881142</v>
      </c>
      <c r="I185">
        <f t="shared" si="55"/>
        <v>0</v>
      </c>
      <c r="J185">
        <v>0</v>
      </c>
      <c r="K185" t="s">
        <v>21</v>
      </c>
      <c r="L185">
        <f>(400*9.81)*(SIN(RADIANS(J185)))</f>
        <v>0</v>
      </c>
      <c r="M185">
        <v>0.05</v>
      </c>
      <c r="N185">
        <f t="shared" si="61"/>
        <v>196.00000000000003</v>
      </c>
      <c r="O185">
        <f t="shared" si="48"/>
        <v>3.1500000000000004</v>
      </c>
      <c r="P185">
        <f t="shared" si="49"/>
        <v>64.817550000000011</v>
      </c>
      <c r="Q185">
        <v>0.68</v>
      </c>
      <c r="R185">
        <f t="shared" si="60"/>
        <v>133.41600000000003</v>
      </c>
      <c r="S185">
        <f t="shared" si="50"/>
        <v>260.81755000000004</v>
      </c>
      <c r="T185">
        <f t="shared" si="63"/>
        <v>2477.7667250000004</v>
      </c>
      <c r="U185">
        <f t="shared" si="44"/>
        <v>2.4777667250000004</v>
      </c>
      <c r="V185">
        <v>2.88</v>
      </c>
      <c r="W185">
        <v>7.36</v>
      </c>
      <c r="X185">
        <f t="shared" si="51"/>
        <v>18050</v>
      </c>
      <c r="Y185">
        <f t="shared" si="45"/>
        <v>1238.8833625000002</v>
      </c>
    </row>
    <row r="186" spans="2:25" x14ac:dyDescent="0.2">
      <c r="B186" s="8">
        <v>92</v>
      </c>
      <c r="C186">
        <f t="shared" si="46"/>
        <v>0</v>
      </c>
      <c r="D186">
        <f t="shared" si="52"/>
        <v>9.5</v>
      </c>
      <c r="E186">
        <v>9.5</v>
      </c>
      <c r="F186">
        <f t="shared" si="43"/>
        <v>4.75</v>
      </c>
      <c r="G186">
        <f t="shared" si="58"/>
        <v>684.4375</v>
      </c>
      <c r="H186">
        <f t="shared" si="47"/>
        <v>2.8451431673881142</v>
      </c>
      <c r="I186">
        <f t="shared" si="55"/>
        <v>0</v>
      </c>
      <c r="J186">
        <v>0</v>
      </c>
      <c r="K186" t="s">
        <v>21</v>
      </c>
      <c r="L186">
        <f t="shared" si="62"/>
        <v>0</v>
      </c>
      <c r="M186">
        <v>0.05</v>
      </c>
      <c r="N186">
        <f t="shared" si="61"/>
        <v>196.00000000000003</v>
      </c>
      <c r="O186">
        <f t="shared" si="48"/>
        <v>3.1500000000000004</v>
      </c>
      <c r="P186">
        <f t="shared" si="49"/>
        <v>64.817550000000011</v>
      </c>
      <c r="Q186">
        <v>0.68</v>
      </c>
      <c r="R186">
        <f t="shared" si="60"/>
        <v>133.41600000000003</v>
      </c>
      <c r="S186">
        <f t="shared" si="50"/>
        <v>260.81755000000004</v>
      </c>
      <c r="T186">
        <f t="shared" si="63"/>
        <v>2477.7667250000004</v>
      </c>
      <c r="U186">
        <f t="shared" si="44"/>
        <v>2.4777667250000004</v>
      </c>
      <c r="V186">
        <v>2.88</v>
      </c>
      <c r="W186">
        <v>7.36</v>
      </c>
      <c r="X186">
        <f t="shared" si="51"/>
        <v>18050</v>
      </c>
      <c r="Y186">
        <f t="shared" si="45"/>
        <v>1238.8833625000002</v>
      </c>
    </row>
    <row r="187" spans="2:25" x14ac:dyDescent="0.2">
      <c r="B187" s="9">
        <v>92.5</v>
      </c>
      <c r="C187">
        <f t="shared" si="46"/>
        <v>-2</v>
      </c>
      <c r="D187">
        <f t="shared" si="52"/>
        <v>9.5</v>
      </c>
      <c r="E187">
        <v>8.5</v>
      </c>
      <c r="F187">
        <f t="shared" si="43"/>
        <v>4.5</v>
      </c>
      <c r="G187">
        <f t="shared" si="58"/>
        <v>688.9375</v>
      </c>
      <c r="H187">
        <f t="shared" si="47"/>
        <v>2.8451431673881142</v>
      </c>
      <c r="I187">
        <f t="shared" si="55"/>
        <v>0</v>
      </c>
      <c r="J187">
        <v>0</v>
      </c>
      <c r="K187" t="s">
        <v>20</v>
      </c>
      <c r="L187">
        <f t="shared" si="62"/>
        <v>0</v>
      </c>
      <c r="M187">
        <v>0.08</v>
      </c>
      <c r="N187">
        <f t="shared" si="61"/>
        <v>313.60000000000002</v>
      </c>
      <c r="O187">
        <f t="shared" si="48"/>
        <v>3.1500000000000004</v>
      </c>
      <c r="P187">
        <f t="shared" si="49"/>
        <v>51.889950000000006</v>
      </c>
      <c r="Q187">
        <v>0.68</v>
      </c>
      <c r="R187">
        <f t="shared" si="60"/>
        <v>213.46560000000002</v>
      </c>
      <c r="S187">
        <f t="shared" si="50"/>
        <v>365.48995000000002</v>
      </c>
      <c r="T187">
        <f t="shared" si="63"/>
        <v>3106.6645750000002</v>
      </c>
      <c r="U187">
        <f t="shared" si="44"/>
        <v>3.1066645750000004</v>
      </c>
      <c r="V187">
        <v>2.88</v>
      </c>
      <c r="W187">
        <v>7.36</v>
      </c>
      <c r="X187">
        <f t="shared" si="51"/>
        <v>14450</v>
      </c>
      <c r="Y187">
        <f t="shared" si="45"/>
        <v>1644.7047750000002</v>
      </c>
    </row>
    <row r="188" spans="2:25" x14ac:dyDescent="0.2">
      <c r="B188" s="9">
        <v>93</v>
      </c>
      <c r="C188">
        <f t="shared" si="46"/>
        <v>-2</v>
      </c>
      <c r="D188">
        <f t="shared" si="52"/>
        <v>8.5</v>
      </c>
      <c r="E188">
        <v>7.5</v>
      </c>
      <c r="F188">
        <f t="shared" si="43"/>
        <v>4</v>
      </c>
      <c r="G188">
        <f t="shared" si="58"/>
        <v>692.9375</v>
      </c>
      <c r="H188">
        <f t="shared" si="47"/>
        <v>2.8451431673881142</v>
      </c>
      <c r="I188">
        <f t="shared" si="55"/>
        <v>0</v>
      </c>
      <c r="J188">
        <v>0</v>
      </c>
      <c r="K188" t="s">
        <v>20</v>
      </c>
      <c r="L188">
        <f>(400*9.81)*(SIN(RADIANS(J188)))</f>
        <v>0</v>
      </c>
      <c r="M188">
        <v>0.08</v>
      </c>
      <c r="N188">
        <f t="shared" si="61"/>
        <v>313.60000000000002</v>
      </c>
      <c r="O188">
        <f t="shared" si="48"/>
        <v>3.1500000000000004</v>
      </c>
      <c r="P188">
        <f t="shared" si="49"/>
        <v>40.398750000000007</v>
      </c>
      <c r="Q188">
        <v>0.68</v>
      </c>
      <c r="R188">
        <f>M188*(400)*(9.81)*Q188</f>
        <v>213.46560000000002</v>
      </c>
      <c r="S188">
        <f t="shared" si="50"/>
        <v>353.99875000000003</v>
      </c>
      <c r="T188">
        <f t="shared" si="63"/>
        <v>2654.9906250000004</v>
      </c>
      <c r="U188">
        <f t="shared" si="44"/>
        <v>2.6549906250000004</v>
      </c>
      <c r="V188">
        <v>2.88</v>
      </c>
      <c r="W188">
        <v>7.36</v>
      </c>
      <c r="X188">
        <f t="shared" si="51"/>
        <v>11250</v>
      </c>
      <c r="Y188">
        <f t="shared" si="45"/>
        <v>1415.9950000000001</v>
      </c>
    </row>
    <row r="189" spans="2:25" x14ac:dyDescent="0.2">
      <c r="B189" s="9">
        <v>93.5</v>
      </c>
      <c r="C189">
        <f t="shared" si="46"/>
        <v>-1</v>
      </c>
      <c r="D189">
        <f t="shared" si="52"/>
        <v>7.5</v>
      </c>
      <c r="E189">
        <v>7</v>
      </c>
      <c r="F189">
        <f t="shared" si="43"/>
        <v>3.625</v>
      </c>
      <c r="G189">
        <f t="shared" si="58"/>
        <v>696.5625</v>
      </c>
      <c r="H189">
        <f t="shared" si="47"/>
        <v>2.8451431673881142</v>
      </c>
      <c r="I189">
        <f t="shared" si="55"/>
        <v>0</v>
      </c>
      <c r="J189">
        <v>0</v>
      </c>
      <c r="K189" t="s">
        <v>20</v>
      </c>
      <c r="L189">
        <f t="shared" ref="L189:L211" si="64">(400*9.81)*(SIN(RADIANS(J189)))</f>
        <v>0</v>
      </c>
      <c r="M189">
        <v>0.08</v>
      </c>
      <c r="N189">
        <f t="shared" si="61"/>
        <v>313.60000000000002</v>
      </c>
      <c r="O189">
        <f t="shared" si="48"/>
        <v>3.1500000000000004</v>
      </c>
      <c r="P189">
        <f t="shared" si="49"/>
        <v>35.191800000000001</v>
      </c>
      <c r="Q189">
        <v>0.68</v>
      </c>
      <c r="R189">
        <f t="shared" si="60"/>
        <v>213.46560000000002</v>
      </c>
      <c r="S189">
        <f t="shared" si="50"/>
        <v>348.79180000000002</v>
      </c>
      <c r="T189">
        <f t="shared" si="63"/>
        <v>2441.5426000000002</v>
      </c>
      <c r="U189">
        <f t="shared" si="44"/>
        <v>2.4415426</v>
      </c>
      <c r="V189">
        <v>2.88</v>
      </c>
      <c r="W189">
        <v>7.36</v>
      </c>
      <c r="X189">
        <f t="shared" si="51"/>
        <v>9800</v>
      </c>
      <c r="Y189">
        <f t="shared" si="45"/>
        <v>1264.370275</v>
      </c>
    </row>
    <row r="190" spans="2:25" x14ac:dyDescent="0.2">
      <c r="B190" s="9">
        <v>94</v>
      </c>
      <c r="C190">
        <f t="shared" si="46"/>
        <v>-1</v>
      </c>
      <c r="D190">
        <f t="shared" si="52"/>
        <v>7</v>
      </c>
      <c r="E190">
        <v>6.5</v>
      </c>
      <c r="F190">
        <f t="shared" si="43"/>
        <v>3.375</v>
      </c>
      <c r="G190">
        <f t="shared" si="58"/>
        <v>699.9375</v>
      </c>
      <c r="H190">
        <f t="shared" si="47"/>
        <v>2.8451431673881142</v>
      </c>
      <c r="I190">
        <f t="shared" si="55"/>
        <v>0</v>
      </c>
      <c r="J190">
        <v>0</v>
      </c>
      <c r="K190" t="s">
        <v>20</v>
      </c>
      <c r="L190">
        <f t="shared" si="64"/>
        <v>0</v>
      </c>
      <c r="M190">
        <v>0.08</v>
      </c>
      <c r="N190">
        <f t="shared" si="61"/>
        <v>313.60000000000002</v>
      </c>
      <c r="O190">
        <f t="shared" si="48"/>
        <v>3.1500000000000004</v>
      </c>
      <c r="P190">
        <f t="shared" si="49"/>
        <v>30.343950000000003</v>
      </c>
      <c r="Q190">
        <v>0.68</v>
      </c>
      <c r="R190">
        <f t="shared" si="60"/>
        <v>213.46560000000002</v>
      </c>
      <c r="S190">
        <f t="shared" si="50"/>
        <v>343.94395000000003</v>
      </c>
      <c r="T190">
        <f t="shared" si="63"/>
        <v>2235.635675</v>
      </c>
      <c r="U190">
        <f t="shared" si="44"/>
        <v>2.2356356750000002</v>
      </c>
      <c r="V190">
        <v>2.88</v>
      </c>
      <c r="W190">
        <v>7.36</v>
      </c>
      <c r="X190">
        <f t="shared" si="51"/>
        <v>8450</v>
      </c>
      <c r="Y190">
        <f t="shared" si="45"/>
        <v>1160.8108312500001</v>
      </c>
    </row>
    <row r="191" spans="2:25" x14ac:dyDescent="0.2">
      <c r="B191" s="9">
        <v>94.5</v>
      </c>
      <c r="C191">
        <f t="shared" si="46"/>
        <v>-1</v>
      </c>
      <c r="D191">
        <f t="shared" si="52"/>
        <v>6.5</v>
      </c>
      <c r="E191">
        <v>6</v>
      </c>
      <c r="F191">
        <f t="shared" si="43"/>
        <v>3.125</v>
      </c>
      <c r="G191">
        <f t="shared" si="58"/>
        <v>703.0625</v>
      </c>
      <c r="H191">
        <f t="shared" si="47"/>
        <v>2.8451431673881142</v>
      </c>
      <c r="I191">
        <f t="shared" si="55"/>
        <v>0</v>
      </c>
      <c r="J191">
        <v>0</v>
      </c>
      <c r="K191" t="s">
        <v>20</v>
      </c>
      <c r="L191">
        <f t="shared" si="64"/>
        <v>0</v>
      </c>
      <c r="M191">
        <v>0.08</v>
      </c>
      <c r="N191">
        <f t="shared" si="61"/>
        <v>313.60000000000002</v>
      </c>
      <c r="O191">
        <f t="shared" si="48"/>
        <v>3.1500000000000004</v>
      </c>
      <c r="P191">
        <f t="shared" si="49"/>
        <v>25.855200000000004</v>
      </c>
      <c r="Q191">
        <v>0.68</v>
      </c>
      <c r="R191">
        <f t="shared" si="60"/>
        <v>213.46560000000002</v>
      </c>
      <c r="S191">
        <f t="shared" si="50"/>
        <v>339.45520000000005</v>
      </c>
      <c r="T191">
        <f t="shared" si="63"/>
        <v>2036.7312000000002</v>
      </c>
      <c r="U191">
        <f t="shared" si="44"/>
        <v>2.0367312000000002</v>
      </c>
      <c r="V191">
        <v>2.88</v>
      </c>
      <c r="W191">
        <v>7.36</v>
      </c>
      <c r="X191">
        <f t="shared" si="51"/>
        <v>7200</v>
      </c>
      <c r="Y191">
        <f t="shared" si="45"/>
        <v>1060.7975000000001</v>
      </c>
    </row>
    <row r="192" spans="2:25" x14ac:dyDescent="0.2">
      <c r="B192" s="9">
        <v>95</v>
      </c>
      <c r="C192">
        <f t="shared" si="46"/>
        <v>-1</v>
      </c>
      <c r="D192">
        <f t="shared" si="52"/>
        <v>6</v>
      </c>
      <c r="E192">
        <v>5.5</v>
      </c>
      <c r="F192">
        <f t="shared" si="43"/>
        <v>2.875</v>
      </c>
      <c r="G192">
        <f t="shared" si="58"/>
        <v>705.9375</v>
      </c>
      <c r="H192">
        <f t="shared" si="47"/>
        <v>2.8451431673881142</v>
      </c>
      <c r="I192">
        <f t="shared" si="55"/>
        <v>0</v>
      </c>
      <c r="J192">
        <v>0</v>
      </c>
      <c r="K192" t="s">
        <v>20</v>
      </c>
      <c r="L192">
        <f t="shared" si="64"/>
        <v>0</v>
      </c>
      <c r="M192">
        <v>0.08</v>
      </c>
      <c r="N192">
        <f t="shared" si="61"/>
        <v>313.60000000000002</v>
      </c>
      <c r="O192">
        <f t="shared" si="48"/>
        <v>3.1500000000000004</v>
      </c>
      <c r="P192">
        <f t="shared" si="49"/>
        <v>21.725550000000002</v>
      </c>
      <c r="Q192">
        <v>0.68</v>
      </c>
      <c r="R192">
        <f t="shared" si="60"/>
        <v>213.46560000000002</v>
      </c>
      <c r="S192">
        <f t="shared" si="50"/>
        <v>335.32555000000002</v>
      </c>
      <c r="T192">
        <f t="shared" si="63"/>
        <v>1844.2905250000001</v>
      </c>
      <c r="U192">
        <f t="shared" si="44"/>
        <v>1.8442905250000001</v>
      </c>
      <c r="V192">
        <v>2.88</v>
      </c>
      <c r="W192">
        <v>7.36</v>
      </c>
      <c r="X192">
        <f t="shared" si="51"/>
        <v>6050</v>
      </c>
      <c r="Y192">
        <f t="shared" si="45"/>
        <v>964.06095625000012</v>
      </c>
    </row>
    <row r="193" spans="2:25" x14ac:dyDescent="0.2">
      <c r="B193" s="9">
        <v>95.5</v>
      </c>
      <c r="C193">
        <f t="shared" si="46"/>
        <v>-1</v>
      </c>
      <c r="D193">
        <f t="shared" si="52"/>
        <v>5.5</v>
      </c>
      <c r="E193">
        <v>5</v>
      </c>
      <c r="F193">
        <f t="shared" si="43"/>
        <v>2.625</v>
      </c>
      <c r="G193">
        <f t="shared" si="58"/>
        <v>708.5625</v>
      </c>
      <c r="H193">
        <f t="shared" si="47"/>
        <v>2.8451431673881142</v>
      </c>
      <c r="I193">
        <f t="shared" si="55"/>
        <v>0</v>
      </c>
      <c r="J193">
        <v>0</v>
      </c>
      <c r="K193" t="s">
        <v>20</v>
      </c>
      <c r="L193">
        <f t="shared" si="64"/>
        <v>0</v>
      </c>
      <c r="M193">
        <v>0.08</v>
      </c>
      <c r="N193">
        <f t="shared" si="61"/>
        <v>313.60000000000002</v>
      </c>
      <c r="O193">
        <f t="shared" si="48"/>
        <v>3.1500000000000004</v>
      </c>
      <c r="P193">
        <f t="shared" si="49"/>
        <v>17.955000000000002</v>
      </c>
      <c r="Q193">
        <v>0.68</v>
      </c>
      <c r="R193">
        <f t="shared" si="60"/>
        <v>213.46560000000002</v>
      </c>
      <c r="S193">
        <f t="shared" si="50"/>
        <v>331.55500000000001</v>
      </c>
      <c r="T193">
        <f t="shared" si="63"/>
        <v>1657.7750000000001</v>
      </c>
      <c r="U193">
        <f t="shared" si="44"/>
        <v>1.657775</v>
      </c>
      <c r="V193">
        <v>2.88</v>
      </c>
      <c r="W193">
        <v>7.36</v>
      </c>
      <c r="X193">
        <f t="shared" si="51"/>
        <v>5000</v>
      </c>
      <c r="Y193">
        <f t="shared" si="45"/>
        <v>870.33187499999997</v>
      </c>
    </row>
    <row r="194" spans="2:25" x14ac:dyDescent="0.2">
      <c r="B194" s="3">
        <v>96</v>
      </c>
      <c r="C194">
        <f t="shared" si="46"/>
        <v>-1</v>
      </c>
      <c r="D194">
        <f t="shared" si="52"/>
        <v>5</v>
      </c>
      <c r="E194">
        <v>4.5</v>
      </c>
      <c r="F194">
        <f t="shared" si="43"/>
        <v>2.375</v>
      </c>
      <c r="G194">
        <f t="shared" si="58"/>
        <v>710.9375</v>
      </c>
      <c r="H194">
        <f t="shared" si="47"/>
        <v>2.8451431673881142</v>
      </c>
      <c r="I194">
        <f t="shared" si="55"/>
        <v>0</v>
      </c>
      <c r="J194">
        <v>0</v>
      </c>
      <c r="K194" t="s">
        <v>20</v>
      </c>
      <c r="L194">
        <f t="shared" si="64"/>
        <v>0</v>
      </c>
      <c r="M194">
        <v>0.08</v>
      </c>
      <c r="N194">
        <f t="shared" si="61"/>
        <v>313.60000000000002</v>
      </c>
      <c r="O194">
        <f t="shared" si="48"/>
        <v>3.1500000000000004</v>
      </c>
      <c r="P194">
        <f t="shared" si="49"/>
        <v>14.543550000000002</v>
      </c>
      <c r="Q194">
        <v>0.68</v>
      </c>
      <c r="R194">
        <f t="shared" si="60"/>
        <v>213.46560000000002</v>
      </c>
      <c r="S194">
        <f t="shared" si="50"/>
        <v>328.14355</v>
      </c>
      <c r="T194">
        <f t="shared" si="63"/>
        <v>1476.6459749999999</v>
      </c>
      <c r="U194">
        <f t="shared" si="44"/>
        <v>1.4766459749999998</v>
      </c>
      <c r="V194">
        <v>2.88</v>
      </c>
      <c r="W194">
        <v>7.36</v>
      </c>
      <c r="X194">
        <f t="shared" si="51"/>
        <v>4050</v>
      </c>
      <c r="Y194">
        <f t="shared" si="45"/>
        <v>779.34093125000004</v>
      </c>
    </row>
    <row r="195" spans="2:25" x14ac:dyDescent="0.2">
      <c r="B195" s="3">
        <v>96.5</v>
      </c>
      <c r="C195">
        <f t="shared" si="46"/>
        <v>-1</v>
      </c>
      <c r="D195">
        <f t="shared" si="52"/>
        <v>4.5</v>
      </c>
      <c r="E195">
        <v>4</v>
      </c>
      <c r="F195">
        <f t="shared" ref="F195:F246" si="65">((D195+E195)/2)*0.5</f>
        <v>2.125</v>
      </c>
      <c r="G195">
        <f t="shared" si="58"/>
        <v>713.0625</v>
      </c>
      <c r="H195">
        <f t="shared" si="47"/>
        <v>2.8451431673881142</v>
      </c>
      <c r="I195">
        <f t="shared" si="55"/>
        <v>0</v>
      </c>
      <c r="J195">
        <v>0</v>
      </c>
      <c r="K195" t="s">
        <v>20</v>
      </c>
      <c r="L195">
        <f t="shared" si="64"/>
        <v>0</v>
      </c>
      <c r="M195">
        <v>0.08</v>
      </c>
      <c r="N195">
        <f t="shared" si="61"/>
        <v>313.60000000000002</v>
      </c>
      <c r="O195">
        <f t="shared" si="48"/>
        <v>3.1500000000000004</v>
      </c>
      <c r="P195">
        <f t="shared" si="49"/>
        <v>11.491200000000001</v>
      </c>
      <c r="Q195">
        <v>0.68</v>
      </c>
      <c r="R195">
        <f t="shared" si="60"/>
        <v>213.46560000000002</v>
      </c>
      <c r="S195">
        <f t="shared" si="50"/>
        <v>325.09120000000001</v>
      </c>
      <c r="T195">
        <f t="shared" si="63"/>
        <v>1300.3648000000001</v>
      </c>
      <c r="U195">
        <f t="shared" ref="U195:U246" si="66">T195/1000</f>
        <v>1.3003648000000001</v>
      </c>
      <c r="V195">
        <v>2.88</v>
      </c>
      <c r="W195">
        <v>7.36</v>
      </c>
      <c r="X195">
        <f t="shared" si="51"/>
        <v>3200</v>
      </c>
      <c r="Y195">
        <f t="shared" ref="Y195:Y226" si="67">S195*F195</f>
        <v>690.81880000000001</v>
      </c>
    </row>
    <row r="196" spans="2:25" x14ac:dyDescent="0.2">
      <c r="B196" s="8">
        <v>97</v>
      </c>
      <c r="C196">
        <f t="shared" ref="C196:C241" si="68">(E196-D196)/0.5</f>
        <v>0</v>
      </c>
      <c r="D196">
        <f t="shared" si="52"/>
        <v>4</v>
      </c>
      <c r="E196">
        <v>4</v>
      </c>
      <c r="F196">
        <f t="shared" si="65"/>
        <v>2</v>
      </c>
      <c r="G196">
        <f t="shared" si="58"/>
        <v>715.0625</v>
      </c>
      <c r="H196">
        <f t="shared" ref="H196:H246" si="69">H195+I197</f>
        <v>3.8451431673881142</v>
      </c>
      <c r="I196">
        <f t="shared" si="55"/>
        <v>0</v>
      </c>
      <c r="J196">
        <v>0</v>
      </c>
      <c r="K196" t="s">
        <v>21</v>
      </c>
      <c r="L196">
        <f t="shared" si="64"/>
        <v>0</v>
      </c>
      <c r="M196">
        <v>0.05</v>
      </c>
      <c r="N196">
        <f t="shared" si="61"/>
        <v>196.00000000000003</v>
      </c>
      <c r="O196">
        <f t="shared" ref="O196:O246" si="70">2.1*1.5</f>
        <v>3.1500000000000004</v>
      </c>
      <c r="P196">
        <f t="shared" ref="P196:P246" si="71">0.5*O196*0.38*1.2*(E196^2)</f>
        <v>11.491200000000001</v>
      </c>
      <c r="Q196">
        <v>0.68</v>
      </c>
      <c r="R196">
        <f t="shared" si="60"/>
        <v>133.41600000000003</v>
      </c>
      <c r="S196">
        <f t="shared" ref="S196:S246" si="72">L196+N196+P196</f>
        <v>207.49120000000002</v>
      </c>
      <c r="T196">
        <f t="shared" si="63"/>
        <v>829.96480000000008</v>
      </c>
      <c r="U196">
        <f t="shared" si="66"/>
        <v>0.82996480000000006</v>
      </c>
      <c r="V196">
        <v>2.88</v>
      </c>
      <c r="W196">
        <v>7.36</v>
      </c>
      <c r="X196">
        <f t="shared" ref="X196:X227" si="73">(0.5)*(400)*(E196^2)</f>
        <v>3200</v>
      </c>
      <c r="Y196">
        <f t="shared" si="67"/>
        <v>414.98240000000004</v>
      </c>
    </row>
    <row r="197" spans="2:25" x14ac:dyDescent="0.2">
      <c r="B197" s="8">
        <v>97.5</v>
      </c>
      <c r="C197">
        <f t="shared" si="68"/>
        <v>-1</v>
      </c>
      <c r="D197">
        <f t="shared" ref="D197:D246" si="74">E196</f>
        <v>4</v>
      </c>
      <c r="E197">
        <v>3.5</v>
      </c>
      <c r="F197">
        <f t="shared" si="65"/>
        <v>1.875</v>
      </c>
      <c r="G197">
        <f t="shared" si="58"/>
        <v>716.9375</v>
      </c>
      <c r="H197">
        <f t="shared" si="69"/>
        <v>4.8451431673881142</v>
      </c>
      <c r="I197">
        <v>1</v>
      </c>
      <c r="J197">
        <v>0</v>
      </c>
      <c r="K197" t="s">
        <v>21</v>
      </c>
      <c r="L197">
        <f t="shared" si="64"/>
        <v>0</v>
      </c>
      <c r="M197">
        <v>0.05</v>
      </c>
      <c r="N197">
        <f t="shared" si="61"/>
        <v>196.00000000000003</v>
      </c>
      <c r="O197">
        <f t="shared" si="70"/>
        <v>3.1500000000000004</v>
      </c>
      <c r="P197">
        <f t="shared" si="71"/>
        <v>8.7979500000000002</v>
      </c>
      <c r="Q197">
        <v>0.68</v>
      </c>
      <c r="R197">
        <f t="shared" si="60"/>
        <v>133.41600000000003</v>
      </c>
      <c r="S197">
        <f t="shared" si="72"/>
        <v>204.79795000000001</v>
      </c>
      <c r="T197">
        <f t="shared" si="63"/>
        <v>716.79282499999999</v>
      </c>
      <c r="U197">
        <f t="shared" si="66"/>
        <v>0.71679282499999997</v>
      </c>
      <c r="V197">
        <v>2.88</v>
      </c>
      <c r="W197">
        <v>7.36</v>
      </c>
      <c r="X197">
        <f t="shared" si="73"/>
        <v>2450</v>
      </c>
      <c r="Y197">
        <f t="shared" si="67"/>
        <v>383.99615625000001</v>
      </c>
    </row>
    <row r="198" spans="2:25" x14ac:dyDescent="0.2">
      <c r="B198" s="8">
        <v>98</v>
      </c>
      <c r="C198">
        <f t="shared" si="68"/>
        <v>0</v>
      </c>
      <c r="D198">
        <f t="shared" si="74"/>
        <v>3.5</v>
      </c>
      <c r="E198">
        <v>3.5</v>
      </c>
      <c r="F198">
        <f t="shared" si="65"/>
        <v>1.75</v>
      </c>
      <c r="G198">
        <f t="shared" si="58"/>
        <v>718.6875</v>
      </c>
      <c r="H198">
        <f t="shared" si="69"/>
        <v>4.8451431673881142</v>
      </c>
      <c r="I198">
        <v>1</v>
      </c>
      <c r="J198">
        <v>0</v>
      </c>
      <c r="K198" t="s">
        <v>21</v>
      </c>
      <c r="L198">
        <f t="shared" si="64"/>
        <v>0</v>
      </c>
      <c r="M198">
        <v>0.05</v>
      </c>
      <c r="N198">
        <f t="shared" si="61"/>
        <v>196.00000000000003</v>
      </c>
      <c r="O198">
        <f t="shared" si="70"/>
        <v>3.1500000000000004</v>
      </c>
      <c r="P198">
        <f t="shared" si="71"/>
        <v>8.7979500000000002</v>
      </c>
      <c r="Q198">
        <v>0.68</v>
      </c>
      <c r="R198">
        <f t="shared" si="60"/>
        <v>133.41600000000003</v>
      </c>
      <c r="S198">
        <f t="shared" si="72"/>
        <v>204.79795000000001</v>
      </c>
      <c r="T198">
        <f t="shared" si="63"/>
        <v>716.79282499999999</v>
      </c>
      <c r="U198">
        <f t="shared" si="66"/>
        <v>0.71679282499999997</v>
      </c>
      <c r="V198">
        <v>2.88</v>
      </c>
      <c r="W198">
        <v>7.36</v>
      </c>
      <c r="X198">
        <f t="shared" si="73"/>
        <v>2450</v>
      </c>
      <c r="Y198">
        <f t="shared" si="67"/>
        <v>358.3964125</v>
      </c>
    </row>
    <row r="199" spans="2:25" x14ac:dyDescent="0.2">
      <c r="B199" s="8">
        <v>98.5</v>
      </c>
      <c r="C199">
        <f t="shared" si="68"/>
        <v>1</v>
      </c>
      <c r="D199">
        <f t="shared" si="74"/>
        <v>3.5</v>
      </c>
      <c r="E199">
        <v>4</v>
      </c>
      <c r="F199">
        <f t="shared" si="65"/>
        <v>1.875</v>
      </c>
      <c r="G199">
        <f t="shared" si="58"/>
        <v>720.5625</v>
      </c>
      <c r="H199">
        <f t="shared" si="69"/>
        <v>4.8451431673881142</v>
      </c>
      <c r="I199">
        <v>0</v>
      </c>
      <c r="J199">
        <v>0</v>
      </c>
      <c r="K199" t="s">
        <v>21</v>
      </c>
      <c r="L199">
        <f t="shared" si="64"/>
        <v>0</v>
      </c>
      <c r="M199">
        <v>0.05</v>
      </c>
      <c r="N199">
        <f t="shared" si="61"/>
        <v>196.00000000000003</v>
      </c>
      <c r="O199">
        <f t="shared" si="70"/>
        <v>3.1500000000000004</v>
      </c>
      <c r="P199">
        <f t="shared" si="71"/>
        <v>11.491200000000001</v>
      </c>
      <c r="Q199">
        <v>0.68</v>
      </c>
      <c r="R199">
        <f t="shared" si="60"/>
        <v>133.41600000000003</v>
      </c>
      <c r="S199">
        <f t="shared" si="72"/>
        <v>207.49120000000002</v>
      </c>
      <c r="T199">
        <f t="shared" si="63"/>
        <v>829.96480000000008</v>
      </c>
      <c r="U199">
        <f t="shared" si="66"/>
        <v>0.82996480000000006</v>
      </c>
      <c r="V199">
        <v>2.88</v>
      </c>
      <c r="W199">
        <v>7.36</v>
      </c>
      <c r="X199">
        <f t="shared" si="73"/>
        <v>3200</v>
      </c>
      <c r="Y199">
        <f t="shared" si="67"/>
        <v>389.04600000000005</v>
      </c>
    </row>
    <row r="200" spans="2:25" x14ac:dyDescent="0.2">
      <c r="B200" s="8">
        <v>99</v>
      </c>
      <c r="C200">
        <f t="shared" si="68"/>
        <v>0</v>
      </c>
      <c r="D200">
        <f t="shared" si="74"/>
        <v>4</v>
      </c>
      <c r="E200">
        <v>4</v>
      </c>
      <c r="F200">
        <f t="shared" si="65"/>
        <v>2</v>
      </c>
      <c r="G200">
        <f t="shared" si="58"/>
        <v>722.5625</v>
      </c>
      <c r="H200">
        <f t="shared" si="69"/>
        <v>4.8451431673881142</v>
      </c>
      <c r="I200">
        <v>0</v>
      </c>
      <c r="J200">
        <v>0</v>
      </c>
      <c r="K200" t="s">
        <v>21</v>
      </c>
      <c r="L200">
        <f t="shared" si="64"/>
        <v>0</v>
      </c>
      <c r="M200">
        <v>0.05</v>
      </c>
      <c r="N200">
        <f t="shared" si="61"/>
        <v>196.00000000000003</v>
      </c>
      <c r="O200">
        <f t="shared" si="70"/>
        <v>3.1500000000000004</v>
      </c>
      <c r="P200">
        <f t="shared" si="71"/>
        <v>11.491200000000001</v>
      </c>
      <c r="Q200">
        <v>0.68</v>
      </c>
      <c r="R200">
        <f t="shared" si="60"/>
        <v>133.41600000000003</v>
      </c>
      <c r="S200">
        <f t="shared" si="72"/>
        <v>207.49120000000002</v>
      </c>
      <c r="T200">
        <f t="shared" si="63"/>
        <v>829.96480000000008</v>
      </c>
      <c r="U200">
        <f t="shared" si="66"/>
        <v>0.82996480000000006</v>
      </c>
      <c r="V200">
        <v>2.88</v>
      </c>
      <c r="W200">
        <v>7.36</v>
      </c>
      <c r="X200">
        <f t="shared" si="73"/>
        <v>3200</v>
      </c>
      <c r="Y200">
        <f t="shared" si="67"/>
        <v>414.98240000000004</v>
      </c>
    </row>
    <row r="201" spans="2:25" x14ac:dyDescent="0.2">
      <c r="B201" s="8">
        <v>99.5</v>
      </c>
      <c r="C201">
        <f t="shared" si="68"/>
        <v>0</v>
      </c>
      <c r="D201">
        <f t="shared" si="74"/>
        <v>4</v>
      </c>
      <c r="E201">
        <v>4</v>
      </c>
      <c r="F201">
        <f t="shared" si="65"/>
        <v>2</v>
      </c>
      <c r="G201">
        <f t="shared" si="58"/>
        <v>724.5625</v>
      </c>
      <c r="H201">
        <f t="shared" si="69"/>
        <v>4.8451431673881142</v>
      </c>
      <c r="I201">
        <f t="shared" si="55"/>
        <v>0</v>
      </c>
      <c r="J201">
        <v>0</v>
      </c>
      <c r="K201" t="s">
        <v>21</v>
      </c>
      <c r="L201">
        <f t="shared" si="64"/>
        <v>0</v>
      </c>
      <c r="M201">
        <v>0.05</v>
      </c>
      <c r="N201">
        <f t="shared" si="61"/>
        <v>196.00000000000003</v>
      </c>
      <c r="O201">
        <f t="shared" si="70"/>
        <v>3.1500000000000004</v>
      </c>
      <c r="P201">
        <f t="shared" si="71"/>
        <v>11.491200000000001</v>
      </c>
      <c r="Q201">
        <v>0.68</v>
      </c>
      <c r="R201">
        <f t="shared" si="60"/>
        <v>133.41600000000003</v>
      </c>
      <c r="S201">
        <f t="shared" si="72"/>
        <v>207.49120000000002</v>
      </c>
      <c r="T201">
        <f t="shared" si="63"/>
        <v>829.96480000000008</v>
      </c>
      <c r="U201">
        <f t="shared" si="66"/>
        <v>0.82996480000000006</v>
      </c>
      <c r="V201">
        <v>2.88</v>
      </c>
      <c r="W201">
        <v>7.36</v>
      </c>
      <c r="X201">
        <f t="shared" si="73"/>
        <v>3200</v>
      </c>
      <c r="Y201">
        <f t="shared" si="67"/>
        <v>414.98240000000004</v>
      </c>
    </row>
    <row r="202" spans="2:25" x14ac:dyDescent="0.2">
      <c r="B202" s="8">
        <v>100</v>
      </c>
      <c r="C202">
        <f t="shared" si="68"/>
        <v>0</v>
      </c>
      <c r="D202">
        <f t="shared" si="74"/>
        <v>4</v>
      </c>
      <c r="E202">
        <v>4</v>
      </c>
      <c r="F202">
        <f t="shared" si="65"/>
        <v>2</v>
      </c>
      <c r="G202">
        <f t="shared" si="58"/>
        <v>726.5625</v>
      </c>
      <c r="H202">
        <f t="shared" si="69"/>
        <v>4.8451431673881142</v>
      </c>
      <c r="I202">
        <f t="shared" si="55"/>
        <v>0</v>
      </c>
      <c r="J202">
        <v>0</v>
      </c>
      <c r="K202" t="s">
        <v>21</v>
      </c>
      <c r="L202">
        <f t="shared" si="64"/>
        <v>0</v>
      </c>
      <c r="M202">
        <v>0.05</v>
      </c>
      <c r="N202">
        <f t="shared" si="61"/>
        <v>196.00000000000003</v>
      </c>
      <c r="O202">
        <f t="shared" si="70"/>
        <v>3.1500000000000004</v>
      </c>
      <c r="P202">
        <f t="shared" si="71"/>
        <v>11.491200000000001</v>
      </c>
      <c r="Q202">
        <v>0.68</v>
      </c>
      <c r="R202">
        <f t="shared" si="60"/>
        <v>133.41600000000003</v>
      </c>
      <c r="S202">
        <f t="shared" si="72"/>
        <v>207.49120000000002</v>
      </c>
      <c r="T202">
        <f t="shared" si="63"/>
        <v>829.96480000000008</v>
      </c>
      <c r="U202">
        <f t="shared" si="66"/>
        <v>0.82996480000000006</v>
      </c>
      <c r="V202">
        <v>2.88</v>
      </c>
      <c r="W202">
        <v>7.36</v>
      </c>
      <c r="X202">
        <f t="shared" si="73"/>
        <v>3200</v>
      </c>
      <c r="Y202">
        <f t="shared" si="67"/>
        <v>414.98240000000004</v>
      </c>
    </row>
    <row r="203" spans="2:25" x14ac:dyDescent="0.2">
      <c r="B203" s="8">
        <v>100.5</v>
      </c>
      <c r="C203">
        <f t="shared" si="68"/>
        <v>0</v>
      </c>
      <c r="D203">
        <f t="shared" si="74"/>
        <v>4</v>
      </c>
      <c r="E203">
        <v>4</v>
      </c>
      <c r="F203">
        <f t="shared" si="65"/>
        <v>2</v>
      </c>
      <c r="G203">
        <f t="shared" si="58"/>
        <v>728.5625</v>
      </c>
      <c r="H203">
        <f t="shared" si="69"/>
        <v>4.8451431673881142</v>
      </c>
      <c r="I203">
        <f t="shared" ref="I203:I246" si="75">F203*(SIN(RADIANS(J203)))</f>
        <v>0</v>
      </c>
      <c r="J203">
        <v>0</v>
      </c>
      <c r="K203" t="s">
        <v>21</v>
      </c>
      <c r="L203">
        <f t="shared" si="64"/>
        <v>0</v>
      </c>
      <c r="M203">
        <v>0.05</v>
      </c>
      <c r="N203">
        <f t="shared" si="61"/>
        <v>196.00000000000003</v>
      </c>
      <c r="O203">
        <f t="shared" si="70"/>
        <v>3.1500000000000004</v>
      </c>
      <c r="P203">
        <f t="shared" si="71"/>
        <v>11.491200000000001</v>
      </c>
      <c r="Q203">
        <v>0.68</v>
      </c>
      <c r="R203">
        <f t="shared" si="60"/>
        <v>133.41600000000003</v>
      </c>
      <c r="S203">
        <f t="shared" si="72"/>
        <v>207.49120000000002</v>
      </c>
      <c r="T203">
        <f t="shared" si="63"/>
        <v>829.96480000000008</v>
      </c>
      <c r="U203">
        <f t="shared" si="66"/>
        <v>0.82996480000000006</v>
      </c>
      <c r="V203">
        <v>2.88</v>
      </c>
      <c r="W203">
        <v>7.36</v>
      </c>
      <c r="X203">
        <f t="shared" si="73"/>
        <v>3200</v>
      </c>
      <c r="Y203">
        <f t="shared" si="67"/>
        <v>414.98240000000004</v>
      </c>
    </row>
    <row r="204" spans="2:25" x14ac:dyDescent="0.2">
      <c r="B204" s="8">
        <v>101</v>
      </c>
      <c r="C204">
        <f t="shared" si="68"/>
        <v>0</v>
      </c>
      <c r="D204">
        <f t="shared" si="74"/>
        <v>4</v>
      </c>
      <c r="E204">
        <v>4</v>
      </c>
      <c r="F204">
        <f t="shared" si="65"/>
        <v>2</v>
      </c>
      <c r="G204">
        <f t="shared" si="58"/>
        <v>730.5625</v>
      </c>
      <c r="H204">
        <f t="shared" si="69"/>
        <v>4.8451431673881142</v>
      </c>
      <c r="I204">
        <f t="shared" si="75"/>
        <v>0</v>
      </c>
      <c r="J204">
        <v>0</v>
      </c>
      <c r="K204" t="s">
        <v>21</v>
      </c>
      <c r="L204">
        <f t="shared" si="64"/>
        <v>0</v>
      </c>
      <c r="M204">
        <v>0.05</v>
      </c>
      <c r="N204">
        <f t="shared" si="61"/>
        <v>196.00000000000003</v>
      </c>
      <c r="O204">
        <f t="shared" si="70"/>
        <v>3.1500000000000004</v>
      </c>
      <c r="P204">
        <f t="shared" si="71"/>
        <v>11.491200000000001</v>
      </c>
      <c r="Q204">
        <v>0.68</v>
      </c>
      <c r="R204">
        <f t="shared" si="60"/>
        <v>133.41600000000003</v>
      </c>
      <c r="S204">
        <f t="shared" si="72"/>
        <v>207.49120000000002</v>
      </c>
      <c r="T204">
        <f t="shared" si="63"/>
        <v>829.96480000000008</v>
      </c>
      <c r="U204">
        <f t="shared" si="66"/>
        <v>0.82996480000000006</v>
      </c>
      <c r="V204">
        <v>2.88</v>
      </c>
      <c r="W204">
        <v>7.36</v>
      </c>
      <c r="X204">
        <f t="shared" si="73"/>
        <v>3200</v>
      </c>
      <c r="Y204">
        <f t="shared" si="67"/>
        <v>414.98240000000004</v>
      </c>
    </row>
    <row r="205" spans="2:25" x14ac:dyDescent="0.2">
      <c r="B205" s="8">
        <v>101.5</v>
      </c>
      <c r="C205">
        <f t="shared" si="68"/>
        <v>0</v>
      </c>
      <c r="D205">
        <f t="shared" si="74"/>
        <v>4</v>
      </c>
      <c r="E205">
        <v>4</v>
      </c>
      <c r="F205">
        <f t="shared" si="65"/>
        <v>2</v>
      </c>
      <c r="G205">
        <f t="shared" si="58"/>
        <v>732.5625</v>
      </c>
      <c r="H205">
        <f t="shared" si="69"/>
        <v>4.8451431673881142</v>
      </c>
      <c r="I205">
        <f t="shared" si="75"/>
        <v>0</v>
      </c>
      <c r="J205">
        <v>0</v>
      </c>
      <c r="K205" t="s">
        <v>21</v>
      </c>
      <c r="L205">
        <f>(400*9.81)*(SIN(RADIANS(J205)))</f>
        <v>0</v>
      </c>
      <c r="M205">
        <v>0.05</v>
      </c>
      <c r="N205">
        <f t="shared" si="61"/>
        <v>196.00000000000003</v>
      </c>
      <c r="O205">
        <f t="shared" si="70"/>
        <v>3.1500000000000004</v>
      </c>
      <c r="P205">
        <f t="shared" si="71"/>
        <v>11.491200000000001</v>
      </c>
      <c r="Q205">
        <v>0.68</v>
      </c>
      <c r="R205">
        <f t="shared" si="60"/>
        <v>133.41600000000003</v>
      </c>
      <c r="S205">
        <f t="shared" si="72"/>
        <v>207.49120000000002</v>
      </c>
      <c r="T205">
        <f t="shared" si="63"/>
        <v>829.96480000000008</v>
      </c>
      <c r="U205">
        <f t="shared" si="66"/>
        <v>0.82996480000000006</v>
      </c>
      <c r="V205">
        <v>2.88</v>
      </c>
      <c r="W205">
        <v>7.36</v>
      </c>
      <c r="X205">
        <f t="shared" si="73"/>
        <v>3200</v>
      </c>
      <c r="Y205">
        <f t="shared" si="67"/>
        <v>414.98240000000004</v>
      </c>
    </row>
    <row r="206" spans="2:25" x14ac:dyDescent="0.2">
      <c r="B206" s="8">
        <v>102</v>
      </c>
      <c r="C206">
        <f t="shared" si="68"/>
        <v>0</v>
      </c>
      <c r="D206">
        <f t="shared" si="74"/>
        <v>4</v>
      </c>
      <c r="E206">
        <v>4</v>
      </c>
      <c r="F206">
        <f t="shared" si="65"/>
        <v>2</v>
      </c>
      <c r="G206">
        <f t="shared" si="58"/>
        <v>734.5625</v>
      </c>
      <c r="H206">
        <f t="shared" si="69"/>
        <v>4.8451431673881142</v>
      </c>
      <c r="I206">
        <f t="shared" si="75"/>
        <v>0</v>
      </c>
      <c r="J206">
        <v>0</v>
      </c>
      <c r="K206" t="s">
        <v>21</v>
      </c>
      <c r="L206">
        <f t="shared" si="64"/>
        <v>0</v>
      </c>
      <c r="M206">
        <v>0.05</v>
      </c>
      <c r="N206">
        <f t="shared" si="61"/>
        <v>196.00000000000003</v>
      </c>
      <c r="O206">
        <f t="shared" si="70"/>
        <v>3.1500000000000004</v>
      </c>
      <c r="P206">
        <f t="shared" si="71"/>
        <v>11.491200000000001</v>
      </c>
      <c r="Q206">
        <v>0.68</v>
      </c>
      <c r="R206">
        <f t="shared" si="60"/>
        <v>133.41600000000003</v>
      </c>
      <c r="S206">
        <f t="shared" si="72"/>
        <v>207.49120000000002</v>
      </c>
      <c r="T206">
        <f t="shared" si="63"/>
        <v>829.96480000000008</v>
      </c>
      <c r="U206">
        <f t="shared" si="66"/>
        <v>0.82996480000000006</v>
      </c>
      <c r="V206">
        <v>2.88</v>
      </c>
      <c r="W206">
        <v>7.36</v>
      </c>
      <c r="X206">
        <f t="shared" si="73"/>
        <v>3200</v>
      </c>
      <c r="Y206">
        <f t="shared" si="67"/>
        <v>414.98240000000004</v>
      </c>
    </row>
    <row r="207" spans="2:25" x14ac:dyDescent="0.2">
      <c r="B207" s="10">
        <v>102.5</v>
      </c>
      <c r="C207">
        <f t="shared" si="68"/>
        <v>1</v>
      </c>
      <c r="D207">
        <f t="shared" si="74"/>
        <v>4</v>
      </c>
      <c r="E207">
        <v>4.5</v>
      </c>
      <c r="F207">
        <f t="shared" si="65"/>
        <v>2.125</v>
      </c>
      <c r="G207">
        <f t="shared" si="58"/>
        <v>736.6875</v>
      </c>
      <c r="H207">
        <f t="shared" si="69"/>
        <v>4.8451431673881142</v>
      </c>
      <c r="I207">
        <f t="shared" si="75"/>
        <v>0</v>
      </c>
      <c r="J207">
        <v>0</v>
      </c>
      <c r="K207" t="s">
        <v>21</v>
      </c>
      <c r="L207">
        <f t="shared" si="64"/>
        <v>0</v>
      </c>
      <c r="M207">
        <v>0.05</v>
      </c>
      <c r="N207">
        <f t="shared" si="61"/>
        <v>196.00000000000003</v>
      </c>
      <c r="O207">
        <f t="shared" si="70"/>
        <v>3.1500000000000004</v>
      </c>
      <c r="P207">
        <f t="shared" si="71"/>
        <v>14.543550000000002</v>
      </c>
      <c r="Q207">
        <v>0.68</v>
      </c>
      <c r="R207">
        <f>M207*(400)*(9.81)*Q207</f>
        <v>133.41600000000003</v>
      </c>
      <c r="S207">
        <f t="shared" si="72"/>
        <v>210.54355000000004</v>
      </c>
      <c r="T207">
        <f t="shared" si="63"/>
        <v>947.4459750000002</v>
      </c>
      <c r="U207">
        <f t="shared" si="66"/>
        <v>0.94744597500000016</v>
      </c>
      <c r="V207">
        <v>2.88</v>
      </c>
      <c r="W207">
        <v>7.36</v>
      </c>
      <c r="X207">
        <f t="shared" si="73"/>
        <v>4050</v>
      </c>
      <c r="Y207">
        <f t="shared" si="67"/>
        <v>447.40504375000006</v>
      </c>
    </row>
    <row r="208" spans="2:25" x14ac:dyDescent="0.2">
      <c r="B208" s="10">
        <v>103</v>
      </c>
      <c r="C208">
        <f t="shared" si="68"/>
        <v>1</v>
      </c>
      <c r="D208">
        <f t="shared" si="74"/>
        <v>4.5</v>
      </c>
      <c r="E208">
        <v>5</v>
      </c>
      <c r="F208">
        <f t="shared" si="65"/>
        <v>2.375</v>
      </c>
      <c r="G208">
        <f t="shared" si="58"/>
        <v>739.0625</v>
      </c>
      <c r="H208">
        <f t="shared" si="69"/>
        <v>4.8451431673881142</v>
      </c>
      <c r="I208">
        <f t="shared" si="75"/>
        <v>0</v>
      </c>
      <c r="J208">
        <v>0</v>
      </c>
      <c r="K208" t="s">
        <v>21</v>
      </c>
      <c r="L208">
        <f t="shared" si="64"/>
        <v>0</v>
      </c>
      <c r="M208">
        <v>0.05</v>
      </c>
      <c r="N208">
        <f t="shared" si="61"/>
        <v>196.00000000000003</v>
      </c>
      <c r="O208">
        <f t="shared" si="70"/>
        <v>3.1500000000000004</v>
      </c>
      <c r="P208">
        <f t="shared" si="71"/>
        <v>17.955000000000002</v>
      </c>
      <c r="Q208">
        <v>0.68</v>
      </c>
      <c r="R208">
        <f t="shared" si="60"/>
        <v>133.41600000000003</v>
      </c>
      <c r="S208">
        <f t="shared" si="72"/>
        <v>213.95500000000004</v>
      </c>
      <c r="T208">
        <f t="shared" si="63"/>
        <v>1069.7750000000001</v>
      </c>
      <c r="U208">
        <f t="shared" si="66"/>
        <v>1.0697750000000001</v>
      </c>
      <c r="V208">
        <v>2.88</v>
      </c>
      <c r="W208">
        <v>7.36</v>
      </c>
      <c r="X208">
        <f t="shared" si="73"/>
        <v>5000</v>
      </c>
      <c r="Y208">
        <f t="shared" si="67"/>
        <v>508.14312500000011</v>
      </c>
    </row>
    <row r="209" spans="1:25" x14ac:dyDescent="0.2">
      <c r="B209" s="10">
        <v>103.5</v>
      </c>
      <c r="C209">
        <f t="shared" si="68"/>
        <v>1</v>
      </c>
      <c r="D209">
        <f t="shared" si="74"/>
        <v>5</v>
      </c>
      <c r="E209">
        <v>5.5</v>
      </c>
      <c r="F209">
        <f t="shared" si="65"/>
        <v>2.625</v>
      </c>
      <c r="G209">
        <f t="shared" si="58"/>
        <v>741.6875</v>
      </c>
      <c r="H209">
        <f t="shared" si="69"/>
        <v>4.8451431673881142</v>
      </c>
      <c r="I209">
        <f t="shared" si="75"/>
        <v>0</v>
      </c>
      <c r="J209">
        <v>0</v>
      </c>
      <c r="K209" t="s">
        <v>21</v>
      </c>
      <c r="L209">
        <f t="shared" si="64"/>
        <v>0</v>
      </c>
      <c r="M209">
        <v>0.05</v>
      </c>
      <c r="N209">
        <f t="shared" si="61"/>
        <v>196.00000000000003</v>
      </c>
      <c r="O209">
        <f t="shared" si="70"/>
        <v>3.1500000000000004</v>
      </c>
      <c r="P209">
        <f t="shared" si="71"/>
        <v>21.725550000000002</v>
      </c>
      <c r="Q209">
        <v>0.68</v>
      </c>
      <c r="R209">
        <f t="shared" si="60"/>
        <v>133.41600000000003</v>
      </c>
      <c r="S209">
        <f t="shared" si="72"/>
        <v>217.72555000000003</v>
      </c>
      <c r="T209">
        <f>S209*E209</f>
        <v>1197.4905250000002</v>
      </c>
      <c r="U209">
        <f t="shared" si="66"/>
        <v>1.1974905250000001</v>
      </c>
      <c r="V209">
        <v>2.88</v>
      </c>
      <c r="W209">
        <v>7.36</v>
      </c>
      <c r="X209">
        <f t="shared" si="73"/>
        <v>6050</v>
      </c>
      <c r="Y209">
        <f t="shared" si="67"/>
        <v>571.52956875000007</v>
      </c>
    </row>
    <row r="210" spans="1:25" x14ac:dyDescent="0.2">
      <c r="B210" s="10">
        <v>104</v>
      </c>
      <c r="C210">
        <f t="shared" si="68"/>
        <v>1</v>
      </c>
      <c r="D210">
        <f t="shared" si="74"/>
        <v>5.5</v>
      </c>
      <c r="E210">
        <v>6</v>
      </c>
      <c r="F210">
        <f t="shared" si="65"/>
        <v>2.875</v>
      </c>
      <c r="G210">
        <f t="shared" ref="G210:G246" si="76">G209+F210</f>
        <v>744.5625</v>
      </c>
      <c r="H210">
        <f t="shared" si="69"/>
        <v>4.8451431673881142</v>
      </c>
      <c r="I210">
        <f t="shared" si="75"/>
        <v>0</v>
      </c>
      <c r="J210">
        <v>0</v>
      </c>
      <c r="K210" t="s">
        <v>21</v>
      </c>
      <c r="L210">
        <f t="shared" si="64"/>
        <v>0</v>
      </c>
      <c r="M210">
        <v>0.05</v>
      </c>
      <c r="N210">
        <f t="shared" si="61"/>
        <v>196.00000000000003</v>
      </c>
      <c r="O210">
        <f t="shared" si="70"/>
        <v>3.1500000000000004</v>
      </c>
      <c r="P210">
        <f t="shared" si="71"/>
        <v>25.855200000000004</v>
      </c>
      <c r="Q210">
        <v>0.68</v>
      </c>
      <c r="R210">
        <f t="shared" si="60"/>
        <v>133.41600000000003</v>
      </c>
      <c r="S210">
        <f t="shared" si="72"/>
        <v>221.85520000000002</v>
      </c>
      <c r="T210">
        <f t="shared" ref="T210:T246" si="77">S210*E210</f>
        <v>1331.1312000000003</v>
      </c>
      <c r="U210">
        <f t="shared" si="66"/>
        <v>1.3311312000000002</v>
      </c>
      <c r="V210">
        <v>2.88</v>
      </c>
      <c r="W210">
        <v>7.36</v>
      </c>
      <c r="X210">
        <f t="shared" si="73"/>
        <v>7200</v>
      </c>
      <c r="Y210">
        <f t="shared" si="67"/>
        <v>637.83370000000002</v>
      </c>
    </row>
    <row r="211" spans="1:25" x14ac:dyDescent="0.2">
      <c r="B211" s="10">
        <v>104.5</v>
      </c>
      <c r="C211">
        <f t="shared" si="68"/>
        <v>1</v>
      </c>
      <c r="D211">
        <f t="shared" si="74"/>
        <v>6</v>
      </c>
      <c r="E211">
        <v>6.5</v>
      </c>
      <c r="F211">
        <f t="shared" si="65"/>
        <v>3.125</v>
      </c>
      <c r="G211">
        <f t="shared" si="76"/>
        <v>747.6875</v>
      </c>
      <c r="H211">
        <f t="shared" si="69"/>
        <v>4.8451431673881142</v>
      </c>
      <c r="I211">
        <f t="shared" si="75"/>
        <v>0</v>
      </c>
      <c r="J211">
        <v>0</v>
      </c>
      <c r="K211" t="s">
        <v>21</v>
      </c>
      <c r="L211">
        <f t="shared" si="64"/>
        <v>0</v>
      </c>
      <c r="M211">
        <v>0.05</v>
      </c>
      <c r="N211">
        <f t="shared" si="61"/>
        <v>196.00000000000003</v>
      </c>
      <c r="O211">
        <f t="shared" si="70"/>
        <v>3.1500000000000004</v>
      </c>
      <c r="P211">
        <f t="shared" si="71"/>
        <v>30.343950000000003</v>
      </c>
      <c r="Q211">
        <v>0.68</v>
      </c>
      <c r="R211">
        <f t="shared" si="60"/>
        <v>133.41600000000003</v>
      </c>
      <c r="S211">
        <f t="shared" si="72"/>
        <v>226.34395000000004</v>
      </c>
      <c r="T211">
        <f t="shared" si="77"/>
        <v>1471.2356750000001</v>
      </c>
      <c r="U211">
        <f t="shared" si="66"/>
        <v>1.4712356750000002</v>
      </c>
      <c r="V211">
        <v>2.88</v>
      </c>
      <c r="W211">
        <v>7.36</v>
      </c>
      <c r="X211">
        <f t="shared" si="73"/>
        <v>8450</v>
      </c>
      <c r="Y211">
        <f t="shared" si="67"/>
        <v>707.32484375000013</v>
      </c>
    </row>
    <row r="212" spans="1:25" x14ac:dyDescent="0.2">
      <c r="B212" s="10">
        <v>105</v>
      </c>
      <c r="C212">
        <f t="shared" si="68"/>
        <v>1</v>
      </c>
      <c r="D212">
        <f t="shared" si="74"/>
        <v>6.5</v>
      </c>
      <c r="E212">
        <v>7</v>
      </c>
      <c r="F212">
        <f t="shared" si="65"/>
        <v>3.375</v>
      </c>
      <c r="G212">
        <f t="shared" si="76"/>
        <v>751.0625</v>
      </c>
      <c r="H212">
        <f t="shared" si="69"/>
        <v>4.8451431673881142</v>
      </c>
      <c r="I212">
        <f t="shared" si="75"/>
        <v>0</v>
      </c>
      <c r="J212">
        <v>0</v>
      </c>
      <c r="K212" t="s">
        <v>21</v>
      </c>
      <c r="L212">
        <f t="shared" ref="L202:L219" si="78">(400*9.81)*(SIN(RADIANS(J212)))</f>
        <v>0</v>
      </c>
      <c r="M212">
        <v>0.05</v>
      </c>
      <c r="N212">
        <f t="shared" si="61"/>
        <v>196.00000000000003</v>
      </c>
      <c r="O212">
        <f t="shared" si="70"/>
        <v>3.1500000000000004</v>
      </c>
      <c r="P212">
        <f t="shared" si="71"/>
        <v>35.191800000000001</v>
      </c>
      <c r="Q212">
        <v>0.68</v>
      </c>
      <c r="R212">
        <f t="shared" si="60"/>
        <v>133.41600000000003</v>
      </c>
      <c r="S212">
        <f t="shared" si="72"/>
        <v>231.19180000000003</v>
      </c>
      <c r="T212">
        <f t="shared" si="77"/>
        <v>1618.3426000000002</v>
      </c>
      <c r="U212">
        <f t="shared" si="66"/>
        <v>1.6183426000000001</v>
      </c>
      <c r="V212">
        <v>2.88</v>
      </c>
      <c r="W212">
        <v>7.36</v>
      </c>
      <c r="X212">
        <f t="shared" si="73"/>
        <v>9800</v>
      </c>
      <c r="Y212">
        <f t="shared" si="67"/>
        <v>780.27232500000014</v>
      </c>
    </row>
    <row r="213" spans="1:25" x14ac:dyDescent="0.2">
      <c r="B213" s="10">
        <v>105.5</v>
      </c>
      <c r="C213">
        <f t="shared" si="68"/>
        <v>1</v>
      </c>
      <c r="D213">
        <f t="shared" si="74"/>
        <v>7</v>
      </c>
      <c r="E213">
        <v>7.5</v>
      </c>
      <c r="F213">
        <f t="shared" si="65"/>
        <v>3.625</v>
      </c>
      <c r="G213">
        <f t="shared" si="76"/>
        <v>754.6875</v>
      </c>
      <c r="H213">
        <f t="shared" si="69"/>
        <v>4.8451431673881142</v>
      </c>
      <c r="I213">
        <f t="shared" si="75"/>
        <v>0</v>
      </c>
      <c r="J213">
        <v>0</v>
      </c>
      <c r="K213" t="s">
        <v>21</v>
      </c>
      <c r="L213">
        <f t="shared" si="78"/>
        <v>0</v>
      </c>
      <c r="M213">
        <v>0.05</v>
      </c>
      <c r="N213">
        <f t="shared" si="61"/>
        <v>196.00000000000003</v>
      </c>
      <c r="O213">
        <f t="shared" si="70"/>
        <v>3.1500000000000004</v>
      </c>
      <c r="P213">
        <f t="shared" si="71"/>
        <v>40.398750000000007</v>
      </c>
      <c r="Q213">
        <v>0.68</v>
      </c>
      <c r="R213">
        <f t="shared" si="60"/>
        <v>133.41600000000003</v>
      </c>
      <c r="S213">
        <f t="shared" si="72"/>
        <v>236.39875000000004</v>
      </c>
      <c r="T213">
        <f t="shared" si="77"/>
        <v>1772.9906250000004</v>
      </c>
      <c r="U213">
        <f t="shared" si="66"/>
        <v>1.7729906250000003</v>
      </c>
      <c r="V213">
        <v>2.88</v>
      </c>
      <c r="W213">
        <v>7.36</v>
      </c>
      <c r="X213">
        <f t="shared" si="73"/>
        <v>11250</v>
      </c>
      <c r="Y213">
        <f t="shared" si="67"/>
        <v>856.94546875000015</v>
      </c>
    </row>
    <row r="214" spans="1:25" x14ac:dyDescent="0.2">
      <c r="B214" s="10">
        <v>106</v>
      </c>
      <c r="C214">
        <f t="shared" si="68"/>
        <v>1</v>
      </c>
      <c r="D214">
        <f t="shared" si="74"/>
        <v>7.5</v>
      </c>
      <c r="E214">
        <v>8</v>
      </c>
      <c r="F214">
        <f t="shared" si="65"/>
        <v>3.875</v>
      </c>
      <c r="G214">
        <f t="shared" si="76"/>
        <v>758.5625</v>
      </c>
      <c r="H214">
        <f t="shared" si="69"/>
        <v>4.8451431673881142</v>
      </c>
      <c r="I214">
        <f t="shared" si="75"/>
        <v>0</v>
      </c>
      <c r="J214">
        <v>0</v>
      </c>
      <c r="K214" t="s">
        <v>21</v>
      </c>
      <c r="L214">
        <f t="shared" si="78"/>
        <v>0</v>
      </c>
      <c r="M214">
        <v>0.05</v>
      </c>
      <c r="N214">
        <f t="shared" si="61"/>
        <v>196.00000000000003</v>
      </c>
      <c r="O214">
        <f t="shared" si="70"/>
        <v>3.1500000000000004</v>
      </c>
      <c r="P214">
        <f t="shared" si="71"/>
        <v>45.964800000000004</v>
      </c>
      <c r="Q214">
        <v>0.68</v>
      </c>
      <c r="R214">
        <f t="shared" si="60"/>
        <v>133.41600000000003</v>
      </c>
      <c r="S214">
        <f t="shared" si="72"/>
        <v>241.96480000000003</v>
      </c>
      <c r="T214">
        <f t="shared" si="77"/>
        <v>1935.7184000000002</v>
      </c>
      <c r="U214">
        <f t="shared" si="66"/>
        <v>1.9357184000000003</v>
      </c>
      <c r="V214">
        <v>2.88</v>
      </c>
      <c r="W214">
        <v>7.36</v>
      </c>
      <c r="X214">
        <f t="shared" si="73"/>
        <v>12800</v>
      </c>
      <c r="Y214">
        <f t="shared" si="67"/>
        <v>937.61360000000013</v>
      </c>
    </row>
    <row r="215" spans="1:25" x14ac:dyDescent="0.2">
      <c r="B215" s="10">
        <v>106.5</v>
      </c>
      <c r="C215">
        <f t="shared" si="68"/>
        <v>1</v>
      </c>
      <c r="D215">
        <f t="shared" si="74"/>
        <v>8</v>
      </c>
      <c r="E215">
        <v>8.5</v>
      </c>
      <c r="F215">
        <f t="shared" si="65"/>
        <v>4.125</v>
      </c>
      <c r="G215">
        <f t="shared" si="76"/>
        <v>762.6875</v>
      </c>
      <c r="H215">
        <f t="shared" si="69"/>
        <v>4.8451431673881142</v>
      </c>
      <c r="I215">
        <f t="shared" si="75"/>
        <v>0</v>
      </c>
      <c r="J215">
        <v>0</v>
      </c>
      <c r="K215" t="s">
        <v>21</v>
      </c>
      <c r="L215">
        <f t="shared" si="78"/>
        <v>0</v>
      </c>
      <c r="M215">
        <f t="shared" ref="M215:M232" si="79">0.05</f>
        <v>0.05</v>
      </c>
      <c r="N215">
        <f t="shared" si="61"/>
        <v>196.00000000000003</v>
      </c>
      <c r="O215">
        <f t="shared" si="70"/>
        <v>3.1500000000000004</v>
      </c>
      <c r="P215">
        <f t="shared" si="71"/>
        <v>51.889950000000006</v>
      </c>
      <c r="Q215">
        <v>0.68</v>
      </c>
      <c r="R215">
        <f t="shared" si="60"/>
        <v>133.41600000000003</v>
      </c>
      <c r="S215">
        <f t="shared" si="72"/>
        <v>247.88995000000003</v>
      </c>
      <c r="T215">
        <f t="shared" si="77"/>
        <v>2107.0645750000003</v>
      </c>
      <c r="U215">
        <f t="shared" si="66"/>
        <v>2.1070645750000003</v>
      </c>
      <c r="V215">
        <v>2.88</v>
      </c>
      <c r="W215">
        <v>7.36</v>
      </c>
      <c r="X215">
        <f t="shared" si="73"/>
        <v>14450</v>
      </c>
      <c r="Y215">
        <f t="shared" si="67"/>
        <v>1022.5460437500001</v>
      </c>
    </row>
    <row r="216" spans="1:25" x14ac:dyDescent="0.2">
      <c r="B216" s="10">
        <v>107</v>
      </c>
      <c r="C216">
        <f t="shared" si="68"/>
        <v>1</v>
      </c>
      <c r="D216">
        <f t="shared" si="74"/>
        <v>8.5</v>
      </c>
      <c r="E216">
        <v>9</v>
      </c>
      <c r="F216">
        <f t="shared" si="65"/>
        <v>4.375</v>
      </c>
      <c r="G216">
        <f t="shared" si="76"/>
        <v>767.0625</v>
      </c>
      <c r="H216">
        <f t="shared" si="69"/>
        <v>4.8451431673881142</v>
      </c>
      <c r="I216">
        <f t="shared" si="75"/>
        <v>0</v>
      </c>
      <c r="J216">
        <v>0</v>
      </c>
      <c r="K216" t="s">
        <v>21</v>
      </c>
      <c r="L216">
        <f t="shared" si="78"/>
        <v>0</v>
      </c>
      <c r="M216">
        <f t="shared" si="79"/>
        <v>0.05</v>
      </c>
      <c r="N216">
        <f t="shared" si="61"/>
        <v>196.00000000000003</v>
      </c>
      <c r="O216">
        <f t="shared" si="70"/>
        <v>3.1500000000000004</v>
      </c>
      <c r="P216">
        <f t="shared" si="71"/>
        <v>58.174200000000006</v>
      </c>
      <c r="Q216">
        <v>0.68</v>
      </c>
      <c r="R216">
        <f t="shared" si="60"/>
        <v>133.41600000000003</v>
      </c>
      <c r="S216">
        <f t="shared" si="72"/>
        <v>254.17420000000004</v>
      </c>
      <c r="T216">
        <f t="shared" si="77"/>
        <v>2287.5678000000003</v>
      </c>
      <c r="U216">
        <f t="shared" si="66"/>
        <v>2.2875678000000002</v>
      </c>
      <c r="V216">
        <v>2.88</v>
      </c>
      <c r="W216">
        <v>7.36</v>
      </c>
      <c r="X216">
        <f t="shared" si="73"/>
        <v>16200</v>
      </c>
      <c r="Y216">
        <f t="shared" si="67"/>
        <v>1112.0121250000002</v>
      </c>
    </row>
    <row r="217" spans="1:25" x14ac:dyDescent="0.2">
      <c r="A217" s="5"/>
      <c r="B217" s="10">
        <v>107.5</v>
      </c>
      <c r="C217">
        <f t="shared" si="68"/>
        <v>1</v>
      </c>
      <c r="D217">
        <f t="shared" si="74"/>
        <v>9</v>
      </c>
      <c r="E217">
        <v>9.5</v>
      </c>
      <c r="F217">
        <f t="shared" si="65"/>
        <v>4.625</v>
      </c>
      <c r="G217">
        <f t="shared" si="76"/>
        <v>771.6875</v>
      </c>
      <c r="H217">
        <f t="shared" si="69"/>
        <v>4.8451431673881142</v>
      </c>
      <c r="I217">
        <f t="shared" si="75"/>
        <v>0</v>
      </c>
      <c r="J217">
        <v>0</v>
      </c>
      <c r="K217" t="s">
        <v>21</v>
      </c>
      <c r="L217">
        <f t="shared" si="78"/>
        <v>0</v>
      </c>
      <c r="M217">
        <f t="shared" si="79"/>
        <v>0.05</v>
      </c>
      <c r="N217">
        <f t="shared" si="61"/>
        <v>196.00000000000003</v>
      </c>
      <c r="O217">
        <f t="shared" si="70"/>
        <v>3.1500000000000004</v>
      </c>
      <c r="P217">
        <f t="shared" si="71"/>
        <v>64.817550000000011</v>
      </c>
      <c r="Q217">
        <v>0.68</v>
      </c>
      <c r="R217">
        <f>M217*(400)*(9.81)*Q217</f>
        <v>133.41600000000003</v>
      </c>
      <c r="S217">
        <f t="shared" si="72"/>
        <v>260.81755000000004</v>
      </c>
      <c r="T217">
        <f t="shared" si="77"/>
        <v>2477.7667250000004</v>
      </c>
      <c r="U217">
        <f t="shared" si="66"/>
        <v>2.4777667250000004</v>
      </c>
      <c r="V217">
        <v>2.88</v>
      </c>
      <c r="W217">
        <v>7.36</v>
      </c>
      <c r="X217">
        <f t="shared" si="73"/>
        <v>18050</v>
      </c>
      <c r="Y217">
        <f t="shared" si="67"/>
        <v>1206.2811687500002</v>
      </c>
    </row>
    <row r="218" spans="1:25" x14ac:dyDescent="0.2">
      <c r="B218" s="8">
        <v>108</v>
      </c>
      <c r="C218">
        <f t="shared" si="68"/>
        <v>0</v>
      </c>
      <c r="D218">
        <f t="shared" si="74"/>
        <v>9.5</v>
      </c>
      <c r="E218">
        <v>9.5</v>
      </c>
      <c r="F218">
        <f t="shared" si="65"/>
        <v>4.75</v>
      </c>
      <c r="G218">
        <f t="shared" si="76"/>
        <v>776.4375</v>
      </c>
      <c r="H218">
        <f t="shared" si="69"/>
        <v>4.8451431673881142</v>
      </c>
      <c r="I218">
        <f t="shared" si="75"/>
        <v>0</v>
      </c>
      <c r="J218">
        <v>0</v>
      </c>
      <c r="K218" t="s">
        <v>21</v>
      </c>
      <c r="L218">
        <f t="shared" si="78"/>
        <v>0</v>
      </c>
      <c r="M218">
        <f t="shared" si="79"/>
        <v>0.05</v>
      </c>
      <c r="N218">
        <f t="shared" si="61"/>
        <v>196.00000000000003</v>
      </c>
      <c r="O218">
        <f t="shared" si="70"/>
        <v>3.1500000000000004</v>
      </c>
      <c r="P218">
        <f t="shared" si="71"/>
        <v>64.817550000000011</v>
      </c>
      <c r="Q218">
        <v>0.68</v>
      </c>
      <c r="R218">
        <f t="shared" ref="R218:R231" si="80">M218*(400)*(9.81)*Q218</f>
        <v>133.41600000000003</v>
      </c>
      <c r="S218">
        <f t="shared" si="72"/>
        <v>260.81755000000004</v>
      </c>
      <c r="T218">
        <f t="shared" si="77"/>
        <v>2477.7667250000004</v>
      </c>
      <c r="U218">
        <f t="shared" si="66"/>
        <v>2.4777667250000004</v>
      </c>
      <c r="V218">
        <v>2.88</v>
      </c>
      <c r="W218">
        <v>7.36</v>
      </c>
      <c r="X218">
        <f t="shared" si="73"/>
        <v>18050</v>
      </c>
      <c r="Y218">
        <f t="shared" si="67"/>
        <v>1238.8833625000002</v>
      </c>
    </row>
    <row r="219" spans="1:25" x14ac:dyDescent="0.2">
      <c r="B219" s="8">
        <v>108.5</v>
      </c>
      <c r="C219">
        <f t="shared" si="68"/>
        <v>0</v>
      </c>
      <c r="D219">
        <f t="shared" si="74"/>
        <v>9.5</v>
      </c>
      <c r="E219">
        <v>9.5</v>
      </c>
      <c r="F219">
        <f t="shared" si="65"/>
        <v>4.75</v>
      </c>
      <c r="G219">
        <f t="shared" si="76"/>
        <v>781.1875</v>
      </c>
      <c r="H219">
        <f t="shared" si="69"/>
        <v>4.8451431673881142</v>
      </c>
      <c r="I219">
        <f t="shared" si="75"/>
        <v>0</v>
      </c>
      <c r="J219">
        <v>0</v>
      </c>
      <c r="K219" t="s">
        <v>21</v>
      </c>
      <c r="L219">
        <f t="shared" si="78"/>
        <v>0</v>
      </c>
      <c r="M219">
        <f t="shared" si="79"/>
        <v>0.05</v>
      </c>
      <c r="N219">
        <f t="shared" si="61"/>
        <v>196.00000000000003</v>
      </c>
      <c r="O219">
        <f t="shared" si="70"/>
        <v>3.1500000000000004</v>
      </c>
      <c r="P219">
        <f t="shared" si="71"/>
        <v>64.817550000000011</v>
      </c>
      <c r="Q219">
        <v>0.68</v>
      </c>
      <c r="R219">
        <f t="shared" si="80"/>
        <v>133.41600000000003</v>
      </c>
      <c r="S219">
        <f t="shared" si="72"/>
        <v>260.81755000000004</v>
      </c>
      <c r="T219">
        <f t="shared" si="77"/>
        <v>2477.7667250000004</v>
      </c>
      <c r="U219">
        <f t="shared" si="66"/>
        <v>2.4777667250000004</v>
      </c>
      <c r="V219">
        <v>2.88</v>
      </c>
      <c r="W219">
        <v>7.36</v>
      </c>
      <c r="X219">
        <f t="shared" si="73"/>
        <v>18050</v>
      </c>
      <c r="Y219">
        <f t="shared" si="67"/>
        <v>1238.8833625000002</v>
      </c>
    </row>
    <row r="220" spans="1:25" x14ac:dyDescent="0.2">
      <c r="B220" s="8">
        <v>109</v>
      </c>
      <c r="C220">
        <f t="shared" si="68"/>
        <v>0</v>
      </c>
      <c r="D220">
        <f t="shared" si="74"/>
        <v>9.5</v>
      </c>
      <c r="E220">
        <v>9.5</v>
      </c>
      <c r="F220">
        <f t="shared" si="65"/>
        <v>4.75</v>
      </c>
      <c r="G220">
        <f t="shared" si="76"/>
        <v>785.9375</v>
      </c>
      <c r="H220">
        <f t="shared" si="69"/>
        <v>4.8451431673881142</v>
      </c>
      <c r="I220">
        <f t="shared" si="75"/>
        <v>0</v>
      </c>
      <c r="J220">
        <v>0</v>
      </c>
      <c r="K220" t="s">
        <v>21</v>
      </c>
      <c r="L220">
        <f>(400*9.81)*(SIN(RADIANS(J220)))</f>
        <v>0</v>
      </c>
      <c r="M220">
        <f t="shared" si="79"/>
        <v>0.05</v>
      </c>
      <c r="N220">
        <f t="shared" si="61"/>
        <v>196.00000000000003</v>
      </c>
      <c r="O220">
        <f t="shared" si="70"/>
        <v>3.1500000000000004</v>
      </c>
      <c r="P220">
        <f t="shared" si="71"/>
        <v>64.817550000000011</v>
      </c>
      <c r="Q220">
        <v>0.68</v>
      </c>
      <c r="R220">
        <f t="shared" si="80"/>
        <v>133.41600000000003</v>
      </c>
      <c r="S220">
        <f t="shared" si="72"/>
        <v>260.81755000000004</v>
      </c>
      <c r="T220">
        <f t="shared" si="77"/>
        <v>2477.7667250000004</v>
      </c>
      <c r="U220">
        <f t="shared" si="66"/>
        <v>2.4777667250000004</v>
      </c>
      <c r="V220">
        <v>2.88</v>
      </c>
      <c r="W220">
        <v>7.36</v>
      </c>
      <c r="X220">
        <f t="shared" si="73"/>
        <v>18050</v>
      </c>
      <c r="Y220">
        <f t="shared" si="67"/>
        <v>1238.8833625000002</v>
      </c>
    </row>
    <row r="221" spans="1:25" x14ac:dyDescent="0.2">
      <c r="B221" s="8">
        <v>109.5</v>
      </c>
      <c r="C221">
        <f t="shared" si="68"/>
        <v>0</v>
      </c>
      <c r="D221">
        <f t="shared" si="74"/>
        <v>9.5</v>
      </c>
      <c r="E221">
        <v>9.5</v>
      </c>
      <c r="F221">
        <f t="shared" si="65"/>
        <v>4.75</v>
      </c>
      <c r="G221">
        <f t="shared" si="76"/>
        <v>790.6875</v>
      </c>
      <c r="H221">
        <f t="shared" si="69"/>
        <v>3.8451431673881142</v>
      </c>
      <c r="I221">
        <f t="shared" si="75"/>
        <v>0</v>
      </c>
      <c r="J221">
        <v>0</v>
      </c>
      <c r="K221" t="s">
        <v>21</v>
      </c>
      <c r="L221">
        <f t="shared" ref="L221:L246" si="81">(400*9.81)*(SIN(RADIANS(J221)))</f>
        <v>0</v>
      </c>
      <c r="M221">
        <f t="shared" si="79"/>
        <v>0.05</v>
      </c>
      <c r="N221">
        <f t="shared" si="61"/>
        <v>196.00000000000003</v>
      </c>
      <c r="O221">
        <f t="shared" si="70"/>
        <v>3.1500000000000004</v>
      </c>
      <c r="P221">
        <f t="shared" si="71"/>
        <v>64.817550000000011</v>
      </c>
      <c r="Q221">
        <v>0.68</v>
      </c>
      <c r="R221">
        <f t="shared" si="80"/>
        <v>133.41600000000003</v>
      </c>
      <c r="S221">
        <f t="shared" si="72"/>
        <v>260.81755000000004</v>
      </c>
      <c r="T221">
        <f t="shared" si="77"/>
        <v>2477.7667250000004</v>
      </c>
      <c r="U221">
        <f t="shared" si="66"/>
        <v>2.4777667250000004</v>
      </c>
      <c r="V221">
        <v>2.88</v>
      </c>
      <c r="W221">
        <v>7.36</v>
      </c>
      <c r="X221">
        <f t="shared" si="73"/>
        <v>18050</v>
      </c>
      <c r="Y221">
        <f t="shared" si="67"/>
        <v>1238.8833625000002</v>
      </c>
    </row>
    <row r="222" spans="1:25" x14ac:dyDescent="0.2">
      <c r="B222" s="8">
        <v>110</v>
      </c>
      <c r="C222">
        <f t="shared" si="68"/>
        <v>0</v>
      </c>
      <c r="D222">
        <f t="shared" si="74"/>
        <v>9.5</v>
      </c>
      <c r="E222">
        <v>9.5</v>
      </c>
      <c r="F222">
        <f t="shared" si="65"/>
        <v>4.75</v>
      </c>
      <c r="G222">
        <f t="shared" si="76"/>
        <v>795.4375</v>
      </c>
      <c r="H222">
        <f t="shared" si="69"/>
        <v>3.8451431673881142</v>
      </c>
      <c r="I222">
        <v>-1</v>
      </c>
      <c r="J222">
        <v>0</v>
      </c>
      <c r="K222" t="s">
        <v>21</v>
      </c>
      <c r="L222">
        <f t="shared" si="81"/>
        <v>0</v>
      </c>
      <c r="M222">
        <f t="shared" si="79"/>
        <v>0.05</v>
      </c>
      <c r="N222">
        <f t="shared" si="61"/>
        <v>196.00000000000003</v>
      </c>
      <c r="O222">
        <f t="shared" si="70"/>
        <v>3.1500000000000004</v>
      </c>
      <c r="P222">
        <f t="shared" si="71"/>
        <v>64.817550000000011</v>
      </c>
      <c r="Q222">
        <v>0.68</v>
      </c>
      <c r="R222">
        <f t="shared" si="80"/>
        <v>133.41600000000003</v>
      </c>
      <c r="S222">
        <f t="shared" si="72"/>
        <v>260.81755000000004</v>
      </c>
      <c r="T222">
        <f t="shared" si="77"/>
        <v>2477.7667250000004</v>
      </c>
      <c r="U222">
        <f t="shared" si="66"/>
        <v>2.4777667250000004</v>
      </c>
      <c r="V222">
        <v>2.88</v>
      </c>
      <c r="W222">
        <v>7.36</v>
      </c>
      <c r="X222">
        <f t="shared" si="73"/>
        <v>18050</v>
      </c>
      <c r="Y222">
        <f t="shared" si="67"/>
        <v>1238.8833625000002</v>
      </c>
    </row>
    <row r="223" spans="1:25" x14ac:dyDescent="0.2">
      <c r="B223" s="8">
        <v>110.5</v>
      </c>
      <c r="C223">
        <f t="shared" si="68"/>
        <v>0</v>
      </c>
      <c r="D223">
        <f t="shared" si="74"/>
        <v>9.5</v>
      </c>
      <c r="E223">
        <v>9.5</v>
      </c>
      <c r="F223">
        <f t="shared" si="65"/>
        <v>4.75</v>
      </c>
      <c r="G223">
        <f t="shared" si="76"/>
        <v>800.1875</v>
      </c>
      <c r="H223">
        <f t="shared" si="69"/>
        <v>3.8451431673881142</v>
      </c>
      <c r="I223">
        <v>0</v>
      </c>
      <c r="J223">
        <v>0</v>
      </c>
      <c r="K223" t="s">
        <v>21</v>
      </c>
      <c r="L223">
        <f t="shared" si="81"/>
        <v>0</v>
      </c>
      <c r="M223">
        <f t="shared" si="79"/>
        <v>0.05</v>
      </c>
      <c r="N223">
        <f t="shared" si="61"/>
        <v>196.00000000000003</v>
      </c>
      <c r="O223">
        <f t="shared" si="70"/>
        <v>3.1500000000000004</v>
      </c>
      <c r="P223">
        <f t="shared" si="71"/>
        <v>64.817550000000011</v>
      </c>
      <c r="Q223">
        <v>0.68</v>
      </c>
      <c r="R223">
        <f t="shared" si="80"/>
        <v>133.41600000000003</v>
      </c>
      <c r="S223">
        <f t="shared" si="72"/>
        <v>260.81755000000004</v>
      </c>
      <c r="T223">
        <f t="shared" si="77"/>
        <v>2477.7667250000004</v>
      </c>
      <c r="U223">
        <f t="shared" si="66"/>
        <v>2.4777667250000004</v>
      </c>
      <c r="V223">
        <v>2.88</v>
      </c>
      <c r="W223">
        <v>7.36</v>
      </c>
      <c r="X223">
        <f t="shared" si="73"/>
        <v>18050</v>
      </c>
      <c r="Y223">
        <f t="shared" si="67"/>
        <v>1238.8833625000002</v>
      </c>
    </row>
    <row r="224" spans="1:25" x14ac:dyDescent="0.2">
      <c r="B224" s="8">
        <v>111</v>
      </c>
      <c r="C224">
        <f t="shared" si="68"/>
        <v>-2</v>
      </c>
      <c r="D224">
        <f t="shared" si="74"/>
        <v>9.5</v>
      </c>
      <c r="E224">
        <v>8.5</v>
      </c>
      <c r="F224">
        <f t="shared" si="65"/>
        <v>4.5</v>
      </c>
      <c r="G224">
        <f t="shared" si="76"/>
        <v>804.6875</v>
      </c>
      <c r="H224">
        <f t="shared" si="69"/>
        <v>3.8451431673881142</v>
      </c>
      <c r="I224">
        <v>0</v>
      </c>
      <c r="J224">
        <v>0</v>
      </c>
      <c r="K224" t="s">
        <v>21</v>
      </c>
      <c r="L224">
        <f t="shared" si="81"/>
        <v>0</v>
      </c>
      <c r="M224">
        <f t="shared" si="79"/>
        <v>0.05</v>
      </c>
      <c r="N224">
        <f t="shared" si="61"/>
        <v>196.00000000000003</v>
      </c>
      <c r="O224">
        <f t="shared" si="70"/>
        <v>3.1500000000000004</v>
      </c>
      <c r="P224">
        <f t="shared" si="71"/>
        <v>51.889950000000006</v>
      </c>
      <c r="Q224">
        <v>0.68</v>
      </c>
      <c r="R224">
        <f t="shared" si="80"/>
        <v>133.41600000000003</v>
      </c>
      <c r="S224">
        <f t="shared" si="72"/>
        <v>247.88995000000003</v>
      </c>
      <c r="T224">
        <f t="shared" si="77"/>
        <v>2107.0645750000003</v>
      </c>
      <c r="U224">
        <f t="shared" si="66"/>
        <v>2.1070645750000003</v>
      </c>
      <c r="V224">
        <v>2.88</v>
      </c>
      <c r="W224">
        <v>7.36</v>
      </c>
      <c r="X224">
        <f t="shared" si="73"/>
        <v>14450</v>
      </c>
      <c r="Y224">
        <f t="shared" si="67"/>
        <v>1115.5047750000001</v>
      </c>
    </row>
    <row r="225" spans="2:25" x14ac:dyDescent="0.2">
      <c r="B225" s="8">
        <v>111.5</v>
      </c>
      <c r="C225">
        <f t="shared" si="68"/>
        <v>-2</v>
      </c>
      <c r="D225">
        <f t="shared" si="74"/>
        <v>8.5</v>
      </c>
      <c r="E225">
        <v>7.5</v>
      </c>
      <c r="F225">
        <f t="shared" si="65"/>
        <v>4</v>
      </c>
      <c r="G225">
        <f t="shared" si="76"/>
        <v>808.6875</v>
      </c>
      <c r="H225">
        <f t="shared" si="69"/>
        <v>3.8451431673881142</v>
      </c>
      <c r="I225">
        <f t="shared" si="75"/>
        <v>0</v>
      </c>
      <c r="J225">
        <v>0</v>
      </c>
      <c r="K225" t="s">
        <v>21</v>
      </c>
      <c r="L225">
        <f t="shared" si="81"/>
        <v>0</v>
      </c>
      <c r="M225">
        <f t="shared" si="79"/>
        <v>0.05</v>
      </c>
      <c r="N225">
        <f t="shared" si="61"/>
        <v>196.00000000000003</v>
      </c>
      <c r="O225">
        <f t="shared" si="70"/>
        <v>3.1500000000000004</v>
      </c>
      <c r="P225">
        <f t="shared" si="71"/>
        <v>40.398750000000007</v>
      </c>
      <c r="Q225">
        <v>0.68</v>
      </c>
      <c r="R225">
        <f t="shared" si="80"/>
        <v>133.41600000000003</v>
      </c>
      <c r="S225">
        <f t="shared" si="72"/>
        <v>236.39875000000004</v>
      </c>
      <c r="T225">
        <f t="shared" si="77"/>
        <v>1772.9906250000004</v>
      </c>
      <c r="U225">
        <f t="shared" si="66"/>
        <v>1.7729906250000003</v>
      </c>
      <c r="V225">
        <v>2.88</v>
      </c>
      <c r="W225">
        <v>7.36</v>
      </c>
      <c r="X225">
        <f t="shared" si="73"/>
        <v>11250</v>
      </c>
      <c r="Y225">
        <f t="shared" si="67"/>
        <v>945.59500000000014</v>
      </c>
    </row>
    <row r="226" spans="2:25" x14ac:dyDescent="0.2">
      <c r="B226" s="8">
        <v>112</v>
      </c>
      <c r="C226">
        <f t="shared" si="68"/>
        <v>-2</v>
      </c>
      <c r="D226">
        <f t="shared" si="74"/>
        <v>7.5</v>
      </c>
      <c r="E226">
        <v>6.5</v>
      </c>
      <c r="F226">
        <f t="shared" si="65"/>
        <v>3.5</v>
      </c>
      <c r="G226">
        <f t="shared" si="76"/>
        <v>812.1875</v>
      </c>
      <c r="H226">
        <f t="shared" si="69"/>
        <v>3.8451431673881142</v>
      </c>
      <c r="I226">
        <f t="shared" si="75"/>
        <v>0</v>
      </c>
      <c r="J226">
        <v>0</v>
      </c>
      <c r="K226" t="s">
        <v>21</v>
      </c>
      <c r="L226">
        <f t="shared" si="81"/>
        <v>0</v>
      </c>
      <c r="M226">
        <f t="shared" si="79"/>
        <v>0.05</v>
      </c>
      <c r="N226">
        <f t="shared" ref="N226:N246" si="82">400*(9.8)*(M226)</f>
        <v>196.00000000000003</v>
      </c>
      <c r="O226">
        <f t="shared" si="70"/>
        <v>3.1500000000000004</v>
      </c>
      <c r="P226">
        <f t="shared" si="71"/>
        <v>30.343950000000003</v>
      </c>
      <c r="Q226">
        <v>0.68</v>
      </c>
      <c r="R226">
        <f t="shared" si="80"/>
        <v>133.41600000000003</v>
      </c>
      <c r="S226">
        <f t="shared" si="72"/>
        <v>226.34395000000004</v>
      </c>
      <c r="T226">
        <f t="shared" si="77"/>
        <v>1471.2356750000001</v>
      </c>
      <c r="U226">
        <f t="shared" si="66"/>
        <v>1.4712356750000002</v>
      </c>
      <c r="V226">
        <v>2.88</v>
      </c>
      <c r="W226">
        <v>7.36</v>
      </c>
      <c r="X226">
        <f t="shared" si="73"/>
        <v>8450</v>
      </c>
      <c r="Y226">
        <f t="shared" si="67"/>
        <v>792.20382500000017</v>
      </c>
    </row>
    <row r="227" spans="2:25" x14ac:dyDescent="0.2">
      <c r="B227" s="8">
        <v>112.5</v>
      </c>
      <c r="C227">
        <f t="shared" si="68"/>
        <v>-1</v>
      </c>
      <c r="D227">
        <f t="shared" si="74"/>
        <v>6.5</v>
      </c>
      <c r="E227">
        <v>6</v>
      </c>
      <c r="F227">
        <f t="shared" si="65"/>
        <v>3.125</v>
      </c>
      <c r="G227">
        <f t="shared" si="76"/>
        <v>815.3125</v>
      </c>
      <c r="H227">
        <f t="shared" si="69"/>
        <v>3.8451431673881142</v>
      </c>
      <c r="I227">
        <f t="shared" si="75"/>
        <v>0</v>
      </c>
      <c r="J227">
        <v>0</v>
      </c>
      <c r="K227" t="s">
        <v>21</v>
      </c>
      <c r="L227">
        <f t="shared" si="81"/>
        <v>0</v>
      </c>
      <c r="M227">
        <f t="shared" si="79"/>
        <v>0.05</v>
      </c>
      <c r="N227">
        <f t="shared" si="82"/>
        <v>196.00000000000003</v>
      </c>
      <c r="O227">
        <f t="shared" si="70"/>
        <v>3.1500000000000004</v>
      </c>
      <c r="P227">
        <f t="shared" si="71"/>
        <v>25.855200000000004</v>
      </c>
      <c r="Q227">
        <v>0.68</v>
      </c>
      <c r="R227">
        <f t="shared" si="80"/>
        <v>133.41600000000003</v>
      </c>
      <c r="S227">
        <f t="shared" si="72"/>
        <v>221.85520000000002</v>
      </c>
      <c r="T227">
        <f t="shared" si="77"/>
        <v>1331.1312000000003</v>
      </c>
      <c r="U227">
        <f t="shared" si="66"/>
        <v>1.3311312000000002</v>
      </c>
      <c r="V227">
        <v>2.88</v>
      </c>
      <c r="W227">
        <v>7.36</v>
      </c>
      <c r="X227">
        <f t="shared" si="73"/>
        <v>7200</v>
      </c>
      <c r="Y227">
        <f t="shared" ref="Y227:Y246" si="83">S227*F227</f>
        <v>693.29750000000013</v>
      </c>
    </row>
    <row r="228" spans="2:25" x14ac:dyDescent="0.2">
      <c r="B228" s="8">
        <v>113</v>
      </c>
      <c r="C228">
        <f t="shared" si="68"/>
        <v>-1</v>
      </c>
      <c r="D228">
        <f t="shared" si="74"/>
        <v>6</v>
      </c>
      <c r="E228">
        <v>5.5</v>
      </c>
      <c r="F228">
        <f t="shared" si="65"/>
        <v>2.875</v>
      </c>
      <c r="G228">
        <f t="shared" si="76"/>
        <v>818.1875</v>
      </c>
      <c r="H228">
        <f t="shared" si="69"/>
        <v>3.8451431673881142</v>
      </c>
      <c r="I228">
        <f t="shared" si="75"/>
        <v>0</v>
      </c>
      <c r="J228">
        <v>0</v>
      </c>
      <c r="K228" t="s">
        <v>21</v>
      </c>
      <c r="L228">
        <f t="shared" si="81"/>
        <v>0</v>
      </c>
      <c r="M228">
        <f t="shared" si="79"/>
        <v>0.05</v>
      </c>
      <c r="N228">
        <f t="shared" si="82"/>
        <v>196.00000000000003</v>
      </c>
      <c r="O228">
        <f t="shared" si="70"/>
        <v>3.1500000000000004</v>
      </c>
      <c r="P228">
        <f t="shared" si="71"/>
        <v>21.725550000000002</v>
      </c>
      <c r="Q228">
        <v>0.68</v>
      </c>
      <c r="R228">
        <f t="shared" si="80"/>
        <v>133.41600000000003</v>
      </c>
      <c r="S228">
        <f t="shared" si="72"/>
        <v>217.72555000000003</v>
      </c>
      <c r="T228">
        <f t="shared" si="77"/>
        <v>1197.4905250000002</v>
      </c>
      <c r="U228">
        <f t="shared" si="66"/>
        <v>1.1974905250000001</v>
      </c>
      <c r="V228">
        <v>2.88</v>
      </c>
      <c r="W228">
        <v>7.36</v>
      </c>
      <c r="X228">
        <f t="shared" ref="X228:X246" si="84">(0.5)*(400)*(E228^2)</f>
        <v>6050</v>
      </c>
      <c r="Y228">
        <f t="shared" si="83"/>
        <v>625.96095625000009</v>
      </c>
    </row>
    <row r="229" spans="2:25" x14ac:dyDescent="0.2">
      <c r="B229" s="8">
        <v>113.5</v>
      </c>
      <c r="C229">
        <f t="shared" si="68"/>
        <v>1</v>
      </c>
      <c r="D229">
        <f t="shared" si="74"/>
        <v>5.5</v>
      </c>
      <c r="E229">
        <v>6</v>
      </c>
      <c r="F229">
        <f t="shared" si="65"/>
        <v>2.875</v>
      </c>
      <c r="G229">
        <f t="shared" si="76"/>
        <v>821.0625</v>
      </c>
      <c r="H229">
        <f t="shared" si="69"/>
        <v>3.8451431673881142</v>
      </c>
      <c r="I229">
        <f t="shared" si="75"/>
        <v>0</v>
      </c>
      <c r="J229">
        <v>0</v>
      </c>
      <c r="K229" t="s">
        <v>21</v>
      </c>
      <c r="L229">
        <f t="shared" si="81"/>
        <v>0</v>
      </c>
      <c r="M229">
        <f t="shared" si="79"/>
        <v>0.05</v>
      </c>
      <c r="N229">
        <f t="shared" si="82"/>
        <v>196.00000000000003</v>
      </c>
      <c r="O229">
        <f t="shared" si="70"/>
        <v>3.1500000000000004</v>
      </c>
      <c r="P229">
        <f t="shared" si="71"/>
        <v>25.855200000000004</v>
      </c>
      <c r="Q229">
        <v>0.68</v>
      </c>
      <c r="R229">
        <f t="shared" si="80"/>
        <v>133.41600000000003</v>
      </c>
      <c r="S229">
        <f t="shared" si="72"/>
        <v>221.85520000000002</v>
      </c>
      <c r="T229">
        <f t="shared" si="77"/>
        <v>1331.1312000000003</v>
      </c>
      <c r="U229">
        <f t="shared" si="66"/>
        <v>1.3311312000000002</v>
      </c>
      <c r="V229">
        <v>2.88</v>
      </c>
      <c r="W229">
        <v>7.36</v>
      </c>
      <c r="X229">
        <f t="shared" si="84"/>
        <v>7200</v>
      </c>
      <c r="Y229">
        <f t="shared" si="83"/>
        <v>637.83370000000002</v>
      </c>
    </row>
    <row r="230" spans="2:25" x14ac:dyDescent="0.2">
      <c r="B230" s="8">
        <v>114</v>
      </c>
      <c r="C230">
        <f t="shared" si="68"/>
        <v>1</v>
      </c>
      <c r="D230">
        <f t="shared" si="74"/>
        <v>6</v>
      </c>
      <c r="E230">
        <v>6.5</v>
      </c>
      <c r="F230">
        <f t="shared" si="65"/>
        <v>3.125</v>
      </c>
      <c r="G230">
        <f t="shared" si="76"/>
        <v>824.1875</v>
      </c>
      <c r="H230">
        <f t="shared" si="69"/>
        <v>3.8451431673881142</v>
      </c>
      <c r="I230">
        <f t="shared" si="75"/>
        <v>0</v>
      </c>
      <c r="J230">
        <v>0</v>
      </c>
      <c r="K230" t="s">
        <v>21</v>
      </c>
      <c r="L230">
        <f t="shared" si="81"/>
        <v>0</v>
      </c>
      <c r="M230">
        <f t="shared" si="79"/>
        <v>0.05</v>
      </c>
      <c r="N230">
        <f t="shared" si="82"/>
        <v>196.00000000000003</v>
      </c>
      <c r="O230">
        <f t="shared" si="70"/>
        <v>3.1500000000000004</v>
      </c>
      <c r="P230">
        <f t="shared" si="71"/>
        <v>30.343950000000003</v>
      </c>
      <c r="Q230">
        <v>0.68</v>
      </c>
      <c r="R230">
        <f t="shared" si="80"/>
        <v>133.41600000000003</v>
      </c>
      <c r="S230">
        <f t="shared" si="72"/>
        <v>226.34395000000004</v>
      </c>
      <c r="T230">
        <f t="shared" si="77"/>
        <v>1471.2356750000001</v>
      </c>
      <c r="U230">
        <f t="shared" si="66"/>
        <v>1.4712356750000002</v>
      </c>
      <c r="V230">
        <v>2.88</v>
      </c>
      <c r="W230">
        <v>7.36</v>
      </c>
      <c r="X230">
        <f t="shared" si="84"/>
        <v>8450</v>
      </c>
      <c r="Y230">
        <f t="shared" si="83"/>
        <v>707.32484375000013</v>
      </c>
    </row>
    <row r="231" spans="2:25" x14ac:dyDescent="0.2">
      <c r="B231" s="8">
        <v>114.5</v>
      </c>
      <c r="C231">
        <f t="shared" si="68"/>
        <v>1</v>
      </c>
      <c r="D231">
        <f t="shared" si="74"/>
        <v>6.5</v>
      </c>
      <c r="E231">
        <v>7</v>
      </c>
      <c r="F231">
        <f t="shared" si="65"/>
        <v>3.375</v>
      </c>
      <c r="G231">
        <f t="shared" si="76"/>
        <v>827.5625</v>
      </c>
      <c r="H231">
        <f t="shared" si="69"/>
        <v>3.8451431673881142</v>
      </c>
      <c r="I231">
        <f t="shared" si="75"/>
        <v>0</v>
      </c>
      <c r="J231">
        <v>0</v>
      </c>
      <c r="K231" t="s">
        <v>21</v>
      </c>
      <c r="L231">
        <f t="shared" si="81"/>
        <v>0</v>
      </c>
      <c r="M231">
        <f t="shared" si="79"/>
        <v>0.05</v>
      </c>
      <c r="N231">
        <f t="shared" si="82"/>
        <v>196.00000000000003</v>
      </c>
      <c r="O231">
        <f t="shared" si="70"/>
        <v>3.1500000000000004</v>
      </c>
      <c r="P231">
        <f t="shared" si="71"/>
        <v>35.191800000000001</v>
      </c>
      <c r="Q231">
        <v>0.68</v>
      </c>
      <c r="R231">
        <f t="shared" si="80"/>
        <v>133.41600000000003</v>
      </c>
      <c r="S231">
        <f t="shared" si="72"/>
        <v>231.19180000000003</v>
      </c>
      <c r="T231">
        <f t="shared" si="77"/>
        <v>1618.3426000000002</v>
      </c>
      <c r="U231">
        <f t="shared" si="66"/>
        <v>1.6183426000000001</v>
      </c>
      <c r="V231">
        <v>2.88</v>
      </c>
      <c r="W231">
        <v>7.36</v>
      </c>
      <c r="X231">
        <f t="shared" si="84"/>
        <v>9800</v>
      </c>
      <c r="Y231">
        <f t="shared" si="83"/>
        <v>780.27232500000014</v>
      </c>
    </row>
    <row r="232" spans="2:25" x14ac:dyDescent="0.2">
      <c r="B232" s="8">
        <v>115</v>
      </c>
      <c r="C232">
        <f t="shared" si="68"/>
        <v>1</v>
      </c>
      <c r="D232">
        <f t="shared" si="74"/>
        <v>7</v>
      </c>
      <c r="E232">
        <v>7.5</v>
      </c>
      <c r="F232">
        <f t="shared" si="65"/>
        <v>3.625</v>
      </c>
      <c r="G232">
        <f t="shared" si="76"/>
        <v>831.1875</v>
      </c>
      <c r="H232">
        <f t="shared" si="69"/>
        <v>3.8451431673881142</v>
      </c>
      <c r="I232">
        <f t="shared" si="75"/>
        <v>0</v>
      </c>
      <c r="J232">
        <v>0</v>
      </c>
      <c r="K232" t="s">
        <v>21</v>
      </c>
      <c r="L232">
        <f t="shared" si="81"/>
        <v>0</v>
      </c>
      <c r="M232">
        <f t="shared" si="79"/>
        <v>0.05</v>
      </c>
      <c r="N232">
        <f t="shared" si="82"/>
        <v>196.00000000000003</v>
      </c>
      <c r="O232">
        <f t="shared" si="70"/>
        <v>3.1500000000000004</v>
      </c>
      <c r="P232">
        <f t="shared" si="71"/>
        <v>40.398750000000007</v>
      </c>
      <c r="Q232">
        <v>0.68</v>
      </c>
      <c r="R232">
        <f>M232*(400)*(9.81)*Q232</f>
        <v>133.41600000000003</v>
      </c>
      <c r="S232">
        <f t="shared" si="72"/>
        <v>236.39875000000004</v>
      </c>
      <c r="T232">
        <f t="shared" si="77"/>
        <v>1772.9906250000004</v>
      </c>
      <c r="U232">
        <f t="shared" si="66"/>
        <v>1.7729906250000003</v>
      </c>
      <c r="V232">
        <v>2.88</v>
      </c>
      <c r="W232">
        <v>7.36</v>
      </c>
      <c r="X232">
        <f t="shared" si="84"/>
        <v>11250</v>
      </c>
      <c r="Y232">
        <f t="shared" si="83"/>
        <v>856.94546875000015</v>
      </c>
    </row>
    <row r="233" spans="2:25" x14ac:dyDescent="0.2">
      <c r="B233" s="8">
        <v>115.5</v>
      </c>
      <c r="C233">
        <f t="shared" si="68"/>
        <v>1</v>
      </c>
      <c r="D233">
        <f t="shared" si="74"/>
        <v>7.5</v>
      </c>
      <c r="E233">
        <v>8</v>
      </c>
      <c r="F233">
        <f t="shared" si="65"/>
        <v>3.875</v>
      </c>
      <c r="G233">
        <f t="shared" si="76"/>
        <v>835.0625</v>
      </c>
      <c r="H233">
        <f t="shared" si="69"/>
        <v>3.8451431673881142</v>
      </c>
      <c r="I233">
        <f t="shared" si="75"/>
        <v>0</v>
      </c>
      <c r="J233">
        <v>0</v>
      </c>
      <c r="K233" t="s">
        <v>21</v>
      </c>
      <c r="L233">
        <f t="shared" si="81"/>
        <v>0</v>
      </c>
      <c r="M233">
        <v>0.05</v>
      </c>
      <c r="N233">
        <f t="shared" si="82"/>
        <v>196.00000000000003</v>
      </c>
      <c r="O233">
        <f t="shared" si="70"/>
        <v>3.1500000000000004</v>
      </c>
      <c r="P233">
        <f t="shared" si="71"/>
        <v>45.964800000000004</v>
      </c>
      <c r="Q233">
        <v>0.68</v>
      </c>
      <c r="R233">
        <f t="shared" ref="R233:R246" si="85">M233*(400)*(9.81)*Q233</f>
        <v>133.41600000000003</v>
      </c>
      <c r="S233">
        <f t="shared" si="72"/>
        <v>241.96480000000003</v>
      </c>
      <c r="T233">
        <f t="shared" si="77"/>
        <v>1935.7184000000002</v>
      </c>
      <c r="U233">
        <f t="shared" si="66"/>
        <v>1.9357184000000003</v>
      </c>
      <c r="V233">
        <v>2.88</v>
      </c>
      <c r="W233">
        <v>7.36</v>
      </c>
      <c r="X233">
        <f t="shared" si="84"/>
        <v>12800</v>
      </c>
      <c r="Y233">
        <f t="shared" si="83"/>
        <v>937.61360000000013</v>
      </c>
    </row>
    <row r="234" spans="2:25" x14ac:dyDescent="0.2">
      <c r="B234" s="8">
        <v>116</v>
      </c>
      <c r="C234">
        <f t="shared" si="68"/>
        <v>1</v>
      </c>
      <c r="D234">
        <f t="shared" si="74"/>
        <v>8</v>
      </c>
      <c r="E234">
        <v>8.5</v>
      </c>
      <c r="F234">
        <f t="shared" si="65"/>
        <v>4.125</v>
      </c>
      <c r="G234">
        <f t="shared" si="76"/>
        <v>839.1875</v>
      </c>
      <c r="H234">
        <f t="shared" si="69"/>
        <v>3.8451431673881142</v>
      </c>
      <c r="I234">
        <f t="shared" si="75"/>
        <v>0</v>
      </c>
      <c r="J234">
        <v>0</v>
      </c>
      <c r="K234" t="s">
        <v>21</v>
      </c>
      <c r="L234">
        <f t="shared" si="81"/>
        <v>0</v>
      </c>
      <c r="M234">
        <v>0.05</v>
      </c>
      <c r="N234">
        <f t="shared" si="82"/>
        <v>196.00000000000003</v>
      </c>
      <c r="O234">
        <f t="shared" si="70"/>
        <v>3.1500000000000004</v>
      </c>
      <c r="P234">
        <f t="shared" si="71"/>
        <v>51.889950000000006</v>
      </c>
      <c r="Q234">
        <v>0.68</v>
      </c>
      <c r="R234">
        <f t="shared" si="85"/>
        <v>133.41600000000003</v>
      </c>
      <c r="S234">
        <f t="shared" si="72"/>
        <v>247.88995000000003</v>
      </c>
      <c r="T234">
        <f t="shared" si="77"/>
        <v>2107.0645750000003</v>
      </c>
      <c r="U234">
        <f t="shared" si="66"/>
        <v>2.1070645750000003</v>
      </c>
      <c r="V234">
        <v>2.88</v>
      </c>
      <c r="W234">
        <v>7.36</v>
      </c>
      <c r="X234">
        <f t="shared" si="84"/>
        <v>14450</v>
      </c>
      <c r="Y234">
        <f t="shared" si="83"/>
        <v>1022.5460437500001</v>
      </c>
    </row>
    <row r="235" spans="2:25" x14ac:dyDescent="0.2">
      <c r="B235" s="8">
        <v>116.5</v>
      </c>
      <c r="C235">
        <f t="shared" si="68"/>
        <v>0</v>
      </c>
      <c r="D235">
        <f t="shared" si="74"/>
        <v>8.5</v>
      </c>
      <c r="E235">
        <v>8.5</v>
      </c>
      <c r="F235">
        <f t="shared" si="65"/>
        <v>4.25</v>
      </c>
      <c r="G235">
        <f t="shared" si="76"/>
        <v>843.4375</v>
      </c>
      <c r="H235">
        <f t="shared" si="69"/>
        <v>3.8451431673881142</v>
      </c>
      <c r="I235">
        <f t="shared" si="75"/>
        <v>0</v>
      </c>
      <c r="J235">
        <v>0</v>
      </c>
      <c r="K235" t="s">
        <v>21</v>
      </c>
      <c r="L235">
        <f t="shared" si="81"/>
        <v>0</v>
      </c>
      <c r="M235">
        <v>0.05</v>
      </c>
      <c r="N235">
        <f t="shared" si="82"/>
        <v>196.00000000000003</v>
      </c>
      <c r="O235">
        <f t="shared" si="70"/>
        <v>3.1500000000000004</v>
      </c>
      <c r="P235">
        <f t="shared" si="71"/>
        <v>51.889950000000006</v>
      </c>
      <c r="Q235">
        <v>0.68</v>
      </c>
      <c r="R235">
        <f t="shared" si="85"/>
        <v>133.41600000000003</v>
      </c>
      <c r="S235">
        <f t="shared" si="72"/>
        <v>247.88995000000003</v>
      </c>
      <c r="T235">
        <f t="shared" si="77"/>
        <v>2107.0645750000003</v>
      </c>
      <c r="U235">
        <f t="shared" si="66"/>
        <v>2.1070645750000003</v>
      </c>
      <c r="V235">
        <v>2.88</v>
      </c>
      <c r="W235">
        <v>7.36</v>
      </c>
      <c r="X235">
        <f t="shared" si="84"/>
        <v>14450</v>
      </c>
      <c r="Y235">
        <f t="shared" si="83"/>
        <v>1053.5322875000002</v>
      </c>
    </row>
    <row r="236" spans="2:25" x14ac:dyDescent="0.2">
      <c r="B236" s="8">
        <v>117</v>
      </c>
      <c r="C236">
        <f t="shared" si="68"/>
        <v>0</v>
      </c>
      <c r="D236">
        <f t="shared" si="74"/>
        <v>8.5</v>
      </c>
      <c r="E236">
        <v>8.5</v>
      </c>
      <c r="F236">
        <f t="shared" si="65"/>
        <v>4.25</v>
      </c>
      <c r="G236">
        <f t="shared" si="76"/>
        <v>847.6875</v>
      </c>
      <c r="H236">
        <f t="shared" si="69"/>
        <v>3.8451431673881142</v>
      </c>
      <c r="I236">
        <f t="shared" si="75"/>
        <v>0</v>
      </c>
      <c r="J236">
        <v>0</v>
      </c>
      <c r="K236" t="s">
        <v>21</v>
      </c>
      <c r="L236">
        <f t="shared" si="81"/>
        <v>0</v>
      </c>
      <c r="M236">
        <v>0.05</v>
      </c>
      <c r="N236">
        <f t="shared" si="82"/>
        <v>196.00000000000003</v>
      </c>
      <c r="O236">
        <f t="shared" si="70"/>
        <v>3.1500000000000004</v>
      </c>
      <c r="P236">
        <f t="shared" si="71"/>
        <v>51.889950000000006</v>
      </c>
      <c r="Q236">
        <v>0.68</v>
      </c>
      <c r="R236">
        <f t="shared" si="85"/>
        <v>133.41600000000003</v>
      </c>
      <c r="S236">
        <f t="shared" si="72"/>
        <v>247.88995000000003</v>
      </c>
      <c r="T236">
        <f t="shared" si="77"/>
        <v>2107.0645750000003</v>
      </c>
      <c r="U236">
        <f t="shared" si="66"/>
        <v>2.1070645750000003</v>
      </c>
      <c r="V236">
        <v>2.88</v>
      </c>
      <c r="W236">
        <v>7.36</v>
      </c>
      <c r="X236">
        <f t="shared" si="84"/>
        <v>14450</v>
      </c>
      <c r="Y236">
        <f t="shared" si="83"/>
        <v>1053.5322875000002</v>
      </c>
    </row>
    <row r="237" spans="2:25" x14ac:dyDescent="0.2">
      <c r="B237" s="8">
        <v>117.5</v>
      </c>
      <c r="C237">
        <f t="shared" si="68"/>
        <v>0</v>
      </c>
      <c r="D237">
        <f t="shared" si="74"/>
        <v>8.5</v>
      </c>
      <c r="E237">
        <v>8.5</v>
      </c>
      <c r="F237">
        <f t="shared" si="65"/>
        <v>4.25</v>
      </c>
      <c r="G237">
        <f t="shared" si="76"/>
        <v>851.9375</v>
      </c>
      <c r="H237">
        <f t="shared" si="69"/>
        <v>3.8451431673881142</v>
      </c>
      <c r="I237">
        <f t="shared" si="75"/>
        <v>0</v>
      </c>
      <c r="J237">
        <v>0</v>
      </c>
      <c r="K237" t="s">
        <v>21</v>
      </c>
      <c r="L237">
        <f t="shared" si="81"/>
        <v>0</v>
      </c>
      <c r="M237">
        <v>0.05</v>
      </c>
      <c r="N237">
        <f t="shared" si="82"/>
        <v>196.00000000000003</v>
      </c>
      <c r="O237">
        <f t="shared" si="70"/>
        <v>3.1500000000000004</v>
      </c>
      <c r="P237">
        <f t="shared" si="71"/>
        <v>51.889950000000006</v>
      </c>
      <c r="Q237">
        <v>0.68</v>
      </c>
      <c r="R237">
        <f t="shared" si="85"/>
        <v>133.41600000000003</v>
      </c>
      <c r="S237">
        <f t="shared" si="72"/>
        <v>247.88995000000003</v>
      </c>
      <c r="T237">
        <f t="shared" si="77"/>
        <v>2107.0645750000003</v>
      </c>
      <c r="U237">
        <f t="shared" si="66"/>
        <v>2.1070645750000003</v>
      </c>
      <c r="V237">
        <v>2.88</v>
      </c>
      <c r="W237">
        <v>7.36</v>
      </c>
      <c r="X237">
        <f t="shared" si="84"/>
        <v>14450</v>
      </c>
      <c r="Y237">
        <f t="shared" si="83"/>
        <v>1053.5322875000002</v>
      </c>
    </row>
    <row r="238" spans="2:25" x14ac:dyDescent="0.2">
      <c r="B238" s="8">
        <v>118</v>
      </c>
      <c r="C238">
        <f t="shared" si="68"/>
        <v>0</v>
      </c>
      <c r="D238">
        <f t="shared" si="74"/>
        <v>8.5</v>
      </c>
      <c r="E238">
        <v>8.5</v>
      </c>
      <c r="F238">
        <f t="shared" si="65"/>
        <v>4.25</v>
      </c>
      <c r="G238">
        <f t="shared" si="76"/>
        <v>856.1875</v>
      </c>
      <c r="H238">
        <f t="shared" si="69"/>
        <v>3.8451431673881142</v>
      </c>
      <c r="I238">
        <f t="shared" si="75"/>
        <v>0</v>
      </c>
      <c r="J238">
        <v>0</v>
      </c>
      <c r="K238" t="s">
        <v>21</v>
      </c>
      <c r="L238">
        <f t="shared" si="81"/>
        <v>0</v>
      </c>
      <c r="M238">
        <v>0.08</v>
      </c>
      <c r="N238">
        <f t="shared" si="82"/>
        <v>313.60000000000002</v>
      </c>
      <c r="O238">
        <f t="shared" si="70"/>
        <v>3.1500000000000004</v>
      </c>
      <c r="P238">
        <f t="shared" si="71"/>
        <v>51.889950000000006</v>
      </c>
      <c r="Q238">
        <v>0.68</v>
      </c>
      <c r="R238">
        <f t="shared" si="85"/>
        <v>213.46560000000002</v>
      </c>
      <c r="S238">
        <f t="shared" si="72"/>
        <v>365.48995000000002</v>
      </c>
      <c r="T238">
        <f t="shared" si="77"/>
        <v>3106.6645750000002</v>
      </c>
      <c r="U238">
        <f t="shared" si="66"/>
        <v>3.1066645750000004</v>
      </c>
      <c r="V238">
        <v>2.88</v>
      </c>
      <c r="W238">
        <v>7.36</v>
      </c>
      <c r="X238">
        <f t="shared" si="84"/>
        <v>14450</v>
      </c>
      <c r="Y238">
        <f t="shared" si="83"/>
        <v>1553.3322875000001</v>
      </c>
    </row>
    <row r="239" spans="2:25" x14ac:dyDescent="0.2">
      <c r="B239" s="3">
        <v>118.5</v>
      </c>
      <c r="C239">
        <f t="shared" si="68"/>
        <v>-2</v>
      </c>
      <c r="D239">
        <f t="shared" si="74"/>
        <v>8.5</v>
      </c>
      <c r="E239">
        <v>7.5</v>
      </c>
      <c r="F239">
        <f t="shared" si="65"/>
        <v>4</v>
      </c>
      <c r="G239">
        <f t="shared" si="76"/>
        <v>860.1875</v>
      </c>
      <c r="H239">
        <f t="shared" si="69"/>
        <v>3.8451431673881142</v>
      </c>
      <c r="I239">
        <f t="shared" si="75"/>
        <v>0</v>
      </c>
      <c r="J239">
        <v>0</v>
      </c>
      <c r="K239" t="s">
        <v>21</v>
      </c>
      <c r="L239">
        <f t="shared" si="81"/>
        <v>0</v>
      </c>
      <c r="M239">
        <v>0.08</v>
      </c>
      <c r="N239">
        <f t="shared" si="82"/>
        <v>313.60000000000002</v>
      </c>
      <c r="O239">
        <f t="shared" si="70"/>
        <v>3.1500000000000004</v>
      </c>
      <c r="P239">
        <f t="shared" si="71"/>
        <v>40.398750000000007</v>
      </c>
      <c r="Q239">
        <v>0.68</v>
      </c>
      <c r="R239">
        <f t="shared" si="85"/>
        <v>213.46560000000002</v>
      </c>
      <c r="S239">
        <f t="shared" si="72"/>
        <v>353.99875000000003</v>
      </c>
      <c r="T239">
        <f t="shared" si="77"/>
        <v>2654.9906250000004</v>
      </c>
      <c r="U239">
        <f t="shared" si="66"/>
        <v>2.6549906250000004</v>
      </c>
      <c r="V239">
        <v>2.88</v>
      </c>
      <c r="W239">
        <v>7.36</v>
      </c>
      <c r="X239">
        <f t="shared" si="84"/>
        <v>11250</v>
      </c>
      <c r="Y239">
        <f t="shared" si="83"/>
        <v>1415.9950000000001</v>
      </c>
    </row>
    <row r="240" spans="2:25" x14ac:dyDescent="0.2">
      <c r="B240" s="3">
        <v>119</v>
      </c>
      <c r="C240">
        <f t="shared" si="68"/>
        <v>-2</v>
      </c>
      <c r="D240">
        <f t="shared" ref="D240" si="86">E239</f>
        <v>7.5</v>
      </c>
      <c r="E240">
        <v>6.5</v>
      </c>
      <c r="F240">
        <f t="shared" si="65"/>
        <v>3.5</v>
      </c>
      <c r="G240">
        <f t="shared" si="76"/>
        <v>863.6875</v>
      </c>
      <c r="H240">
        <f t="shared" si="69"/>
        <v>3.8451431673881142</v>
      </c>
      <c r="I240">
        <f t="shared" si="75"/>
        <v>0</v>
      </c>
      <c r="J240">
        <v>0</v>
      </c>
      <c r="K240" t="s">
        <v>21</v>
      </c>
      <c r="L240">
        <f t="shared" si="81"/>
        <v>0</v>
      </c>
      <c r="M240">
        <v>0.08</v>
      </c>
      <c r="N240">
        <f t="shared" si="82"/>
        <v>313.60000000000002</v>
      </c>
      <c r="O240">
        <f t="shared" si="70"/>
        <v>3.1500000000000004</v>
      </c>
      <c r="P240">
        <f t="shared" si="71"/>
        <v>30.343950000000003</v>
      </c>
      <c r="Q240">
        <v>0.68</v>
      </c>
      <c r="R240">
        <f t="shared" si="85"/>
        <v>213.46560000000002</v>
      </c>
      <c r="S240">
        <f t="shared" si="72"/>
        <v>343.94395000000003</v>
      </c>
      <c r="T240">
        <f t="shared" si="77"/>
        <v>2235.635675</v>
      </c>
      <c r="U240">
        <f t="shared" si="66"/>
        <v>2.2356356750000002</v>
      </c>
      <c r="V240">
        <v>2.88</v>
      </c>
      <c r="W240">
        <v>7.36</v>
      </c>
      <c r="X240">
        <f t="shared" si="84"/>
        <v>8450</v>
      </c>
      <c r="Y240">
        <f t="shared" si="83"/>
        <v>1203.8038250000002</v>
      </c>
    </row>
    <row r="241" spans="2:25" x14ac:dyDescent="0.2">
      <c r="B241" s="3">
        <v>119.5</v>
      </c>
      <c r="C241">
        <f t="shared" si="68"/>
        <v>-2</v>
      </c>
      <c r="D241">
        <f t="shared" si="74"/>
        <v>6.5</v>
      </c>
      <c r="E241">
        <v>5.5</v>
      </c>
      <c r="F241">
        <f t="shared" si="65"/>
        <v>3</v>
      </c>
      <c r="G241">
        <f t="shared" si="76"/>
        <v>866.6875</v>
      </c>
      <c r="H241">
        <f t="shared" si="69"/>
        <v>3.8451431673881142</v>
      </c>
      <c r="I241">
        <f t="shared" si="75"/>
        <v>0</v>
      </c>
      <c r="J241">
        <v>0</v>
      </c>
      <c r="K241" t="s">
        <v>21</v>
      </c>
      <c r="L241">
        <f t="shared" si="81"/>
        <v>0</v>
      </c>
      <c r="M241">
        <v>0.08</v>
      </c>
      <c r="N241">
        <f t="shared" si="82"/>
        <v>313.60000000000002</v>
      </c>
      <c r="O241">
        <f t="shared" si="70"/>
        <v>3.1500000000000004</v>
      </c>
      <c r="P241">
        <f t="shared" si="71"/>
        <v>21.725550000000002</v>
      </c>
      <c r="Q241">
        <v>0.68</v>
      </c>
      <c r="R241">
        <f t="shared" si="85"/>
        <v>213.46560000000002</v>
      </c>
      <c r="S241">
        <f t="shared" si="72"/>
        <v>335.32555000000002</v>
      </c>
      <c r="T241">
        <f t="shared" si="77"/>
        <v>1844.2905250000001</v>
      </c>
      <c r="U241">
        <f t="shared" si="66"/>
        <v>1.8442905250000001</v>
      </c>
      <c r="V241">
        <v>2.88</v>
      </c>
      <c r="W241">
        <v>7.36</v>
      </c>
      <c r="X241">
        <f t="shared" si="84"/>
        <v>6050</v>
      </c>
      <c r="Y241">
        <f t="shared" si="83"/>
        <v>1005.9766500000001</v>
      </c>
    </row>
    <row r="242" spans="2:25" x14ac:dyDescent="0.2">
      <c r="B242" s="3">
        <v>120</v>
      </c>
      <c r="C242">
        <f>(E242-D242)/0.5</f>
        <v>-2</v>
      </c>
      <c r="D242">
        <f t="shared" si="74"/>
        <v>5.5</v>
      </c>
      <c r="E242">
        <v>4.5</v>
      </c>
      <c r="F242">
        <f t="shared" si="65"/>
        <v>2.5</v>
      </c>
      <c r="G242">
        <f t="shared" si="76"/>
        <v>869.1875</v>
      </c>
      <c r="H242">
        <f t="shared" si="69"/>
        <v>3.8451431673881142</v>
      </c>
      <c r="I242">
        <f t="shared" si="75"/>
        <v>0</v>
      </c>
      <c r="J242">
        <v>0</v>
      </c>
      <c r="K242" t="s">
        <v>21</v>
      </c>
      <c r="L242">
        <f t="shared" si="81"/>
        <v>0</v>
      </c>
      <c r="M242">
        <v>0.08</v>
      </c>
      <c r="N242">
        <f t="shared" si="82"/>
        <v>313.60000000000002</v>
      </c>
      <c r="O242">
        <f t="shared" si="70"/>
        <v>3.1500000000000004</v>
      </c>
      <c r="P242">
        <f t="shared" si="71"/>
        <v>14.543550000000002</v>
      </c>
      <c r="Q242">
        <v>0.68</v>
      </c>
      <c r="R242">
        <f t="shared" si="85"/>
        <v>213.46560000000002</v>
      </c>
      <c r="S242">
        <f t="shared" si="72"/>
        <v>328.14355</v>
      </c>
      <c r="T242">
        <f t="shared" si="77"/>
        <v>1476.6459749999999</v>
      </c>
      <c r="U242">
        <f t="shared" si="66"/>
        <v>1.4766459749999998</v>
      </c>
      <c r="V242">
        <v>2.88</v>
      </c>
      <c r="W242">
        <v>7.36</v>
      </c>
      <c r="X242">
        <f t="shared" si="84"/>
        <v>4050</v>
      </c>
      <c r="Y242">
        <f t="shared" si="83"/>
        <v>820.35887500000001</v>
      </c>
    </row>
    <row r="243" spans="2:25" x14ac:dyDescent="0.2">
      <c r="B243" s="3">
        <v>120.5</v>
      </c>
      <c r="C243">
        <f t="shared" ref="C243:C246" si="87">(E243-D243)/0.5</f>
        <v>-2</v>
      </c>
      <c r="D243">
        <f t="shared" si="74"/>
        <v>4.5</v>
      </c>
      <c r="E243">
        <v>3.5</v>
      </c>
      <c r="F243">
        <f t="shared" si="65"/>
        <v>2</v>
      </c>
      <c r="G243">
        <f t="shared" si="76"/>
        <v>871.1875</v>
      </c>
      <c r="H243">
        <f t="shared" si="69"/>
        <v>3.8451431673881142</v>
      </c>
      <c r="I243">
        <f t="shared" si="75"/>
        <v>0</v>
      </c>
      <c r="J243">
        <v>0</v>
      </c>
      <c r="K243" t="s">
        <v>21</v>
      </c>
      <c r="L243">
        <f t="shared" si="81"/>
        <v>0</v>
      </c>
      <c r="M243">
        <v>0.08</v>
      </c>
      <c r="N243">
        <f t="shared" si="82"/>
        <v>313.60000000000002</v>
      </c>
      <c r="O243">
        <f t="shared" si="70"/>
        <v>3.1500000000000004</v>
      </c>
      <c r="P243">
        <f t="shared" si="71"/>
        <v>8.7979500000000002</v>
      </c>
      <c r="Q243">
        <v>0.68</v>
      </c>
      <c r="R243">
        <f t="shared" si="85"/>
        <v>213.46560000000002</v>
      </c>
      <c r="S243">
        <f t="shared" si="72"/>
        <v>322.39795000000004</v>
      </c>
      <c r="T243">
        <f t="shared" si="77"/>
        <v>1128.3928250000001</v>
      </c>
      <c r="U243">
        <f t="shared" si="66"/>
        <v>1.1283928250000002</v>
      </c>
      <c r="V243">
        <v>2.88</v>
      </c>
      <c r="W243">
        <v>7.36</v>
      </c>
      <c r="X243">
        <f t="shared" si="84"/>
        <v>2450</v>
      </c>
      <c r="Y243">
        <f t="shared" si="83"/>
        <v>644.79590000000007</v>
      </c>
    </row>
    <row r="244" spans="2:25" x14ac:dyDescent="0.2">
      <c r="B244" s="3">
        <v>121</v>
      </c>
      <c r="C244">
        <f t="shared" si="87"/>
        <v>-2</v>
      </c>
      <c r="D244">
        <f t="shared" si="74"/>
        <v>3.5</v>
      </c>
      <c r="E244">
        <v>2.5</v>
      </c>
      <c r="F244">
        <f t="shared" si="65"/>
        <v>1.5</v>
      </c>
      <c r="G244">
        <f t="shared" si="76"/>
        <v>872.6875</v>
      </c>
      <c r="H244">
        <f t="shared" si="69"/>
        <v>3.8451431673881142</v>
      </c>
      <c r="I244">
        <f t="shared" si="75"/>
        <v>0</v>
      </c>
      <c r="J244">
        <v>0</v>
      </c>
      <c r="K244" t="s">
        <v>21</v>
      </c>
      <c r="L244">
        <f t="shared" si="81"/>
        <v>0</v>
      </c>
      <c r="M244">
        <v>0.08</v>
      </c>
      <c r="N244">
        <f t="shared" si="82"/>
        <v>313.60000000000002</v>
      </c>
      <c r="O244">
        <f t="shared" si="70"/>
        <v>3.1500000000000004</v>
      </c>
      <c r="P244">
        <f t="shared" si="71"/>
        <v>4.4887500000000005</v>
      </c>
      <c r="Q244">
        <v>0.68</v>
      </c>
      <c r="R244">
        <f t="shared" si="85"/>
        <v>213.46560000000002</v>
      </c>
      <c r="S244">
        <f t="shared" si="72"/>
        <v>318.08875</v>
      </c>
      <c r="T244">
        <f t="shared" si="77"/>
        <v>795.22187499999995</v>
      </c>
      <c r="U244">
        <f t="shared" si="66"/>
        <v>0.79522187499999997</v>
      </c>
      <c r="V244">
        <v>2.88</v>
      </c>
      <c r="W244">
        <v>7.36</v>
      </c>
      <c r="X244">
        <f t="shared" si="84"/>
        <v>1250</v>
      </c>
      <c r="Y244">
        <f t="shared" si="83"/>
        <v>477.13312500000001</v>
      </c>
    </row>
    <row r="245" spans="2:25" x14ac:dyDescent="0.2">
      <c r="B245" s="3">
        <v>121.5</v>
      </c>
      <c r="C245">
        <f t="shared" si="87"/>
        <v>-2</v>
      </c>
      <c r="D245">
        <f t="shared" si="74"/>
        <v>2.5</v>
      </c>
      <c r="E245">
        <v>1.5</v>
      </c>
      <c r="F245">
        <f t="shared" si="65"/>
        <v>1</v>
      </c>
      <c r="G245">
        <f t="shared" si="76"/>
        <v>873.6875</v>
      </c>
      <c r="H245">
        <f t="shared" si="69"/>
        <v>3.8451431673881142</v>
      </c>
      <c r="I245">
        <f t="shared" si="75"/>
        <v>0</v>
      </c>
      <c r="J245">
        <v>0</v>
      </c>
      <c r="K245" t="s">
        <v>21</v>
      </c>
      <c r="L245">
        <f t="shared" si="81"/>
        <v>0</v>
      </c>
      <c r="M245">
        <v>0.08</v>
      </c>
      <c r="N245">
        <f t="shared" si="82"/>
        <v>313.60000000000002</v>
      </c>
      <c r="O245">
        <f t="shared" si="70"/>
        <v>3.1500000000000004</v>
      </c>
      <c r="P245">
        <f t="shared" si="71"/>
        <v>1.6159500000000002</v>
      </c>
      <c r="Q245">
        <v>0.68</v>
      </c>
      <c r="R245">
        <f t="shared" si="85"/>
        <v>213.46560000000002</v>
      </c>
      <c r="S245">
        <f t="shared" si="72"/>
        <v>315.21595000000002</v>
      </c>
      <c r="T245">
        <f t="shared" si="77"/>
        <v>472.82392500000003</v>
      </c>
      <c r="U245">
        <f t="shared" si="66"/>
        <v>0.47282392500000003</v>
      </c>
      <c r="V245">
        <v>2.88</v>
      </c>
      <c r="W245">
        <v>7.36</v>
      </c>
      <c r="X245">
        <f t="shared" si="84"/>
        <v>450</v>
      </c>
      <c r="Y245">
        <f t="shared" si="83"/>
        <v>315.21595000000002</v>
      </c>
    </row>
    <row r="246" spans="2:25" x14ac:dyDescent="0.2">
      <c r="B246" s="3">
        <v>122</v>
      </c>
      <c r="C246">
        <f t="shared" si="87"/>
        <v>-2</v>
      </c>
      <c r="D246">
        <f t="shared" si="74"/>
        <v>1.5</v>
      </c>
      <c r="E246">
        <v>0.5</v>
      </c>
      <c r="F246">
        <f t="shared" si="65"/>
        <v>0.5</v>
      </c>
      <c r="G246">
        <f t="shared" si="76"/>
        <v>874.1875</v>
      </c>
      <c r="H246">
        <f t="shared" si="69"/>
        <v>3.8451431673881142</v>
      </c>
      <c r="I246">
        <f t="shared" si="75"/>
        <v>0</v>
      </c>
      <c r="J246">
        <v>0</v>
      </c>
      <c r="K246" t="s">
        <v>21</v>
      </c>
      <c r="L246">
        <f t="shared" si="81"/>
        <v>0</v>
      </c>
      <c r="M246">
        <v>0.08</v>
      </c>
      <c r="N246">
        <f t="shared" si="82"/>
        <v>313.60000000000002</v>
      </c>
      <c r="O246">
        <f t="shared" si="70"/>
        <v>3.1500000000000004</v>
      </c>
      <c r="P246">
        <f t="shared" si="71"/>
        <v>0.17955000000000002</v>
      </c>
      <c r="Q246">
        <v>0.68</v>
      </c>
      <c r="R246">
        <f t="shared" si="85"/>
        <v>213.46560000000002</v>
      </c>
      <c r="S246">
        <f t="shared" si="72"/>
        <v>313.77955000000003</v>
      </c>
      <c r="T246">
        <f t="shared" si="77"/>
        <v>156.88977500000001</v>
      </c>
      <c r="U246">
        <f t="shared" si="66"/>
        <v>0.15688977500000001</v>
      </c>
      <c r="V246">
        <v>2.88</v>
      </c>
      <c r="W246">
        <v>7.36</v>
      </c>
      <c r="X246">
        <f t="shared" si="84"/>
        <v>50</v>
      </c>
      <c r="Y246">
        <f t="shared" si="83"/>
        <v>156.88977500000001</v>
      </c>
    </row>
    <row r="247" spans="2:25" x14ac:dyDescent="0.2">
      <c r="B247" s="5"/>
      <c r="T247" s="5"/>
      <c r="U247" s="5"/>
    </row>
    <row r="248" spans="2:25" x14ac:dyDescent="0.2">
      <c r="B248" s="5"/>
    </row>
    <row r="249" spans="2:25" x14ac:dyDescent="0.2">
      <c r="B249" s="5"/>
    </row>
    <row r="250" spans="2:25" x14ac:dyDescent="0.2">
      <c r="B250" s="5"/>
    </row>
    <row r="251" spans="2:25" x14ac:dyDescent="0.2">
      <c r="B251" s="5"/>
    </row>
    <row r="252" spans="2:25" x14ac:dyDescent="0.2">
      <c r="B252" s="5"/>
    </row>
    <row r="253" spans="2:25" x14ac:dyDescent="0.2">
      <c r="B253" s="5"/>
    </row>
    <row r="254" spans="2:25" x14ac:dyDescent="0.2">
      <c r="B254" s="5"/>
      <c r="L254" s="5"/>
    </row>
    <row r="255" spans="2:25" x14ac:dyDescent="0.2">
      <c r="B255" s="5"/>
      <c r="L255" s="5"/>
    </row>
    <row r="256" spans="2:25" x14ac:dyDescent="0.2">
      <c r="B256" s="5"/>
      <c r="L256" s="5"/>
    </row>
    <row r="257" spans="2:12" x14ac:dyDescent="0.2">
      <c r="B257" s="5"/>
      <c r="L257" s="5"/>
    </row>
    <row r="258" spans="2:12" x14ac:dyDescent="0.2">
      <c r="B258" s="5"/>
      <c r="L258" s="5"/>
    </row>
    <row r="259" spans="2:12" x14ac:dyDescent="0.2">
      <c r="B259" s="5"/>
      <c r="L259" s="5"/>
    </row>
    <row r="260" spans="2:12" x14ac:dyDescent="0.2">
      <c r="B260" s="5"/>
      <c r="L260" s="5"/>
    </row>
    <row r="261" spans="2:12" x14ac:dyDescent="0.2">
      <c r="B261" s="5"/>
      <c r="L261" s="5"/>
    </row>
    <row r="262" spans="2:12" x14ac:dyDescent="0.2">
      <c r="B262" s="5"/>
      <c r="L262" s="5"/>
    </row>
    <row r="263" spans="2:12" x14ac:dyDescent="0.2">
      <c r="B263" s="5"/>
      <c r="L263" s="5"/>
    </row>
    <row r="264" spans="2:12" x14ac:dyDescent="0.2">
      <c r="B264" s="5"/>
      <c r="L264" s="5"/>
    </row>
    <row r="265" spans="2:12" x14ac:dyDescent="0.2">
      <c r="B265" s="5"/>
      <c r="L265" s="5"/>
    </row>
    <row r="266" spans="2:12" x14ac:dyDescent="0.2">
      <c r="B266" s="5"/>
      <c r="L266" s="5"/>
    </row>
    <row r="267" spans="2:12" x14ac:dyDescent="0.2">
      <c r="B267" s="5"/>
      <c r="L267" s="5"/>
    </row>
    <row r="268" spans="2:12" x14ac:dyDescent="0.2">
      <c r="B268" s="5"/>
      <c r="L268" s="5"/>
    </row>
    <row r="269" spans="2:12" x14ac:dyDescent="0.2">
      <c r="B269" s="5"/>
      <c r="L269" s="5"/>
    </row>
    <row r="270" spans="2:12" x14ac:dyDescent="0.2">
      <c r="B270" s="5"/>
      <c r="L270" s="5"/>
    </row>
    <row r="271" spans="2:12" x14ac:dyDescent="0.2">
      <c r="B271" s="5"/>
      <c r="L271" s="5"/>
    </row>
    <row r="272" spans="2:12" x14ac:dyDescent="0.2">
      <c r="B272" s="5"/>
      <c r="L272" s="5"/>
    </row>
    <row r="273" spans="2:12" x14ac:dyDescent="0.2">
      <c r="B273" s="5"/>
      <c r="L273" s="5"/>
    </row>
    <row r="274" spans="2:12" x14ac:dyDescent="0.2">
      <c r="B274" s="5"/>
      <c r="L274" s="5"/>
    </row>
    <row r="275" spans="2:12" x14ac:dyDescent="0.2">
      <c r="B275" s="5"/>
      <c r="L275" s="5"/>
    </row>
    <row r="276" spans="2:12" x14ac:dyDescent="0.2">
      <c r="B276" s="5"/>
      <c r="L276" s="5"/>
    </row>
    <row r="277" spans="2:12" x14ac:dyDescent="0.2">
      <c r="B277" s="5"/>
      <c r="L277" s="5"/>
    </row>
    <row r="278" spans="2:12" x14ac:dyDescent="0.2">
      <c r="B278" s="5"/>
      <c r="L278" s="5"/>
    </row>
    <row r="279" spans="2:12" x14ac:dyDescent="0.2">
      <c r="B279" s="5"/>
      <c r="L279" s="5"/>
    </row>
    <row r="280" spans="2:12" x14ac:dyDescent="0.2">
      <c r="B280" s="5"/>
      <c r="L280" s="5"/>
    </row>
    <row r="281" spans="2:12" x14ac:dyDescent="0.2">
      <c r="B281" s="5"/>
      <c r="L281" s="5"/>
    </row>
    <row r="282" spans="2:12" x14ac:dyDescent="0.2">
      <c r="B282" s="5"/>
      <c r="L282" s="5"/>
    </row>
    <row r="283" spans="2:12" x14ac:dyDescent="0.2">
      <c r="B283" s="5"/>
      <c r="L283" s="5"/>
    </row>
    <row r="284" spans="2:12" x14ac:dyDescent="0.2">
      <c r="B284" s="5"/>
      <c r="L284" s="5"/>
    </row>
    <row r="285" spans="2:12" x14ac:dyDescent="0.2">
      <c r="B285" s="5"/>
      <c r="L285" s="5"/>
    </row>
    <row r="286" spans="2:12" x14ac:dyDescent="0.2">
      <c r="B286" s="5"/>
      <c r="L286" s="5"/>
    </row>
    <row r="287" spans="2:12" x14ac:dyDescent="0.2">
      <c r="B287" s="5"/>
      <c r="L287" s="5"/>
    </row>
    <row r="288" spans="2:12" x14ac:dyDescent="0.2">
      <c r="B288" s="5"/>
      <c r="L288" s="5"/>
    </row>
    <row r="289" spans="2:12" x14ac:dyDescent="0.2">
      <c r="B289" s="5"/>
      <c r="L289" s="5"/>
    </row>
    <row r="290" spans="2:12" x14ac:dyDescent="0.2">
      <c r="B290" s="5"/>
      <c r="L290" s="5"/>
    </row>
    <row r="291" spans="2:12" x14ac:dyDescent="0.2">
      <c r="B291" s="5"/>
      <c r="L291" s="5"/>
    </row>
    <row r="292" spans="2:12" x14ac:dyDescent="0.2">
      <c r="B292" s="5"/>
      <c r="L292" s="5"/>
    </row>
    <row r="293" spans="2:12" x14ac:dyDescent="0.2">
      <c r="B293" s="5"/>
      <c r="L293" s="5"/>
    </row>
    <row r="294" spans="2:12" x14ac:dyDescent="0.2">
      <c r="B294" s="5"/>
      <c r="L294" s="5"/>
    </row>
    <row r="295" spans="2:12" x14ac:dyDescent="0.2">
      <c r="B295" s="5"/>
      <c r="L295" s="5"/>
    </row>
    <row r="296" spans="2:12" x14ac:dyDescent="0.2">
      <c r="B296" s="5"/>
      <c r="L296" s="5"/>
    </row>
    <row r="297" spans="2:12" x14ac:dyDescent="0.2">
      <c r="B297" s="5"/>
      <c r="L297" s="5"/>
    </row>
    <row r="298" spans="2:12" x14ac:dyDescent="0.2">
      <c r="B298" s="5"/>
      <c r="L298" s="5"/>
    </row>
    <row r="299" spans="2:12" x14ac:dyDescent="0.2">
      <c r="B299" s="5"/>
      <c r="L299" s="5"/>
    </row>
    <row r="300" spans="2:12" x14ac:dyDescent="0.2">
      <c r="B300" s="5"/>
      <c r="L300" s="5"/>
    </row>
    <row r="301" spans="2:12" x14ac:dyDescent="0.2">
      <c r="B301" s="5"/>
      <c r="L301" s="5"/>
    </row>
    <row r="302" spans="2:12" x14ac:dyDescent="0.2">
      <c r="B302" s="5"/>
      <c r="L302" s="5"/>
    </row>
    <row r="303" spans="2:12" x14ac:dyDescent="0.2">
      <c r="B303" s="5"/>
      <c r="L303" s="5"/>
    </row>
    <row r="304" spans="2:12" x14ac:dyDescent="0.2">
      <c r="B304" s="5"/>
      <c r="L304" s="5"/>
    </row>
    <row r="305" spans="2:12" x14ac:dyDescent="0.2">
      <c r="B305" s="5"/>
      <c r="L305" s="5"/>
    </row>
    <row r="306" spans="2:12" x14ac:dyDescent="0.2">
      <c r="B306" s="5"/>
      <c r="L306" s="5"/>
    </row>
    <row r="307" spans="2:12" x14ac:dyDescent="0.2">
      <c r="B307" s="5"/>
      <c r="L307" s="5"/>
    </row>
    <row r="308" spans="2:12" x14ac:dyDescent="0.2">
      <c r="B308" s="5"/>
      <c r="L308" s="5"/>
    </row>
    <row r="309" spans="2:12" x14ac:dyDescent="0.2">
      <c r="B309" s="5"/>
      <c r="L309" s="5"/>
    </row>
    <row r="310" spans="2:12" x14ac:dyDescent="0.2">
      <c r="B310" s="5"/>
      <c r="L310" s="5"/>
    </row>
    <row r="311" spans="2:12" x14ac:dyDescent="0.2">
      <c r="B311" s="5"/>
      <c r="L311" s="5"/>
    </row>
    <row r="312" spans="2:12" x14ac:dyDescent="0.2">
      <c r="B312" s="5"/>
      <c r="L312" s="5"/>
    </row>
    <row r="313" spans="2:12" x14ac:dyDescent="0.2">
      <c r="B313" s="5"/>
      <c r="L313" s="5"/>
    </row>
    <row r="314" spans="2:12" x14ac:dyDescent="0.2">
      <c r="B314" s="5"/>
      <c r="L314" s="5"/>
    </row>
    <row r="315" spans="2:12" x14ac:dyDescent="0.2">
      <c r="B315" s="5"/>
      <c r="L315" s="5"/>
    </row>
    <row r="316" spans="2:12" x14ac:dyDescent="0.2">
      <c r="B316" s="5"/>
      <c r="L316" s="5"/>
    </row>
    <row r="317" spans="2:12" x14ac:dyDescent="0.2">
      <c r="B317" s="5"/>
      <c r="L317" s="5"/>
    </row>
    <row r="318" spans="2:12" x14ac:dyDescent="0.2">
      <c r="B318" s="5"/>
      <c r="L318" s="5"/>
    </row>
    <row r="319" spans="2:12" x14ac:dyDescent="0.2">
      <c r="B319" s="5"/>
      <c r="L319" s="5"/>
    </row>
    <row r="320" spans="2:12" x14ac:dyDescent="0.2">
      <c r="B320" s="5"/>
      <c r="L320" s="5"/>
    </row>
    <row r="321" spans="2:12" x14ac:dyDescent="0.2">
      <c r="B321" s="5"/>
      <c r="L321" s="5"/>
    </row>
    <row r="322" spans="2:12" x14ac:dyDescent="0.2">
      <c r="B322" s="5"/>
      <c r="L322" s="5"/>
    </row>
    <row r="323" spans="2:12" x14ac:dyDescent="0.2">
      <c r="B323" s="5"/>
      <c r="L323" s="5"/>
    </row>
    <row r="324" spans="2:12" x14ac:dyDescent="0.2">
      <c r="B324" s="5"/>
      <c r="L324" s="5"/>
    </row>
    <row r="325" spans="2:12" x14ac:dyDescent="0.2">
      <c r="B325" s="5"/>
      <c r="L325" s="5"/>
    </row>
    <row r="326" spans="2:12" x14ac:dyDescent="0.2">
      <c r="B326" s="5"/>
      <c r="L326" s="5"/>
    </row>
    <row r="327" spans="2:12" x14ac:dyDescent="0.2">
      <c r="B327" s="5"/>
      <c r="L327" s="5"/>
    </row>
    <row r="328" spans="2:12" x14ac:dyDescent="0.2">
      <c r="B328" s="5"/>
      <c r="L328" s="5"/>
    </row>
    <row r="329" spans="2:12" x14ac:dyDescent="0.2">
      <c r="B329" s="5"/>
      <c r="L329" s="5"/>
    </row>
    <row r="330" spans="2:12" x14ac:dyDescent="0.2">
      <c r="B330" s="5"/>
      <c r="L330" s="5"/>
    </row>
    <row r="331" spans="2:12" x14ac:dyDescent="0.2">
      <c r="B331" s="5"/>
      <c r="L331" s="5"/>
    </row>
    <row r="332" spans="2:12" x14ac:dyDescent="0.2">
      <c r="B332" s="5"/>
      <c r="L332" s="5"/>
    </row>
    <row r="333" spans="2:12" x14ac:dyDescent="0.2">
      <c r="B333" s="5"/>
      <c r="L333" s="5"/>
    </row>
    <row r="334" spans="2:12" x14ac:dyDescent="0.2">
      <c r="B334" s="5"/>
      <c r="L334" s="5"/>
    </row>
    <row r="335" spans="2:12" x14ac:dyDescent="0.2">
      <c r="B335" s="5"/>
      <c r="L335" s="5"/>
    </row>
    <row r="336" spans="2:12" x14ac:dyDescent="0.2">
      <c r="B336" s="5"/>
      <c r="L336" s="5"/>
    </row>
    <row r="337" spans="2:12" x14ac:dyDescent="0.2">
      <c r="B337" s="5"/>
      <c r="L337" s="5"/>
    </row>
    <row r="338" spans="2:12" x14ac:dyDescent="0.2">
      <c r="B338" s="5"/>
      <c r="L338" s="5"/>
    </row>
    <row r="339" spans="2:12" x14ac:dyDescent="0.2">
      <c r="B339" s="5"/>
      <c r="L339" s="5"/>
    </row>
    <row r="340" spans="2:12" x14ac:dyDescent="0.2">
      <c r="B340" s="5"/>
      <c r="L340" s="5"/>
    </row>
    <row r="341" spans="2:12" x14ac:dyDescent="0.2">
      <c r="B341" s="5"/>
      <c r="L341" s="5"/>
    </row>
    <row r="342" spans="2:12" x14ac:dyDescent="0.2">
      <c r="B342" s="5"/>
      <c r="L342" s="5"/>
    </row>
    <row r="343" spans="2:12" x14ac:dyDescent="0.2">
      <c r="B343" s="5"/>
      <c r="L343" s="5"/>
    </row>
    <row r="344" spans="2:12" x14ac:dyDescent="0.2">
      <c r="B344" s="5"/>
      <c r="L344" s="5"/>
    </row>
    <row r="345" spans="2:12" x14ac:dyDescent="0.2">
      <c r="B345" s="5"/>
      <c r="L345" s="5"/>
    </row>
    <row r="346" spans="2:12" x14ac:dyDescent="0.2">
      <c r="B346" s="5"/>
      <c r="L346" s="5"/>
    </row>
    <row r="347" spans="2:12" x14ac:dyDescent="0.2">
      <c r="B347" s="5"/>
      <c r="L347" s="5"/>
    </row>
    <row r="348" spans="2:12" x14ac:dyDescent="0.2">
      <c r="B348" s="5"/>
      <c r="L348" s="5"/>
    </row>
    <row r="349" spans="2:12" x14ac:dyDescent="0.2">
      <c r="B349" s="5"/>
      <c r="L349" s="5"/>
    </row>
    <row r="350" spans="2:12" x14ac:dyDescent="0.2">
      <c r="B350" s="5"/>
      <c r="L350" s="5"/>
    </row>
    <row r="351" spans="2:12" x14ac:dyDescent="0.2">
      <c r="B351" s="5"/>
      <c r="L351" s="5"/>
    </row>
    <row r="352" spans="2:12" x14ac:dyDescent="0.2">
      <c r="B352" s="5"/>
      <c r="L352" s="5"/>
    </row>
    <row r="353" spans="2:12" x14ac:dyDescent="0.2">
      <c r="B353" s="5"/>
      <c r="L353" s="5"/>
    </row>
    <row r="354" spans="2:12" x14ac:dyDescent="0.2">
      <c r="B354" s="5"/>
      <c r="L354" s="5"/>
    </row>
    <row r="355" spans="2:12" x14ac:dyDescent="0.2">
      <c r="B355" s="5"/>
      <c r="L355" s="5"/>
    </row>
    <row r="356" spans="2:12" x14ac:dyDescent="0.2">
      <c r="B356" s="5"/>
      <c r="L356" s="5"/>
    </row>
    <row r="357" spans="2:12" x14ac:dyDescent="0.2">
      <c r="B357" s="5"/>
      <c r="L357" s="5"/>
    </row>
    <row r="358" spans="2:12" x14ac:dyDescent="0.2">
      <c r="B358" s="5"/>
      <c r="L358" s="5"/>
    </row>
    <row r="359" spans="2:12" x14ac:dyDescent="0.2">
      <c r="B359" s="5"/>
      <c r="L359" s="5"/>
    </row>
    <row r="360" spans="2:12" x14ac:dyDescent="0.2">
      <c r="B360" s="5"/>
      <c r="L360" s="5"/>
    </row>
    <row r="361" spans="2:12" x14ac:dyDescent="0.2">
      <c r="B361" s="5"/>
      <c r="L361" s="5"/>
    </row>
    <row r="362" spans="2:12" x14ac:dyDescent="0.2">
      <c r="B362" s="5"/>
      <c r="L362" s="5"/>
    </row>
    <row r="363" spans="2:12" x14ac:dyDescent="0.2">
      <c r="B363" s="5"/>
      <c r="L363" s="5"/>
    </row>
    <row r="364" spans="2:12" x14ac:dyDescent="0.2">
      <c r="B364" s="5"/>
      <c r="L364" s="5"/>
    </row>
    <row r="365" spans="2:12" x14ac:dyDescent="0.2">
      <c r="B365" s="5"/>
      <c r="L365" s="5"/>
    </row>
    <row r="366" spans="2:12" x14ac:dyDescent="0.2">
      <c r="B366" s="5"/>
      <c r="L366" s="5"/>
    </row>
    <row r="367" spans="2:12" x14ac:dyDescent="0.2">
      <c r="B367" s="5"/>
      <c r="L367" s="5"/>
    </row>
    <row r="368" spans="2:12" x14ac:dyDescent="0.2">
      <c r="B368" s="5"/>
      <c r="L368" s="5"/>
    </row>
    <row r="369" spans="2:12" x14ac:dyDescent="0.2">
      <c r="B369" s="5"/>
      <c r="L369" s="5"/>
    </row>
    <row r="370" spans="2:12" x14ac:dyDescent="0.2">
      <c r="B370" s="5"/>
      <c r="L370" s="5"/>
    </row>
    <row r="371" spans="2:12" x14ac:dyDescent="0.2">
      <c r="B371" s="5"/>
      <c r="L371" s="5"/>
    </row>
    <row r="372" spans="2:12" x14ac:dyDescent="0.2">
      <c r="B372" s="5"/>
      <c r="L372" s="5"/>
    </row>
    <row r="373" spans="2:12" x14ac:dyDescent="0.2">
      <c r="B373" s="5"/>
      <c r="L373" s="5"/>
    </row>
    <row r="374" spans="2:12" x14ac:dyDescent="0.2">
      <c r="B374" s="5"/>
      <c r="L374" s="5"/>
    </row>
    <row r="375" spans="2:12" x14ac:dyDescent="0.2">
      <c r="B375" s="5"/>
      <c r="L375" s="5"/>
    </row>
    <row r="376" spans="2:12" x14ac:dyDescent="0.2">
      <c r="B376" s="5"/>
      <c r="L376" s="5"/>
    </row>
    <row r="377" spans="2:12" x14ac:dyDescent="0.2">
      <c r="B377" s="5"/>
      <c r="L377" s="5"/>
    </row>
    <row r="378" spans="2:12" x14ac:dyDescent="0.2">
      <c r="B378" s="5"/>
      <c r="L378" s="5"/>
    </row>
    <row r="379" spans="2:12" x14ac:dyDescent="0.2">
      <c r="B379" s="5"/>
      <c r="L379" s="5"/>
    </row>
    <row r="380" spans="2:12" x14ac:dyDescent="0.2">
      <c r="B380" s="5"/>
      <c r="L380" s="5"/>
    </row>
    <row r="381" spans="2:12" x14ac:dyDescent="0.2">
      <c r="B381" s="5"/>
      <c r="L381" s="5"/>
    </row>
    <row r="382" spans="2:12" x14ac:dyDescent="0.2">
      <c r="B382" s="5"/>
      <c r="L382" s="5"/>
    </row>
    <row r="383" spans="2:12" x14ac:dyDescent="0.2">
      <c r="B383" s="5"/>
      <c r="L383" s="5"/>
    </row>
    <row r="384" spans="2:12" x14ac:dyDescent="0.2">
      <c r="B384" s="5"/>
      <c r="L384" s="5"/>
    </row>
    <row r="385" spans="2:12" x14ac:dyDescent="0.2">
      <c r="B385" s="5"/>
      <c r="L385" s="5"/>
    </row>
    <row r="386" spans="2:12" x14ac:dyDescent="0.2">
      <c r="B386" s="5"/>
      <c r="L386" s="5"/>
    </row>
    <row r="387" spans="2:12" x14ac:dyDescent="0.2">
      <c r="B387" s="5"/>
      <c r="L387" s="5"/>
    </row>
    <row r="388" spans="2:12" x14ac:dyDescent="0.2">
      <c r="B388" s="5"/>
      <c r="L388" s="5"/>
    </row>
    <row r="389" spans="2:12" x14ac:dyDescent="0.2">
      <c r="B389" s="5"/>
      <c r="L389" s="5"/>
    </row>
    <row r="390" spans="2:12" x14ac:dyDescent="0.2">
      <c r="B390" s="5"/>
      <c r="L390" s="5"/>
    </row>
    <row r="391" spans="2:12" x14ac:dyDescent="0.2">
      <c r="B391" s="5"/>
      <c r="L391" s="5"/>
    </row>
    <row r="392" spans="2:12" x14ac:dyDescent="0.2">
      <c r="B392" s="5"/>
      <c r="L392" s="5"/>
    </row>
    <row r="393" spans="2:12" x14ac:dyDescent="0.2">
      <c r="B393" s="5"/>
      <c r="L393" s="5"/>
    </row>
    <row r="394" spans="2:12" x14ac:dyDescent="0.2">
      <c r="B394" s="5"/>
      <c r="L394" s="5"/>
    </row>
    <row r="395" spans="2:12" x14ac:dyDescent="0.2">
      <c r="B395" s="5"/>
      <c r="L395" s="5"/>
    </row>
    <row r="396" spans="2:12" x14ac:dyDescent="0.2">
      <c r="B396" s="5"/>
      <c r="L396" s="5"/>
    </row>
    <row r="397" spans="2:12" x14ac:dyDescent="0.2">
      <c r="B397" s="5"/>
      <c r="L397" s="5"/>
    </row>
    <row r="398" spans="2:12" x14ac:dyDescent="0.2">
      <c r="B398" s="5"/>
      <c r="L398" s="5"/>
    </row>
    <row r="399" spans="2:12" x14ac:dyDescent="0.2">
      <c r="B399" s="5"/>
      <c r="L399" s="5"/>
    </row>
    <row r="400" spans="2:12" x14ac:dyDescent="0.2">
      <c r="B400" s="19"/>
      <c r="L400" s="5"/>
    </row>
    <row r="401" spans="2:12" x14ac:dyDescent="0.2">
      <c r="B401" s="19"/>
      <c r="L401" s="5"/>
    </row>
    <row r="402" spans="2:12" x14ac:dyDescent="0.2">
      <c r="B402" s="19"/>
      <c r="L402" s="5"/>
    </row>
    <row r="403" spans="2:12" x14ac:dyDescent="0.2">
      <c r="B403" s="19"/>
      <c r="L403" s="5"/>
    </row>
    <row r="404" spans="2:12" x14ac:dyDescent="0.2">
      <c r="B404" s="19"/>
      <c r="L404" s="5"/>
    </row>
    <row r="405" spans="2:12" x14ac:dyDescent="0.2">
      <c r="B405" s="19"/>
      <c r="L405" s="5"/>
    </row>
    <row r="406" spans="2:12" x14ac:dyDescent="0.2">
      <c r="B406" s="19"/>
      <c r="L406" s="5"/>
    </row>
    <row r="407" spans="2:12" x14ac:dyDescent="0.2">
      <c r="B407" s="19"/>
      <c r="L407" s="5"/>
    </row>
    <row r="408" spans="2:12" x14ac:dyDescent="0.2">
      <c r="B408" s="19"/>
      <c r="L408" s="5"/>
    </row>
    <row r="409" spans="2:12" x14ac:dyDescent="0.2">
      <c r="B409" s="19"/>
      <c r="L409" s="5"/>
    </row>
    <row r="410" spans="2:12" x14ac:dyDescent="0.2">
      <c r="B410" s="5"/>
      <c r="L410" s="5"/>
    </row>
    <row r="411" spans="2:12" x14ac:dyDescent="0.2">
      <c r="B411" s="5"/>
      <c r="L411" s="5"/>
    </row>
    <row r="412" spans="2:12" x14ac:dyDescent="0.2">
      <c r="B412" s="5"/>
      <c r="L412" s="5"/>
    </row>
    <row r="413" spans="2:12" x14ac:dyDescent="0.2">
      <c r="B413" s="5"/>
      <c r="L413" s="5"/>
    </row>
    <row r="414" spans="2:12" x14ac:dyDescent="0.2">
      <c r="L414" s="5"/>
    </row>
    <row r="415" spans="2:12" x14ac:dyDescent="0.2">
      <c r="L415" s="5"/>
    </row>
    <row r="416" spans="2:12" x14ac:dyDescent="0.2">
      <c r="L416" s="5"/>
    </row>
    <row r="417" spans="12:12" x14ac:dyDescent="0.2">
      <c r="L417" s="5"/>
    </row>
    <row r="418" spans="12:12" x14ac:dyDescent="0.2">
      <c r="L418" s="5"/>
    </row>
    <row r="419" spans="12:12" x14ac:dyDescent="0.2">
      <c r="L419" s="5"/>
    </row>
    <row r="420" spans="12:12" x14ac:dyDescent="0.2">
      <c r="L420" s="5"/>
    </row>
    <row r="421" spans="12:12" x14ac:dyDescent="0.2">
      <c r="L421" s="5"/>
    </row>
    <row r="422" spans="12:12" x14ac:dyDescent="0.2">
      <c r="L422" s="5"/>
    </row>
    <row r="423" spans="12:12" x14ac:dyDescent="0.2">
      <c r="L423" s="5"/>
    </row>
    <row r="424" spans="12:12" x14ac:dyDescent="0.2">
      <c r="L424" s="5"/>
    </row>
    <row r="425" spans="12:12" x14ac:dyDescent="0.2">
      <c r="L425" s="5"/>
    </row>
    <row r="426" spans="12:12" x14ac:dyDescent="0.2">
      <c r="L426" s="5"/>
    </row>
    <row r="427" spans="12:12" x14ac:dyDescent="0.2">
      <c r="L427" s="5"/>
    </row>
    <row r="428" spans="12:12" x14ac:dyDescent="0.2">
      <c r="L428" s="5"/>
    </row>
    <row r="429" spans="12:12" x14ac:dyDescent="0.2">
      <c r="L429" s="5"/>
    </row>
    <row r="430" spans="12:12" x14ac:dyDescent="0.2">
      <c r="L430" s="5"/>
    </row>
    <row r="431" spans="12:12" x14ac:dyDescent="0.2">
      <c r="L431" s="5"/>
    </row>
    <row r="432" spans="12:12" x14ac:dyDescent="0.2">
      <c r="L432" s="5"/>
    </row>
    <row r="433" spans="12:12" x14ac:dyDescent="0.2">
      <c r="L433" s="5"/>
    </row>
    <row r="434" spans="12:12" x14ac:dyDescent="0.2">
      <c r="L434" s="5"/>
    </row>
    <row r="435" spans="12:12" x14ac:dyDescent="0.2">
      <c r="L435" s="5"/>
    </row>
    <row r="436" spans="12:12" x14ac:dyDescent="0.2">
      <c r="L436" s="5"/>
    </row>
    <row r="437" spans="12:12" x14ac:dyDescent="0.2">
      <c r="L437" s="5"/>
    </row>
    <row r="438" spans="12:12" x14ac:dyDescent="0.2">
      <c r="L438" s="5"/>
    </row>
    <row r="439" spans="12:12" x14ac:dyDescent="0.2">
      <c r="L439" s="5"/>
    </row>
    <row r="440" spans="12:12" x14ac:dyDescent="0.2">
      <c r="L440" s="5"/>
    </row>
    <row r="441" spans="12:12" x14ac:dyDescent="0.2">
      <c r="L441" s="5"/>
    </row>
    <row r="442" spans="12:12" x14ac:dyDescent="0.2">
      <c r="L442" s="5"/>
    </row>
    <row r="443" spans="12:12" x14ac:dyDescent="0.2">
      <c r="L443" s="5"/>
    </row>
    <row r="444" spans="12:12" x14ac:dyDescent="0.2">
      <c r="L444" s="5"/>
    </row>
    <row r="445" spans="12:12" x14ac:dyDescent="0.2">
      <c r="L445" s="5"/>
    </row>
    <row r="446" spans="12:12" x14ac:dyDescent="0.2">
      <c r="L446" s="5"/>
    </row>
    <row r="447" spans="12:12" x14ac:dyDescent="0.2">
      <c r="L447" s="5"/>
    </row>
    <row r="448" spans="12:12" x14ac:dyDescent="0.2">
      <c r="L448" s="5"/>
    </row>
    <row r="449" spans="12:12" x14ac:dyDescent="0.2">
      <c r="L449" s="5"/>
    </row>
  </sheetData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2017-11-29T12:50:27Z</dcterms:created>
  <dcterms:modified xsi:type="dcterms:W3CDTF">2017-12-05T11:19:02Z</dcterms:modified>
</cp:coreProperties>
</file>