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 Holland\Downloads\"/>
    </mc:Choice>
  </mc:AlternateContent>
  <xr:revisionPtr revIDLastSave="0" documentId="13_ncr:1_{4C8BFBF5-8B47-4FEF-AFEC-16BCF3A6FD9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alculations" sheetId="1" r:id="rId1"/>
    <sheet name="Piston" sheetId="12" r:id="rId2"/>
    <sheet name="Velocity" sheetId="13" r:id="rId3"/>
    <sheet name="Acceleration" sheetId="15" r:id="rId4"/>
    <sheet name="Volume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12" i="1" l="1"/>
  <c r="AO12" i="1"/>
  <c r="AR11" i="1"/>
  <c r="AO11" i="1"/>
  <c r="AR10" i="1"/>
  <c r="AO10" i="1"/>
  <c r="AR9" i="1"/>
  <c r="AO9" i="1"/>
  <c r="AR8" i="1"/>
  <c r="AO8" i="1"/>
  <c r="AR7" i="1"/>
  <c r="AO7" i="1"/>
  <c r="AR6" i="1"/>
  <c r="AR13" i="1" s="1"/>
  <c r="AO6" i="1"/>
  <c r="AO13" i="1" s="1"/>
  <c r="C19" i="1"/>
  <c r="C14" i="1"/>
  <c r="C15" i="1"/>
  <c r="C18" i="1" s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" i="1"/>
  <c r="I3" i="1"/>
  <c r="N3" i="1" s="1"/>
  <c r="C12" i="1"/>
  <c r="M3" i="1"/>
  <c r="K3" i="1"/>
  <c r="L3" i="1"/>
  <c r="I4" i="1"/>
  <c r="I5" i="1"/>
  <c r="I6" i="1"/>
  <c r="I7" i="1"/>
  <c r="N7" i="1" s="1"/>
  <c r="I8" i="1"/>
  <c r="J8" i="1" s="1"/>
  <c r="L8" i="1" s="1"/>
  <c r="I9" i="1"/>
  <c r="N9" i="1" s="1"/>
  <c r="I10" i="1"/>
  <c r="I11" i="1"/>
  <c r="I12" i="1"/>
  <c r="I13" i="1"/>
  <c r="N13" i="1" s="1"/>
  <c r="I14" i="1"/>
  <c r="I15" i="1"/>
  <c r="N15" i="1" s="1"/>
  <c r="I16" i="1"/>
  <c r="I17" i="1"/>
  <c r="N17" i="1" s="1"/>
  <c r="I18" i="1"/>
  <c r="I19" i="1"/>
  <c r="I20" i="1"/>
  <c r="I21" i="1"/>
  <c r="I22" i="1"/>
  <c r="N22" i="1" s="1"/>
  <c r="I23" i="1"/>
  <c r="N23" i="1" s="1"/>
  <c r="I24" i="1"/>
  <c r="J24" i="1" s="1"/>
  <c r="L24" i="1" s="1"/>
  <c r="I25" i="1"/>
  <c r="N25" i="1" s="1"/>
  <c r="I26" i="1"/>
  <c r="N26" i="1" s="1"/>
  <c r="I27" i="1"/>
  <c r="I28" i="1"/>
  <c r="I29" i="1"/>
  <c r="N29" i="1" s="1"/>
  <c r="I30" i="1"/>
  <c r="I31" i="1"/>
  <c r="N31" i="1" s="1"/>
  <c r="I32" i="1"/>
  <c r="I33" i="1"/>
  <c r="N33" i="1" s="1"/>
  <c r="I34" i="1"/>
  <c r="I35" i="1"/>
  <c r="I36" i="1"/>
  <c r="I37" i="1"/>
  <c r="I38" i="1"/>
  <c r="I39" i="1"/>
  <c r="I40" i="1"/>
  <c r="J40" i="1" s="1"/>
  <c r="L40" i="1" s="1"/>
  <c r="I41" i="1"/>
  <c r="N41" i="1" s="1"/>
  <c r="I42" i="1"/>
  <c r="N42" i="1" s="1"/>
  <c r="I43" i="1"/>
  <c r="I44" i="1"/>
  <c r="I45" i="1"/>
  <c r="N45" i="1" s="1"/>
  <c r="I46" i="1"/>
  <c r="I47" i="1"/>
  <c r="N47" i="1" s="1"/>
  <c r="I48" i="1"/>
  <c r="I49" i="1"/>
  <c r="N49" i="1" s="1"/>
  <c r="I50" i="1"/>
  <c r="I51" i="1"/>
  <c r="I52" i="1"/>
  <c r="I53" i="1"/>
  <c r="I54" i="1"/>
  <c r="I55" i="1"/>
  <c r="I56" i="1"/>
  <c r="J56" i="1" s="1"/>
  <c r="L56" i="1" s="1"/>
  <c r="I57" i="1"/>
  <c r="N57" i="1" s="1"/>
  <c r="I58" i="1"/>
  <c r="N58" i="1" s="1"/>
  <c r="I59" i="1"/>
  <c r="I60" i="1"/>
  <c r="I61" i="1"/>
  <c r="N61" i="1" s="1"/>
  <c r="I62" i="1"/>
  <c r="I63" i="1"/>
  <c r="N63" i="1" s="1"/>
  <c r="I64" i="1"/>
  <c r="I65" i="1"/>
  <c r="N65" i="1" s="1"/>
  <c r="I66" i="1"/>
  <c r="I67" i="1"/>
  <c r="I68" i="1"/>
  <c r="I69" i="1"/>
  <c r="I70" i="1"/>
  <c r="I71" i="1"/>
  <c r="N71" i="1" s="1"/>
  <c r="I72" i="1"/>
  <c r="J72" i="1" s="1"/>
  <c r="I73" i="1"/>
  <c r="N73" i="1" s="1"/>
  <c r="I74" i="1"/>
  <c r="N74" i="1" s="1"/>
  <c r="I75" i="1"/>
  <c r="I76" i="1"/>
  <c r="I77" i="1"/>
  <c r="N77" i="1" s="1"/>
  <c r="I78" i="1"/>
  <c r="I79" i="1"/>
  <c r="N79" i="1" s="1"/>
  <c r="I80" i="1"/>
  <c r="I81" i="1"/>
  <c r="N81" i="1" s="1"/>
  <c r="I82" i="1"/>
  <c r="I83" i="1"/>
  <c r="I84" i="1"/>
  <c r="I85" i="1"/>
  <c r="I86" i="1"/>
  <c r="I87" i="1"/>
  <c r="N87" i="1" s="1"/>
  <c r="I88" i="1"/>
  <c r="J88" i="1" s="1"/>
  <c r="L88" i="1" s="1"/>
  <c r="I89" i="1"/>
  <c r="N89" i="1" s="1"/>
  <c r="I90" i="1"/>
  <c r="N90" i="1" s="1"/>
  <c r="I91" i="1"/>
  <c r="I92" i="1"/>
  <c r="I93" i="1"/>
  <c r="N93" i="1" s="1"/>
  <c r="I94" i="1"/>
  <c r="I95" i="1"/>
  <c r="N95" i="1" s="1"/>
  <c r="I96" i="1"/>
  <c r="I97" i="1"/>
  <c r="N97" i="1" s="1"/>
  <c r="I98" i="1"/>
  <c r="I99" i="1"/>
  <c r="I100" i="1"/>
  <c r="I101" i="1"/>
  <c r="N101" i="1" s="1"/>
  <c r="I102" i="1"/>
  <c r="N102" i="1" s="1"/>
  <c r="I103" i="1"/>
  <c r="N103" i="1" s="1"/>
  <c r="I104" i="1"/>
  <c r="J104" i="1" s="1"/>
  <c r="I105" i="1"/>
  <c r="N105" i="1" s="1"/>
  <c r="I106" i="1"/>
  <c r="N106" i="1" s="1"/>
  <c r="I107" i="1"/>
  <c r="I108" i="1"/>
  <c r="I109" i="1"/>
  <c r="N109" i="1" s="1"/>
  <c r="I110" i="1"/>
  <c r="I111" i="1"/>
  <c r="N111" i="1" s="1"/>
  <c r="I112" i="1"/>
  <c r="I113" i="1"/>
  <c r="N113" i="1" s="1"/>
  <c r="I114" i="1"/>
  <c r="I115" i="1"/>
  <c r="I116" i="1"/>
  <c r="I117" i="1"/>
  <c r="I118" i="1"/>
  <c r="I119" i="1"/>
  <c r="I120" i="1"/>
  <c r="J120" i="1" s="1"/>
  <c r="I121" i="1"/>
  <c r="N121" i="1" s="1"/>
  <c r="I122" i="1"/>
  <c r="N122" i="1" s="1"/>
  <c r="I123" i="1"/>
  <c r="I124" i="1"/>
  <c r="I125" i="1"/>
  <c r="N125" i="1" s="1"/>
  <c r="I126" i="1"/>
  <c r="I127" i="1"/>
  <c r="N127" i="1" s="1"/>
  <c r="I128" i="1"/>
  <c r="I129" i="1"/>
  <c r="N129" i="1" s="1"/>
  <c r="I130" i="1"/>
  <c r="I131" i="1"/>
  <c r="I132" i="1"/>
  <c r="I133" i="1"/>
  <c r="I134" i="1"/>
  <c r="I135" i="1"/>
  <c r="N135" i="1" s="1"/>
  <c r="I136" i="1"/>
  <c r="J136" i="1" s="1"/>
  <c r="L136" i="1" s="1"/>
  <c r="I137" i="1"/>
  <c r="N137" i="1" s="1"/>
  <c r="I138" i="1"/>
  <c r="N138" i="1" s="1"/>
  <c r="I139" i="1"/>
  <c r="I140" i="1"/>
  <c r="I141" i="1"/>
  <c r="N141" i="1" s="1"/>
  <c r="I142" i="1"/>
  <c r="I143" i="1"/>
  <c r="N143" i="1" s="1"/>
  <c r="I144" i="1"/>
  <c r="I145" i="1"/>
  <c r="N145" i="1" s="1"/>
  <c r="I146" i="1"/>
  <c r="I147" i="1"/>
  <c r="I148" i="1"/>
  <c r="I149" i="1"/>
  <c r="I150" i="1"/>
  <c r="I151" i="1"/>
  <c r="N151" i="1" s="1"/>
  <c r="I152" i="1"/>
  <c r="I153" i="1"/>
  <c r="N153" i="1" s="1"/>
  <c r="I154" i="1"/>
  <c r="N154" i="1" s="1"/>
  <c r="I155" i="1"/>
  <c r="I156" i="1"/>
  <c r="I157" i="1"/>
  <c r="I158" i="1"/>
  <c r="I159" i="1"/>
  <c r="N159" i="1" s="1"/>
  <c r="I160" i="1"/>
  <c r="I161" i="1"/>
  <c r="N161" i="1" s="1"/>
  <c r="I162" i="1"/>
  <c r="I163" i="1"/>
  <c r="I164" i="1"/>
  <c r="I165" i="1"/>
  <c r="N165" i="1" s="1"/>
  <c r="I166" i="1"/>
  <c r="N166" i="1" s="1"/>
  <c r="I167" i="1"/>
  <c r="N167" i="1" s="1"/>
  <c r="I168" i="1"/>
  <c r="I169" i="1"/>
  <c r="I170" i="1"/>
  <c r="N170" i="1" s="1"/>
  <c r="I171" i="1"/>
  <c r="I172" i="1"/>
  <c r="I173" i="1"/>
  <c r="I174" i="1"/>
  <c r="I175" i="1"/>
  <c r="I176" i="1"/>
  <c r="N176" i="1" s="1"/>
  <c r="I177" i="1"/>
  <c r="N177" i="1" s="1"/>
  <c r="I178" i="1"/>
  <c r="I179" i="1"/>
  <c r="I180" i="1"/>
  <c r="I181" i="1"/>
  <c r="I182" i="1"/>
  <c r="I183" i="1"/>
  <c r="I184" i="1"/>
  <c r="I185" i="1"/>
  <c r="I186" i="1"/>
  <c r="N186" i="1" s="1"/>
  <c r="I187" i="1"/>
  <c r="I188" i="1"/>
  <c r="I189" i="1"/>
  <c r="I190" i="1"/>
  <c r="I191" i="1"/>
  <c r="I192" i="1"/>
  <c r="N192" i="1" s="1"/>
  <c r="I193" i="1"/>
  <c r="N193" i="1" s="1"/>
  <c r="I194" i="1"/>
  <c r="I195" i="1"/>
  <c r="I196" i="1"/>
  <c r="I197" i="1"/>
  <c r="I198" i="1"/>
  <c r="I199" i="1"/>
  <c r="N199" i="1" s="1"/>
  <c r="I200" i="1"/>
  <c r="I201" i="1"/>
  <c r="I202" i="1"/>
  <c r="I203" i="1"/>
  <c r="I204" i="1"/>
  <c r="I205" i="1"/>
  <c r="I206" i="1"/>
  <c r="I207" i="1"/>
  <c r="I208" i="1"/>
  <c r="N208" i="1" s="1"/>
  <c r="I209" i="1"/>
  <c r="N209" i="1" s="1"/>
  <c r="I210" i="1"/>
  <c r="I211" i="1"/>
  <c r="I212" i="1"/>
  <c r="I213" i="1"/>
  <c r="I214" i="1"/>
  <c r="I215" i="1"/>
  <c r="N215" i="1" s="1"/>
  <c r="I216" i="1"/>
  <c r="I217" i="1"/>
  <c r="I218" i="1"/>
  <c r="I219" i="1"/>
  <c r="I220" i="1"/>
  <c r="I221" i="1"/>
  <c r="I222" i="1"/>
  <c r="I223" i="1"/>
  <c r="I224" i="1"/>
  <c r="N224" i="1" s="1"/>
  <c r="I225" i="1"/>
  <c r="N225" i="1" s="1"/>
  <c r="I226" i="1"/>
  <c r="I227" i="1"/>
  <c r="I228" i="1"/>
  <c r="I229" i="1"/>
  <c r="N229" i="1" s="1"/>
  <c r="I230" i="1"/>
  <c r="N230" i="1" s="1"/>
  <c r="I231" i="1"/>
  <c r="N231" i="1" s="1"/>
  <c r="I232" i="1"/>
  <c r="I233" i="1"/>
  <c r="I234" i="1"/>
  <c r="I235" i="1"/>
  <c r="I236" i="1"/>
  <c r="I237" i="1"/>
  <c r="I238" i="1"/>
  <c r="I239" i="1"/>
  <c r="N239" i="1" s="1"/>
  <c r="I240" i="1"/>
  <c r="N240" i="1" s="1"/>
  <c r="I241" i="1"/>
  <c r="N241" i="1" s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N263" i="1" s="1"/>
  <c r="I264" i="1"/>
  <c r="I265" i="1"/>
  <c r="I266" i="1"/>
  <c r="I267" i="1"/>
  <c r="I268" i="1"/>
  <c r="I269" i="1"/>
  <c r="I270" i="1"/>
  <c r="I271" i="1"/>
  <c r="I272" i="1"/>
  <c r="N272" i="1" s="1"/>
  <c r="I273" i="1"/>
  <c r="N273" i="1" s="1"/>
  <c r="I274" i="1"/>
  <c r="I275" i="1"/>
  <c r="I276" i="1"/>
  <c r="I277" i="1"/>
  <c r="I278" i="1"/>
  <c r="N278" i="1" s="1"/>
  <c r="I279" i="1"/>
  <c r="N279" i="1" s="1"/>
  <c r="I280" i="1"/>
  <c r="N280" i="1" s="1"/>
  <c r="I281" i="1"/>
  <c r="I282" i="1"/>
  <c r="I283" i="1"/>
  <c r="I284" i="1"/>
  <c r="I285" i="1"/>
  <c r="I286" i="1"/>
  <c r="I287" i="1"/>
  <c r="I288" i="1"/>
  <c r="N288" i="1" s="1"/>
  <c r="I289" i="1"/>
  <c r="N289" i="1" s="1"/>
  <c r="I290" i="1"/>
  <c r="I291" i="1"/>
  <c r="I292" i="1"/>
  <c r="I293" i="1"/>
  <c r="I294" i="1"/>
  <c r="I295" i="1"/>
  <c r="N295" i="1" s="1"/>
  <c r="I296" i="1"/>
  <c r="N296" i="1" s="1"/>
  <c r="I297" i="1"/>
  <c r="N297" i="1" s="1"/>
  <c r="I298" i="1"/>
  <c r="N298" i="1" s="1"/>
  <c r="I299" i="1"/>
  <c r="I300" i="1"/>
  <c r="I301" i="1"/>
  <c r="I302" i="1"/>
  <c r="I303" i="1"/>
  <c r="I304" i="1"/>
  <c r="N304" i="1" s="1"/>
  <c r="I305" i="1"/>
  <c r="N305" i="1" s="1"/>
  <c r="I306" i="1"/>
  <c r="I307" i="1"/>
  <c r="I308" i="1"/>
  <c r="I309" i="1"/>
  <c r="I310" i="1"/>
  <c r="I311" i="1"/>
  <c r="N311" i="1" s="1"/>
  <c r="I312" i="1"/>
  <c r="N312" i="1" s="1"/>
  <c r="I313" i="1"/>
  <c r="N313" i="1" s="1"/>
  <c r="I314" i="1"/>
  <c r="N314" i="1" s="1"/>
  <c r="I315" i="1"/>
  <c r="I316" i="1"/>
  <c r="I317" i="1"/>
  <c r="I318" i="1"/>
  <c r="I319" i="1"/>
  <c r="I320" i="1"/>
  <c r="N320" i="1" s="1"/>
  <c r="I321" i="1"/>
  <c r="N321" i="1" s="1"/>
  <c r="I322" i="1"/>
  <c r="I323" i="1"/>
  <c r="I324" i="1"/>
  <c r="I325" i="1"/>
  <c r="I326" i="1"/>
  <c r="I327" i="1"/>
  <c r="N327" i="1" s="1"/>
  <c r="I328" i="1"/>
  <c r="N328" i="1" s="1"/>
  <c r="I329" i="1"/>
  <c r="N329" i="1" s="1"/>
  <c r="I330" i="1"/>
  <c r="N330" i="1" s="1"/>
  <c r="I331" i="1"/>
  <c r="I332" i="1"/>
  <c r="I333" i="1"/>
  <c r="I334" i="1"/>
  <c r="I335" i="1"/>
  <c r="N335" i="1" s="1"/>
  <c r="I336" i="1"/>
  <c r="N336" i="1" s="1"/>
  <c r="I337" i="1"/>
  <c r="I338" i="1"/>
  <c r="I339" i="1"/>
  <c r="I340" i="1"/>
  <c r="I341" i="1"/>
  <c r="I342" i="1"/>
  <c r="I343" i="1"/>
  <c r="I344" i="1"/>
  <c r="N344" i="1" s="1"/>
  <c r="I345" i="1"/>
  <c r="N345" i="1" s="1"/>
  <c r="I346" i="1"/>
  <c r="N346" i="1" s="1"/>
  <c r="I347" i="1"/>
  <c r="I348" i="1"/>
  <c r="I349" i="1"/>
  <c r="I350" i="1"/>
  <c r="I351" i="1"/>
  <c r="I352" i="1"/>
  <c r="N352" i="1" s="1"/>
  <c r="I353" i="1"/>
  <c r="N353" i="1" s="1"/>
  <c r="I354" i="1"/>
  <c r="I355" i="1"/>
  <c r="I356" i="1"/>
  <c r="I357" i="1"/>
  <c r="I358" i="1"/>
  <c r="I359" i="1"/>
  <c r="I360" i="1"/>
  <c r="N360" i="1" s="1"/>
  <c r="I361" i="1"/>
  <c r="N361" i="1" s="1"/>
  <c r="I362" i="1"/>
  <c r="N362" i="1" s="1"/>
  <c r="I363" i="1"/>
  <c r="E8" i="1"/>
  <c r="E5" i="1"/>
  <c r="E4" i="1"/>
  <c r="J139" i="1" l="1"/>
  <c r="L139" i="1" s="1"/>
  <c r="J123" i="1"/>
  <c r="J107" i="1"/>
  <c r="J10" i="1"/>
  <c r="L10" i="1" s="1"/>
  <c r="J114" i="1"/>
  <c r="J98" i="1"/>
  <c r="J82" i="1"/>
  <c r="J66" i="1"/>
  <c r="J50" i="1"/>
  <c r="J34" i="1"/>
  <c r="J18" i="1"/>
  <c r="C9" i="1"/>
  <c r="C6" i="1" s="1"/>
  <c r="E6" i="1" s="1"/>
  <c r="J142" i="1"/>
  <c r="L142" i="1" s="1"/>
  <c r="M143" i="1" s="1"/>
  <c r="J126" i="1"/>
  <c r="L126" i="1" s="1"/>
  <c r="J110" i="1"/>
  <c r="L110" i="1" s="1"/>
  <c r="J94" i="1"/>
  <c r="L94" i="1" s="1"/>
  <c r="M93" i="1" s="1"/>
  <c r="J78" i="1"/>
  <c r="L78" i="1" s="1"/>
  <c r="J62" i="1"/>
  <c r="L62" i="1" s="1"/>
  <c r="J46" i="1"/>
  <c r="L46" i="1" s="1"/>
  <c r="J30" i="1"/>
  <c r="J14" i="1"/>
  <c r="L14" i="1" s="1"/>
  <c r="J91" i="1"/>
  <c r="L91" i="1" s="1"/>
  <c r="J160" i="1"/>
  <c r="L160" i="1" s="1"/>
  <c r="J144" i="1"/>
  <c r="L144" i="1" s="1"/>
  <c r="J128" i="1"/>
  <c r="L128" i="1" s="1"/>
  <c r="J112" i="1"/>
  <c r="J96" i="1"/>
  <c r="J80" i="1"/>
  <c r="J64" i="1"/>
  <c r="L64" i="1" s="1"/>
  <c r="M63" i="1" s="1"/>
  <c r="J48" i="1"/>
  <c r="L48" i="1" s="1"/>
  <c r="J32" i="1"/>
  <c r="K31" i="1" s="1"/>
  <c r="J16" i="1"/>
  <c r="K15" i="1" s="1"/>
  <c r="J108" i="1"/>
  <c r="J92" i="1"/>
  <c r="L92" i="1" s="1"/>
  <c r="J76" i="1"/>
  <c r="L76" i="1" s="1"/>
  <c r="J60" i="1"/>
  <c r="L60" i="1" s="1"/>
  <c r="J44" i="1"/>
  <c r="L44" i="1" s="1"/>
  <c r="J28" i="1"/>
  <c r="L28" i="1" s="1"/>
  <c r="J12" i="1"/>
  <c r="L12" i="1" s="1"/>
  <c r="M11" i="1" s="1"/>
  <c r="J75" i="1"/>
  <c r="L75" i="1" s="1"/>
  <c r="J59" i="1"/>
  <c r="L59" i="1" s="1"/>
  <c r="J43" i="1"/>
  <c r="L43" i="1" s="1"/>
  <c r="J27" i="1"/>
  <c r="L27" i="1" s="1"/>
  <c r="J11" i="1"/>
  <c r="L11" i="1" s="1"/>
  <c r="M13" i="1"/>
  <c r="N16" i="1"/>
  <c r="N96" i="1"/>
  <c r="M9" i="1"/>
  <c r="N80" i="1"/>
  <c r="J312" i="1"/>
  <c r="L312" i="1" s="1"/>
  <c r="N160" i="1"/>
  <c r="J297" i="1"/>
  <c r="J280" i="1"/>
  <c r="N64" i="1"/>
  <c r="J23" i="1"/>
  <c r="L23" i="1" s="1"/>
  <c r="N144" i="1"/>
  <c r="N48" i="1"/>
  <c r="N32" i="1"/>
  <c r="K113" i="1"/>
  <c r="N128" i="1"/>
  <c r="N112" i="1"/>
  <c r="J222" i="1"/>
  <c r="N222" i="1"/>
  <c r="J252" i="1"/>
  <c r="N252" i="1"/>
  <c r="J234" i="1"/>
  <c r="N234" i="1"/>
  <c r="J351" i="1"/>
  <c r="J335" i="1"/>
  <c r="J319" i="1"/>
  <c r="J303" i="1"/>
  <c r="J287" i="1"/>
  <c r="J271" i="1"/>
  <c r="J255" i="1"/>
  <c r="J239" i="1"/>
  <c r="J223" i="1"/>
  <c r="J207" i="1"/>
  <c r="J191" i="1"/>
  <c r="J175" i="1"/>
  <c r="J159" i="1"/>
  <c r="N255" i="1"/>
  <c r="J313" i="1"/>
  <c r="J101" i="1"/>
  <c r="L101" i="1" s="1"/>
  <c r="J238" i="1"/>
  <c r="N238" i="1"/>
  <c r="J349" i="1"/>
  <c r="N349" i="1"/>
  <c r="J333" i="1"/>
  <c r="N333" i="1"/>
  <c r="J317" i="1"/>
  <c r="N317" i="1"/>
  <c r="J301" i="1"/>
  <c r="N301" i="1"/>
  <c r="J285" i="1"/>
  <c r="N285" i="1"/>
  <c r="J269" i="1"/>
  <c r="N269" i="1"/>
  <c r="J253" i="1"/>
  <c r="N253" i="1"/>
  <c r="J237" i="1"/>
  <c r="N237" i="1"/>
  <c r="J221" i="1"/>
  <c r="N221" i="1"/>
  <c r="J205" i="1"/>
  <c r="N205" i="1"/>
  <c r="J189" i="1"/>
  <c r="N189" i="1"/>
  <c r="J173" i="1"/>
  <c r="N173" i="1"/>
  <c r="J157" i="1"/>
  <c r="J298" i="1"/>
  <c r="J22" i="1"/>
  <c r="L22" i="1" s="1"/>
  <c r="J174" i="1"/>
  <c r="N174" i="1"/>
  <c r="J284" i="1"/>
  <c r="N284" i="1"/>
  <c r="J124" i="1"/>
  <c r="N124" i="1"/>
  <c r="N363" i="1"/>
  <c r="J363" i="1"/>
  <c r="N347" i="1"/>
  <c r="J347" i="1"/>
  <c r="N331" i="1"/>
  <c r="J331" i="1"/>
  <c r="N315" i="1"/>
  <c r="J315" i="1"/>
  <c r="N299" i="1"/>
  <c r="J299" i="1"/>
  <c r="N283" i="1"/>
  <c r="J283" i="1"/>
  <c r="J267" i="1"/>
  <c r="N267" i="1"/>
  <c r="J251" i="1"/>
  <c r="N251" i="1"/>
  <c r="J235" i="1"/>
  <c r="N235" i="1"/>
  <c r="J219" i="1"/>
  <c r="N219" i="1"/>
  <c r="J203" i="1"/>
  <c r="N203" i="1"/>
  <c r="J187" i="1"/>
  <c r="N187" i="1"/>
  <c r="J171" i="1"/>
  <c r="N171" i="1"/>
  <c r="J155" i="1"/>
  <c r="N155" i="1"/>
  <c r="N319" i="1"/>
  <c r="J296" i="1"/>
  <c r="J190" i="1"/>
  <c r="N190" i="1"/>
  <c r="J300" i="1"/>
  <c r="N300" i="1"/>
  <c r="J281" i="1"/>
  <c r="N281" i="1"/>
  <c r="J265" i="1"/>
  <c r="N265" i="1"/>
  <c r="J249" i="1"/>
  <c r="N249" i="1"/>
  <c r="J233" i="1"/>
  <c r="N233" i="1"/>
  <c r="J217" i="1"/>
  <c r="N217" i="1"/>
  <c r="J201" i="1"/>
  <c r="N201" i="1"/>
  <c r="J185" i="1"/>
  <c r="N185" i="1"/>
  <c r="J169" i="1"/>
  <c r="N169" i="1"/>
  <c r="N223" i="1"/>
  <c r="J362" i="1"/>
  <c r="J279" i="1"/>
  <c r="J158" i="1"/>
  <c r="K159" i="1" s="1"/>
  <c r="N158" i="1"/>
  <c r="J140" i="1"/>
  <c r="K141" i="1" s="1"/>
  <c r="N140" i="1"/>
  <c r="J248" i="1"/>
  <c r="N248" i="1"/>
  <c r="J216" i="1"/>
  <c r="N216" i="1"/>
  <c r="J184" i="1"/>
  <c r="N184" i="1"/>
  <c r="J168" i="1"/>
  <c r="N168" i="1"/>
  <c r="J152" i="1"/>
  <c r="N152" i="1"/>
  <c r="N303" i="1"/>
  <c r="J361" i="1"/>
  <c r="J278" i="1"/>
  <c r="L278" i="1" s="1"/>
  <c r="J334" i="1"/>
  <c r="N334" i="1"/>
  <c r="J268" i="1"/>
  <c r="N268" i="1"/>
  <c r="J202" i="1"/>
  <c r="N202" i="1"/>
  <c r="N264" i="1"/>
  <c r="J264" i="1"/>
  <c r="J232" i="1"/>
  <c r="N232" i="1"/>
  <c r="J200" i="1"/>
  <c r="N200" i="1"/>
  <c r="N359" i="1"/>
  <c r="J359" i="1"/>
  <c r="N343" i="1"/>
  <c r="J343" i="1"/>
  <c r="J247" i="1"/>
  <c r="J183" i="1"/>
  <c r="J119" i="1"/>
  <c r="J55" i="1"/>
  <c r="J39" i="1"/>
  <c r="J360" i="1"/>
  <c r="J231" i="1"/>
  <c r="J270" i="1"/>
  <c r="N270" i="1"/>
  <c r="J156" i="1"/>
  <c r="N156" i="1"/>
  <c r="N310" i="1"/>
  <c r="J310" i="1"/>
  <c r="L310" i="1" s="1"/>
  <c r="N214" i="1"/>
  <c r="J214" i="1"/>
  <c r="L214" i="1" s="1"/>
  <c r="N198" i="1"/>
  <c r="J198" i="1"/>
  <c r="L198" i="1" s="1"/>
  <c r="J182" i="1"/>
  <c r="L182" i="1" s="1"/>
  <c r="N182" i="1"/>
  <c r="N150" i="1"/>
  <c r="J150" i="1"/>
  <c r="L150" i="1" s="1"/>
  <c r="N134" i="1"/>
  <c r="J134" i="1"/>
  <c r="L134" i="1" s="1"/>
  <c r="J118" i="1"/>
  <c r="L118" i="1" s="1"/>
  <c r="N118" i="1"/>
  <c r="N86" i="1"/>
  <c r="J86" i="1"/>
  <c r="N70" i="1"/>
  <c r="J70" i="1"/>
  <c r="L70" i="1" s="1"/>
  <c r="J54" i="1"/>
  <c r="N54" i="1"/>
  <c r="J38" i="1"/>
  <c r="L38" i="1" s="1"/>
  <c r="M39" i="1" s="1"/>
  <c r="N38" i="1"/>
  <c r="N6" i="1"/>
  <c r="J6" i="1"/>
  <c r="K7" i="1" s="1"/>
  <c r="N207" i="1"/>
  <c r="J346" i="1"/>
  <c r="J230" i="1"/>
  <c r="L230" i="1" s="1"/>
  <c r="J286" i="1"/>
  <c r="N286" i="1"/>
  <c r="J236" i="1"/>
  <c r="N236" i="1"/>
  <c r="J218" i="1"/>
  <c r="N218" i="1"/>
  <c r="N357" i="1"/>
  <c r="J357" i="1"/>
  <c r="L357" i="1" s="1"/>
  <c r="N341" i="1"/>
  <c r="J341" i="1"/>
  <c r="L341" i="1" s="1"/>
  <c r="N325" i="1"/>
  <c r="J325" i="1"/>
  <c r="L325" i="1" s="1"/>
  <c r="N309" i="1"/>
  <c r="J309" i="1"/>
  <c r="L309" i="1" s="1"/>
  <c r="N293" i="1"/>
  <c r="J293" i="1"/>
  <c r="L293" i="1" s="1"/>
  <c r="N277" i="1"/>
  <c r="J277" i="1"/>
  <c r="L277" i="1" s="1"/>
  <c r="N261" i="1"/>
  <c r="J261" i="1"/>
  <c r="L261" i="1" s="1"/>
  <c r="J245" i="1"/>
  <c r="L245" i="1" s="1"/>
  <c r="N245" i="1"/>
  <c r="N213" i="1"/>
  <c r="J213" i="1"/>
  <c r="L213" i="1" s="1"/>
  <c r="N197" i="1"/>
  <c r="J197" i="1"/>
  <c r="L197" i="1" s="1"/>
  <c r="J181" i="1"/>
  <c r="L181" i="1" s="1"/>
  <c r="N181" i="1"/>
  <c r="N149" i="1"/>
  <c r="J149" i="1"/>
  <c r="L149" i="1" s="1"/>
  <c r="N133" i="1"/>
  <c r="J133" i="1"/>
  <c r="L133" i="1" s="1"/>
  <c r="J117" i="1"/>
  <c r="L117" i="1" s="1"/>
  <c r="N117" i="1"/>
  <c r="J85" i="1"/>
  <c r="L85" i="1" s="1"/>
  <c r="N85" i="1"/>
  <c r="J69" i="1"/>
  <c r="L69" i="1" s="1"/>
  <c r="N69" i="1"/>
  <c r="J53" i="1"/>
  <c r="L53" i="1" s="1"/>
  <c r="N53" i="1"/>
  <c r="J37" i="1"/>
  <c r="L37" i="1" s="1"/>
  <c r="N37" i="1"/>
  <c r="J21" i="1"/>
  <c r="L21" i="1" s="1"/>
  <c r="N21" i="1"/>
  <c r="J5" i="1"/>
  <c r="N5" i="1"/>
  <c r="N287" i="1"/>
  <c r="J345" i="1"/>
  <c r="J229" i="1"/>
  <c r="L229" i="1" s="1"/>
  <c r="J350" i="1"/>
  <c r="N350" i="1"/>
  <c r="J332" i="1"/>
  <c r="N332" i="1"/>
  <c r="J204" i="1"/>
  <c r="N204" i="1"/>
  <c r="J282" i="1"/>
  <c r="N282" i="1"/>
  <c r="N358" i="1"/>
  <c r="J358" i="1"/>
  <c r="L358" i="1" s="1"/>
  <c r="J246" i="1"/>
  <c r="L246" i="1" s="1"/>
  <c r="N246" i="1"/>
  <c r="N356" i="1"/>
  <c r="J356" i="1"/>
  <c r="N340" i="1"/>
  <c r="J340" i="1"/>
  <c r="N324" i="1"/>
  <c r="J324" i="1"/>
  <c r="N308" i="1"/>
  <c r="J308" i="1"/>
  <c r="N292" i="1"/>
  <c r="J292" i="1"/>
  <c r="K293" i="1" s="1"/>
  <c r="J276" i="1"/>
  <c r="N276" i="1"/>
  <c r="J260" i="1"/>
  <c r="K261" i="1" s="1"/>
  <c r="N260" i="1"/>
  <c r="J244" i="1"/>
  <c r="N244" i="1"/>
  <c r="J228" i="1"/>
  <c r="K229" i="1" s="1"/>
  <c r="N228" i="1"/>
  <c r="J212" i="1"/>
  <c r="N212" i="1"/>
  <c r="J196" i="1"/>
  <c r="N196" i="1"/>
  <c r="J180" i="1"/>
  <c r="N180" i="1"/>
  <c r="J164" i="1"/>
  <c r="N164" i="1"/>
  <c r="J148" i="1"/>
  <c r="N148" i="1"/>
  <c r="J132" i="1"/>
  <c r="K133" i="1" s="1"/>
  <c r="N132" i="1"/>
  <c r="J116" i="1"/>
  <c r="K117" i="1" s="1"/>
  <c r="N116" i="1"/>
  <c r="J100" i="1"/>
  <c r="N100" i="1"/>
  <c r="J84" i="1"/>
  <c r="N84" i="1"/>
  <c r="J68" i="1"/>
  <c r="N68" i="1"/>
  <c r="J52" i="1"/>
  <c r="N52" i="1"/>
  <c r="J36" i="1"/>
  <c r="N36" i="1"/>
  <c r="J20" i="1"/>
  <c r="N20" i="1"/>
  <c r="J4" i="1"/>
  <c r="L4" i="1" s="1"/>
  <c r="N4" i="1"/>
  <c r="L297" i="1"/>
  <c r="J344" i="1"/>
  <c r="J167" i="1"/>
  <c r="J318" i="1"/>
  <c r="N318" i="1"/>
  <c r="J316" i="1"/>
  <c r="N316" i="1"/>
  <c r="N294" i="1"/>
  <c r="J294" i="1"/>
  <c r="L294" i="1" s="1"/>
  <c r="N323" i="1"/>
  <c r="J323" i="1"/>
  <c r="L323" i="1" s="1"/>
  <c r="J275" i="1"/>
  <c r="L275" i="1" s="1"/>
  <c r="N275" i="1"/>
  <c r="J259" i="1"/>
  <c r="L259" i="1" s="1"/>
  <c r="N259" i="1"/>
  <c r="J211" i="1"/>
  <c r="L211" i="1" s="1"/>
  <c r="N211" i="1"/>
  <c r="J195" i="1"/>
  <c r="N195" i="1"/>
  <c r="J179" i="1"/>
  <c r="N179" i="1"/>
  <c r="J163" i="1"/>
  <c r="N163" i="1"/>
  <c r="J147" i="1"/>
  <c r="N147" i="1"/>
  <c r="J131" i="1"/>
  <c r="N131" i="1"/>
  <c r="J115" i="1"/>
  <c r="N115" i="1"/>
  <c r="J99" i="1"/>
  <c r="L99" i="1" s="1"/>
  <c r="N99" i="1"/>
  <c r="J83" i="1"/>
  <c r="N83" i="1"/>
  <c r="J67" i="1"/>
  <c r="N67" i="1"/>
  <c r="J51" i="1"/>
  <c r="L51" i="1" s="1"/>
  <c r="N51" i="1"/>
  <c r="J35" i="1"/>
  <c r="N35" i="1"/>
  <c r="J19" i="1"/>
  <c r="N19" i="1"/>
  <c r="N191" i="1"/>
  <c r="J330" i="1"/>
  <c r="J166" i="1"/>
  <c r="L166" i="1" s="1"/>
  <c r="J206" i="1"/>
  <c r="N206" i="1"/>
  <c r="J348" i="1"/>
  <c r="N348" i="1"/>
  <c r="J172" i="1"/>
  <c r="N172" i="1"/>
  <c r="J266" i="1"/>
  <c r="N266" i="1"/>
  <c r="N342" i="1"/>
  <c r="J342" i="1"/>
  <c r="L342" i="1" s="1"/>
  <c r="N262" i="1"/>
  <c r="J262" i="1"/>
  <c r="L262" i="1" s="1"/>
  <c r="N355" i="1"/>
  <c r="J355" i="1"/>
  <c r="N291" i="1"/>
  <c r="J291" i="1"/>
  <c r="L291" i="1" s="1"/>
  <c r="J227" i="1"/>
  <c r="N227" i="1"/>
  <c r="J338" i="1"/>
  <c r="N338" i="1"/>
  <c r="J306" i="1"/>
  <c r="N306" i="1"/>
  <c r="J274" i="1"/>
  <c r="N274" i="1"/>
  <c r="J258" i="1"/>
  <c r="N258" i="1"/>
  <c r="J242" i="1"/>
  <c r="N242" i="1"/>
  <c r="J226" i="1"/>
  <c r="N226" i="1"/>
  <c r="J210" i="1"/>
  <c r="N210" i="1"/>
  <c r="J194" i="1"/>
  <c r="N194" i="1"/>
  <c r="J178" i="1"/>
  <c r="N178" i="1"/>
  <c r="J162" i="1"/>
  <c r="N162" i="1"/>
  <c r="J146" i="1"/>
  <c r="N146" i="1"/>
  <c r="J130" i="1"/>
  <c r="N130" i="1"/>
  <c r="N271" i="1"/>
  <c r="J329" i="1"/>
  <c r="J165" i="1"/>
  <c r="L165" i="1" s="1"/>
  <c r="J254" i="1"/>
  <c r="N254" i="1"/>
  <c r="J220" i="1"/>
  <c r="N220" i="1"/>
  <c r="J250" i="1"/>
  <c r="N250" i="1"/>
  <c r="N339" i="1"/>
  <c r="J339" i="1"/>
  <c r="N307" i="1"/>
  <c r="J307" i="1"/>
  <c r="L307" i="1" s="1"/>
  <c r="J243" i="1"/>
  <c r="N243" i="1"/>
  <c r="J354" i="1"/>
  <c r="N354" i="1"/>
  <c r="J322" i="1"/>
  <c r="N322" i="1"/>
  <c r="J290" i="1"/>
  <c r="N290" i="1"/>
  <c r="J353" i="1"/>
  <c r="J337" i="1"/>
  <c r="J321" i="1"/>
  <c r="K322" i="1" s="1"/>
  <c r="J305" i="1"/>
  <c r="J289" i="1"/>
  <c r="J273" i="1"/>
  <c r="J257" i="1"/>
  <c r="J241" i="1"/>
  <c r="J225" i="1"/>
  <c r="J209" i="1"/>
  <c r="J193" i="1"/>
  <c r="N351" i="1"/>
  <c r="N257" i="1"/>
  <c r="J328" i="1"/>
  <c r="J103" i="1"/>
  <c r="J302" i="1"/>
  <c r="N302" i="1"/>
  <c r="J188" i="1"/>
  <c r="N188" i="1"/>
  <c r="N326" i="1"/>
  <c r="J326" i="1"/>
  <c r="L326" i="1" s="1"/>
  <c r="J352" i="1"/>
  <c r="J336" i="1"/>
  <c r="J320" i="1"/>
  <c r="J304" i="1"/>
  <c r="J288" i="1"/>
  <c r="J272" i="1"/>
  <c r="J256" i="1"/>
  <c r="J240" i="1"/>
  <c r="J224" i="1"/>
  <c r="J208" i="1"/>
  <c r="J192" i="1"/>
  <c r="J176" i="1"/>
  <c r="L112" i="1"/>
  <c r="L96" i="1"/>
  <c r="L80" i="1"/>
  <c r="K63" i="1"/>
  <c r="L280" i="1"/>
  <c r="N337" i="1"/>
  <c r="N256" i="1"/>
  <c r="N175" i="1"/>
  <c r="J314" i="1"/>
  <c r="J102" i="1"/>
  <c r="L102" i="1" s="1"/>
  <c r="N114" i="1"/>
  <c r="N98" i="1"/>
  <c r="N82" i="1"/>
  <c r="N66" i="1"/>
  <c r="N50" i="1"/>
  <c r="N34" i="1"/>
  <c r="N18" i="1"/>
  <c r="K97" i="1"/>
  <c r="K81" i="1"/>
  <c r="L107" i="1"/>
  <c r="N142" i="1"/>
  <c r="N126" i="1"/>
  <c r="N110" i="1"/>
  <c r="N94" i="1"/>
  <c r="N78" i="1"/>
  <c r="N62" i="1"/>
  <c r="N46" i="1"/>
  <c r="N30" i="1"/>
  <c r="N14" i="1"/>
  <c r="J327" i="1"/>
  <c r="J311" i="1"/>
  <c r="J295" i="1"/>
  <c r="J7" i="1"/>
  <c r="J177" i="1"/>
  <c r="J161" i="1"/>
  <c r="J145" i="1"/>
  <c r="J129" i="1"/>
  <c r="J113" i="1"/>
  <c r="J97" i="1"/>
  <c r="J81" i="1"/>
  <c r="J65" i="1"/>
  <c r="J49" i="1"/>
  <c r="J33" i="1"/>
  <c r="J17" i="1"/>
  <c r="L123" i="1"/>
  <c r="L72" i="1"/>
  <c r="M71" i="1" s="1"/>
  <c r="N157" i="1"/>
  <c r="J215" i="1"/>
  <c r="J151" i="1"/>
  <c r="J87" i="1"/>
  <c r="N108" i="1"/>
  <c r="N92" i="1"/>
  <c r="N76" i="1"/>
  <c r="N60" i="1"/>
  <c r="N44" i="1"/>
  <c r="N28" i="1"/>
  <c r="N12" i="1"/>
  <c r="K135" i="1"/>
  <c r="J143" i="1"/>
  <c r="J127" i="1"/>
  <c r="J111" i="1"/>
  <c r="J95" i="1"/>
  <c r="J79" i="1"/>
  <c r="J63" i="1"/>
  <c r="J47" i="1"/>
  <c r="J31" i="1"/>
  <c r="J15" i="1"/>
  <c r="L104" i="1"/>
  <c r="M103" i="1" s="1"/>
  <c r="L18" i="1"/>
  <c r="N139" i="1"/>
  <c r="N123" i="1"/>
  <c r="N107" i="1"/>
  <c r="N91" i="1"/>
  <c r="N75" i="1"/>
  <c r="N59" i="1"/>
  <c r="N43" i="1"/>
  <c r="N27" i="1"/>
  <c r="N11" i="1"/>
  <c r="L120" i="1"/>
  <c r="L34" i="1"/>
  <c r="N10" i="1"/>
  <c r="K13" i="1"/>
  <c r="J71" i="1"/>
  <c r="J141" i="1"/>
  <c r="J125" i="1"/>
  <c r="J109" i="1"/>
  <c r="J93" i="1"/>
  <c r="J77" i="1"/>
  <c r="J61" i="1"/>
  <c r="J45" i="1"/>
  <c r="J29" i="1"/>
  <c r="J13" i="1"/>
  <c r="L50" i="1"/>
  <c r="J263" i="1"/>
  <c r="J199" i="1"/>
  <c r="J135" i="1"/>
  <c r="L66" i="1"/>
  <c r="N136" i="1"/>
  <c r="N120" i="1"/>
  <c r="N104" i="1"/>
  <c r="N88" i="1"/>
  <c r="N72" i="1"/>
  <c r="N56" i="1"/>
  <c r="N40" i="1"/>
  <c r="N24" i="1"/>
  <c r="N8" i="1"/>
  <c r="K11" i="1"/>
  <c r="L82" i="1"/>
  <c r="N247" i="1"/>
  <c r="N183" i="1"/>
  <c r="N119" i="1"/>
  <c r="N55" i="1"/>
  <c r="N39" i="1"/>
  <c r="J186" i="1"/>
  <c r="J170" i="1"/>
  <c r="J154" i="1"/>
  <c r="J138" i="1"/>
  <c r="J122" i="1"/>
  <c r="J106" i="1"/>
  <c r="J90" i="1"/>
  <c r="K91" i="1" s="1"/>
  <c r="J74" i="1"/>
  <c r="J58" i="1"/>
  <c r="J42" i="1"/>
  <c r="J26" i="1"/>
  <c r="L98" i="1"/>
  <c r="L30" i="1"/>
  <c r="K9" i="1"/>
  <c r="J153" i="1"/>
  <c r="J137" i="1"/>
  <c r="K138" i="1" s="1"/>
  <c r="J121" i="1"/>
  <c r="K122" i="1" s="1"/>
  <c r="J105" i="1"/>
  <c r="J89" i="1"/>
  <c r="J73" i="1"/>
  <c r="J57" i="1"/>
  <c r="J41" i="1"/>
  <c r="J25" i="1"/>
  <c r="J9" i="1"/>
  <c r="L114" i="1"/>
  <c r="K61" i="1"/>
  <c r="L147" i="1"/>
  <c r="L131" i="1"/>
  <c r="L115" i="1"/>
  <c r="L35" i="1"/>
  <c r="L19" i="1"/>
  <c r="L163" i="1"/>
  <c r="K292" i="1"/>
  <c r="K244" i="1"/>
  <c r="K164" i="1"/>
  <c r="K132" i="1"/>
  <c r="K116" i="1"/>
  <c r="K20" i="1"/>
  <c r="L355" i="1"/>
  <c r="E9" i="1"/>
  <c r="K95" i="1" l="1"/>
  <c r="K212" i="1"/>
  <c r="K143" i="1"/>
  <c r="K69" i="1"/>
  <c r="K165" i="1"/>
  <c r="M95" i="1"/>
  <c r="K197" i="1"/>
  <c r="K309" i="1"/>
  <c r="K17" i="1"/>
  <c r="K65" i="1"/>
  <c r="M81" i="1"/>
  <c r="K111" i="1"/>
  <c r="M127" i="1"/>
  <c r="K127" i="1"/>
  <c r="K33" i="1"/>
  <c r="K49" i="1"/>
  <c r="M111" i="1"/>
  <c r="L32" i="1"/>
  <c r="M311" i="1"/>
  <c r="K109" i="1"/>
  <c r="K101" i="1"/>
  <c r="K306" i="1"/>
  <c r="L108" i="1"/>
  <c r="M109" i="1" s="1"/>
  <c r="K52" i="1"/>
  <c r="M31" i="1"/>
  <c r="M77" i="1"/>
  <c r="K357" i="1"/>
  <c r="M61" i="1"/>
  <c r="K324" i="1"/>
  <c r="K22" i="1"/>
  <c r="K226" i="1"/>
  <c r="K149" i="1"/>
  <c r="K53" i="1"/>
  <c r="M47" i="1"/>
  <c r="M113" i="1"/>
  <c r="K47" i="1"/>
  <c r="K77" i="1"/>
  <c r="K181" i="1"/>
  <c r="K308" i="1"/>
  <c r="M79" i="1"/>
  <c r="L16" i="1"/>
  <c r="M15" i="1" s="1"/>
  <c r="K245" i="1"/>
  <c r="K79" i="1"/>
  <c r="K148" i="1"/>
  <c r="M45" i="1"/>
  <c r="K228" i="1"/>
  <c r="K23" i="1"/>
  <c r="K260" i="1"/>
  <c r="K29" i="1"/>
  <c r="L227" i="1"/>
  <c r="M228" i="1" s="1"/>
  <c r="K21" i="1"/>
  <c r="K242" i="1"/>
  <c r="K93" i="1"/>
  <c r="K75" i="1"/>
  <c r="K36" i="1"/>
  <c r="K100" i="1"/>
  <c r="K296" i="1"/>
  <c r="M29" i="1"/>
  <c r="K45" i="1"/>
  <c r="K114" i="1"/>
  <c r="K354" i="1"/>
  <c r="K39" i="1"/>
  <c r="K37" i="1"/>
  <c r="K71" i="1"/>
  <c r="M276" i="1"/>
  <c r="K311" i="1"/>
  <c r="K50" i="1"/>
  <c r="K178" i="1"/>
  <c r="K338" i="1"/>
  <c r="M308" i="1"/>
  <c r="K66" i="1"/>
  <c r="K194" i="1"/>
  <c r="M324" i="1"/>
  <c r="M49" i="1"/>
  <c r="K210" i="1"/>
  <c r="K326" i="1"/>
  <c r="L327" i="1"/>
  <c r="M326" i="1" s="1"/>
  <c r="L339" i="1"/>
  <c r="M340" i="1" s="1"/>
  <c r="L26" i="1"/>
  <c r="K25" i="1"/>
  <c r="K27" i="1"/>
  <c r="L95" i="1"/>
  <c r="K94" i="1"/>
  <c r="L311" i="1"/>
  <c r="M310" i="1" s="1"/>
  <c r="K310" i="1"/>
  <c r="K256" i="1"/>
  <c r="L257" i="1"/>
  <c r="K339" i="1"/>
  <c r="L340" i="1"/>
  <c r="M260" i="1"/>
  <c r="L343" i="1"/>
  <c r="M342" i="1" s="1"/>
  <c r="K342" i="1"/>
  <c r="L334" i="1"/>
  <c r="K333" i="1"/>
  <c r="L168" i="1"/>
  <c r="M167" i="1" s="1"/>
  <c r="K167" i="1"/>
  <c r="L271" i="1"/>
  <c r="K270" i="1"/>
  <c r="K332" i="1"/>
  <c r="L333" i="1"/>
  <c r="K57" i="1"/>
  <c r="L58" i="1"/>
  <c r="L167" i="1"/>
  <c r="M166" i="1" s="1"/>
  <c r="K166" i="1"/>
  <c r="L184" i="1"/>
  <c r="M183" i="1" s="1"/>
  <c r="K183" i="1"/>
  <c r="K8" i="1"/>
  <c r="L9" i="1"/>
  <c r="K73" i="1"/>
  <c r="L74" i="1"/>
  <c r="L45" i="1"/>
  <c r="M44" i="1" s="1"/>
  <c r="K44" i="1"/>
  <c r="K142" i="1"/>
  <c r="L143" i="1"/>
  <c r="K16" i="1"/>
  <c r="L17" i="1"/>
  <c r="M18" i="1" s="1"/>
  <c r="M279" i="1"/>
  <c r="L188" i="1"/>
  <c r="K187" i="1"/>
  <c r="K304" i="1"/>
  <c r="L305" i="1"/>
  <c r="M306" i="1" s="1"/>
  <c r="K161" i="1"/>
  <c r="L162" i="1"/>
  <c r="M161" i="1" s="1"/>
  <c r="K305" i="1"/>
  <c r="L306" i="1"/>
  <c r="L172" i="1"/>
  <c r="K171" i="1"/>
  <c r="L344" i="1"/>
  <c r="M343" i="1" s="1"/>
  <c r="K343" i="1"/>
  <c r="K99" i="1"/>
  <c r="L100" i="1"/>
  <c r="M99" i="1" s="1"/>
  <c r="K227" i="1"/>
  <c r="L228" i="1"/>
  <c r="L345" i="1"/>
  <c r="K344" i="1"/>
  <c r="M116" i="1"/>
  <c r="L185" i="1"/>
  <c r="K184" i="1"/>
  <c r="K154" i="1"/>
  <c r="L155" i="1"/>
  <c r="L221" i="1"/>
  <c r="K220" i="1"/>
  <c r="K348" i="1"/>
  <c r="L349" i="1"/>
  <c r="L319" i="1"/>
  <c r="K318" i="1"/>
  <c r="L111" i="1"/>
  <c r="K110" i="1"/>
  <c r="K211" i="1"/>
  <c r="L212" i="1"/>
  <c r="K286" i="1"/>
  <c r="L287" i="1"/>
  <c r="K126" i="1"/>
  <c r="L127" i="1"/>
  <c r="K235" i="1"/>
  <c r="L236" i="1"/>
  <c r="K358" i="1"/>
  <c r="L359" i="1"/>
  <c r="M358" i="1" s="1"/>
  <c r="K32" i="1"/>
  <c r="L33" i="1"/>
  <c r="K320" i="1"/>
  <c r="L321" i="1"/>
  <c r="K82" i="1"/>
  <c r="M132" i="1"/>
  <c r="M292" i="1"/>
  <c r="K285" i="1"/>
  <c r="L286" i="1"/>
  <c r="L216" i="1"/>
  <c r="M215" i="1" s="1"/>
  <c r="K215" i="1"/>
  <c r="K298" i="1"/>
  <c r="L299" i="1"/>
  <c r="M298" i="1" s="1"/>
  <c r="K123" i="1"/>
  <c r="L124" i="1"/>
  <c r="L335" i="1"/>
  <c r="K334" i="1"/>
  <c r="L300" i="1"/>
  <c r="K299" i="1"/>
  <c r="K40" i="1"/>
  <c r="L41" i="1"/>
  <c r="K105" i="1"/>
  <c r="L106" i="1"/>
  <c r="M105" i="1" s="1"/>
  <c r="K76" i="1"/>
  <c r="L77" i="1"/>
  <c r="M76" i="1" s="1"/>
  <c r="K48" i="1"/>
  <c r="L49" i="1"/>
  <c r="M50" i="1" s="1"/>
  <c r="K191" i="1"/>
  <c r="L192" i="1"/>
  <c r="K336" i="1"/>
  <c r="L337" i="1"/>
  <c r="L250" i="1"/>
  <c r="K249" i="1"/>
  <c r="K177" i="1"/>
  <c r="L178" i="1"/>
  <c r="K337" i="1"/>
  <c r="L338" i="1"/>
  <c r="K347" i="1"/>
  <c r="L348" i="1"/>
  <c r="K115" i="1"/>
  <c r="L116" i="1"/>
  <c r="M115" i="1" s="1"/>
  <c r="K243" i="1"/>
  <c r="L244" i="1"/>
  <c r="M245" i="1" s="1"/>
  <c r="L270" i="1"/>
  <c r="K269" i="1"/>
  <c r="L200" i="1"/>
  <c r="M199" i="1" s="1"/>
  <c r="K199" i="1"/>
  <c r="L201" i="1"/>
  <c r="K200" i="1"/>
  <c r="L190" i="1"/>
  <c r="K189" i="1"/>
  <c r="L171" i="1"/>
  <c r="K170" i="1"/>
  <c r="K236" i="1"/>
  <c r="L237" i="1"/>
  <c r="K237" i="1"/>
  <c r="L238" i="1"/>
  <c r="L351" i="1"/>
  <c r="K350" i="1"/>
  <c r="K204" i="1"/>
  <c r="L205" i="1"/>
  <c r="K155" i="1"/>
  <c r="L156" i="1"/>
  <c r="L61" i="1"/>
  <c r="M60" i="1" s="1"/>
  <c r="K60" i="1"/>
  <c r="K175" i="1"/>
  <c r="L176" i="1"/>
  <c r="K56" i="1"/>
  <c r="L57" i="1"/>
  <c r="K121" i="1"/>
  <c r="L122" i="1"/>
  <c r="M121" i="1" s="1"/>
  <c r="K92" i="1"/>
  <c r="L93" i="1"/>
  <c r="M92" i="1" s="1"/>
  <c r="K64" i="1"/>
  <c r="L65" i="1"/>
  <c r="K207" i="1"/>
  <c r="L208" i="1"/>
  <c r="L302" i="1"/>
  <c r="K301" i="1"/>
  <c r="K352" i="1"/>
  <c r="L353" i="1"/>
  <c r="M354" i="1" s="1"/>
  <c r="K98" i="1"/>
  <c r="K258" i="1"/>
  <c r="M148" i="1"/>
  <c r="K345" i="1"/>
  <c r="L346" i="1"/>
  <c r="K230" i="1"/>
  <c r="L231" i="1"/>
  <c r="M230" i="1" s="1"/>
  <c r="K247" i="1"/>
  <c r="L248" i="1"/>
  <c r="M247" i="1" s="1"/>
  <c r="K295" i="1"/>
  <c r="L296" i="1"/>
  <c r="M295" i="1" s="1"/>
  <c r="K314" i="1"/>
  <c r="L315" i="1"/>
  <c r="L284" i="1"/>
  <c r="K283" i="1"/>
  <c r="M100" i="1"/>
  <c r="K80" i="1"/>
  <c r="L81" i="1"/>
  <c r="K223" i="1"/>
  <c r="L224" i="1"/>
  <c r="K102" i="1"/>
  <c r="L103" i="1"/>
  <c r="M102" i="1" s="1"/>
  <c r="L220" i="1"/>
  <c r="K219" i="1"/>
  <c r="K193" i="1"/>
  <c r="L194" i="1"/>
  <c r="K205" i="1"/>
  <c r="L206" i="1"/>
  <c r="K131" i="1"/>
  <c r="L132" i="1"/>
  <c r="M133" i="1" s="1"/>
  <c r="K259" i="1"/>
  <c r="L260" i="1"/>
  <c r="M261" i="1" s="1"/>
  <c r="L5" i="1"/>
  <c r="M4" i="1" s="1"/>
  <c r="K4" i="1"/>
  <c r="K359" i="1"/>
  <c r="L360" i="1"/>
  <c r="M359" i="1" s="1"/>
  <c r="L232" i="1"/>
  <c r="M231" i="1" s="1"/>
  <c r="K231" i="1"/>
  <c r="L217" i="1"/>
  <c r="K216" i="1"/>
  <c r="L187" i="1"/>
  <c r="K186" i="1"/>
  <c r="L253" i="1"/>
  <c r="K252" i="1"/>
  <c r="K312" i="1"/>
  <c r="L313" i="1"/>
  <c r="K233" i="1"/>
  <c r="L234" i="1"/>
  <c r="K145" i="1"/>
  <c r="L146" i="1"/>
  <c r="M145" i="1" s="1"/>
  <c r="L267" i="1"/>
  <c r="K266" i="1"/>
  <c r="L29" i="1"/>
  <c r="M28" i="1" s="1"/>
  <c r="K28" i="1"/>
  <c r="K89" i="1"/>
  <c r="L90" i="1"/>
  <c r="K340" i="1"/>
  <c r="K153" i="1"/>
  <c r="L154" i="1"/>
  <c r="K239" i="1"/>
  <c r="L240" i="1"/>
  <c r="K327" i="1"/>
  <c r="L328" i="1"/>
  <c r="M327" i="1" s="1"/>
  <c r="K289" i="1"/>
  <c r="L290" i="1"/>
  <c r="K290" i="1"/>
  <c r="K263" i="1"/>
  <c r="L264" i="1"/>
  <c r="M263" i="1" s="1"/>
  <c r="L140" i="1"/>
  <c r="K139" i="1"/>
  <c r="K330" i="1"/>
  <c r="L331" i="1"/>
  <c r="K173" i="1"/>
  <c r="L174" i="1"/>
  <c r="K273" i="1"/>
  <c r="L274" i="1"/>
  <c r="K213" i="1"/>
  <c r="K84" i="1"/>
  <c r="L67" i="1"/>
  <c r="M68" i="1" s="1"/>
  <c r="L89" i="1"/>
  <c r="K88" i="1"/>
  <c r="K124" i="1"/>
  <c r="L125" i="1"/>
  <c r="M124" i="1" s="1"/>
  <c r="K96" i="1"/>
  <c r="L97" i="1"/>
  <c r="K356" i="1"/>
  <c r="L83" i="1"/>
  <c r="K104" i="1"/>
  <c r="L105" i="1"/>
  <c r="L170" i="1"/>
  <c r="K169" i="1"/>
  <c r="L141" i="1"/>
  <c r="M140" i="1" s="1"/>
  <c r="K140" i="1"/>
  <c r="K112" i="1"/>
  <c r="L113" i="1"/>
  <c r="M114" i="1" s="1"/>
  <c r="K255" i="1"/>
  <c r="L256" i="1"/>
  <c r="K209" i="1"/>
  <c r="L210" i="1"/>
  <c r="K329" i="1"/>
  <c r="L330" i="1"/>
  <c r="K19" i="1"/>
  <c r="L20" i="1"/>
  <c r="M19" i="1" s="1"/>
  <c r="K147" i="1"/>
  <c r="L148" i="1"/>
  <c r="K275" i="1"/>
  <c r="L276" i="1"/>
  <c r="L282" i="1"/>
  <c r="M281" i="1" s="1"/>
  <c r="K281" i="1"/>
  <c r="M20" i="1"/>
  <c r="K5" i="1"/>
  <c r="L6" i="1"/>
  <c r="M7" i="1" s="1"/>
  <c r="K232" i="1"/>
  <c r="L233" i="1"/>
  <c r="K202" i="1"/>
  <c r="L203" i="1"/>
  <c r="L269" i="1"/>
  <c r="K268" i="1"/>
  <c r="K158" i="1"/>
  <c r="L159" i="1"/>
  <c r="K41" i="1"/>
  <c r="L42" i="1"/>
  <c r="K349" i="1"/>
  <c r="L350" i="1"/>
  <c r="L303" i="1"/>
  <c r="K302" i="1"/>
  <c r="L195" i="1"/>
  <c r="K321" i="1"/>
  <c r="L322" i="1"/>
  <c r="L254" i="1"/>
  <c r="K253" i="1"/>
  <c r="K130" i="1"/>
  <c r="K291" i="1"/>
  <c r="L292" i="1"/>
  <c r="K59" i="1"/>
  <c r="K279" i="1"/>
  <c r="K103" i="1"/>
  <c r="K157" i="1"/>
  <c r="L158" i="1"/>
  <c r="K346" i="1"/>
  <c r="L347" i="1"/>
  <c r="K297" i="1"/>
  <c r="L298" i="1"/>
  <c r="K174" i="1"/>
  <c r="L175" i="1"/>
  <c r="L252" i="1"/>
  <c r="K251" i="1"/>
  <c r="L13" i="1"/>
  <c r="M12" i="1" s="1"/>
  <c r="K12" i="1"/>
  <c r="L266" i="1"/>
  <c r="K265" i="1"/>
  <c r="L169" i="1"/>
  <c r="K168" i="1"/>
  <c r="K288" i="1"/>
  <c r="L289" i="1"/>
  <c r="K355" i="1"/>
  <c r="L356" i="1"/>
  <c r="K276" i="1"/>
  <c r="K108" i="1"/>
  <c r="L109" i="1"/>
  <c r="M108" i="1" s="1"/>
  <c r="K128" i="1"/>
  <c r="L129" i="1"/>
  <c r="L15" i="1"/>
  <c r="K14" i="1"/>
  <c r="K144" i="1"/>
  <c r="L145" i="1"/>
  <c r="K287" i="1"/>
  <c r="L288" i="1"/>
  <c r="M164" i="1"/>
  <c r="K225" i="1"/>
  <c r="L226" i="1"/>
  <c r="K35" i="1"/>
  <c r="L36" i="1"/>
  <c r="M35" i="1" s="1"/>
  <c r="K163" i="1"/>
  <c r="L164" i="1"/>
  <c r="M36" i="1"/>
  <c r="K38" i="1"/>
  <c r="L39" i="1"/>
  <c r="M38" i="1" s="1"/>
  <c r="K119" i="1"/>
  <c r="K278" i="1"/>
  <c r="L279" i="1"/>
  <c r="M278" i="1" s="1"/>
  <c r="L249" i="1"/>
  <c r="K248" i="1"/>
  <c r="K42" i="1"/>
  <c r="L219" i="1"/>
  <c r="K218" i="1"/>
  <c r="K156" i="1"/>
  <c r="L157" i="1"/>
  <c r="L285" i="1"/>
  <c r="K284" i="1"/>
  <c r="L191" i="1"/>
  <c r="K190" i="1"/>
  <c r="K83" i="1"/>
  <c r="L84" i="1"/>
  <c r="M83" i="1" s="1"/>
  <c r="K360" i="1"/>
  <c r="L361" i="1"/>
  <c r="K72" i="1"/>
  <c r="L73" i="1"/>
  <c r="K120" i="1"/>
  <c r="L121" i="1"/>
  <c r="M122" i="1" s="1"/>
  <c r="K70" i="1"/>
  <c r="L71" i="1"/>
  <c r="M70" i="1" s="1"/>
  <c r="K30" i="1"/>
  <c r="L31" i="1"/>
  <c r="K353" i="1"/>
  <c r="L354" i="1"/>
  <c r="K18" i="1"/>
  <c r="K146" i="1"/>
  <c r="K307" i="1"/>
  <c r="L308" i="1"/>
  <c r="K203" i="1"/>
  <c r="L204" i="1"/>
  <c r="M212" i="1"/>
  <c r="M356" i="1"/>
  <c r="L55" i="1"/>
  <c r="M54" i="1" s="1"/>
  <c r="K54" i="1"/>
  <c r="L202" i="1"/>
  <c r="M201" i="1" s="1"/>
  <c r="K201" i="1"/>
  <c r="M135" i="1"/>
  <c r="K361" i="1"/>
  <c r="L362" i="1"/>
  <c r="K363" i="1"/>
  <c r="K58" i="1"/>
  <c r="K362" i="1"/>
  <c r="L363" i="1"/>
  <c r="K206" i="1"/>
  <c r="L207" i="1"/>
  <c r="L222" i="1"/>
  <c r="K221" i="1"/>
  <c r="L86" i="1"/>
  <c r="K87" i="1"/>
  <c r="L186" i="1"/>
  <c r="K185" i="1"/>
  <c r="K277" i="1"/>
  <c r="L137" i="1"/>
  <c r="K136" i="1"/>
  <c r="K152" i="1"/>
  <c r="L153" i="1"/>
  <c r="K43" i="1"/>
  <c r="K303" i="1"/>
  <c r="L304" i="1"/>
  <c r="L135" i="1"/>
  <c r="M134" i="1" s="1"/>
  <c r="K134" i="1"/>
  <c r="L47" i="1"/>
  <c r="K46" i="1"/>
  <c r="L87" i="1"/>
  <c r="M86" i="1" s="1"/>
  <c r="K86" i="1"/>
  <c r="K176" i="1"/>
  <c r="L177" i="1"/>
  <c r="K319" i="1"/>
  <c r="L320" i="1"/>
  <c r="K208" i="1"/>
  <c r="L209" i="1"/>
  <c r="M210" i="1" s="1"/>
  <c r="K241" i="1"/>
  <c r="L242" i="1"/>
  <c r="K107" i="1"/>
  <c r="K51" i="1"/>
  <c r="L52" i="1"/>
  <c r="M51" i="1" s="1"/>
  <c r="K179" i="1"/>
  <c r="L180" i="1"/>
  <c r="M52" i="1"/>
  <c r="L119" i="1"/>
  <c r="M118" i="1" s="1"/>
  <c r="K118" i="1"/>
  <c r="K264" i="1"/>
  <c r="L265" i="1"/>
  <c r="K74" i="1"/>
  <c r="K234" i="1"/>
  <c r="L235" i="1"/>
  <c r="K172" i="1"/>
  <c r="L173" i="1"/>
  <c r="L301" i="1"/>
  <c r="K300" i="1"/>
  <c r="L223" i="1"/>
  <c r="K222" i="1"/>
  <c r="M22" i="1"/>
  <c r="O7" i="1"/>
  <c r="O23" i="1"/>
  <c r="O39" i="1"/>
  <c r="O55" i="1"/>
  <c r="O71" i="1"/>
  <c r="O87" i="1"/>
  <c r="O103" i="1"/>
  <c r="O119" i="1"/>
  <c r="O135" i="1"/>
  <c r="O151" i="1"/>
  <c r="O167" i="1"/>
  <c r="O183" i="1"/>
  <c r="O199" i="1"/>
  <c r="O215" i="1"/>
  <c r="O231" i="1"/>
  <c r="O247" i="1"/>
  <c r="O263" i="1"/>
  <c r="O279" i="1"/>
  <c r="O295" i="1"/>
  <c r="O311" i="1"/>
  <c r="O327" i="1"/>
  <c r="O343" i="1"/>
  <c r="O359" i="1"/>
  <c r="O8" i="1"/>
  <c r="O24" i="1"/>
  <c r="O40" i="1"/>
  <c r="O56" i="1"/>
  <c r="O72" i="1"/>
  <c r="O88" i="1"/>
  <c r="O104" i="1"/>
  <c r="O120" i="1"/>
  <c r="O136" i="1"/>
  <c r="O152" i="1"/>
  <c r="O168" i="1"/>
  <c r="O184" i="1"/>
  <c r="O200" i="1"/>
  <c r="O216" i="1"/>
  <c r="O232" i="1"/>
  <c r="O248" i="1"/>
  <c r="O264" i="1"/>
  <c r="O280" i="1"/>
  <c r="O296" i="1"/>
  <c r="O312" i="1"/>
  <c r="O328" i="1"/>
  <c r="O344" i="1"/>
  <c r="O360" i="1"/>
  <c r="O9" i="1"/>
  <c r="O25" i="1"/>
  <c r="O41" i="1"/>
  <c r="O57" i="1"/>
  <c r="O73" i="1"/>
  <c r="O89" i="1"/>
  <c r="O105" i="1"/>
  <c r="O121" i="1"/>
  <c r="O137" i="1"/>
  <c r="O153" i="1"/>
  <c r="O169" i="1"/>
  <c r="O185" i="1"/>
  <c r="O201" i="1"/>
  <c r="O217" i="1"/>
  <c r="O233" i="1"/>
  <c r="O249" i="1"/>
  <c r="O265" i="1"/>
  <c r="O281" i="1"/>
  <c r="O297" i="1"/>
  <c r="O313" i="1"/>
  <c r="O329" i="1"/>
  <c r="O345" i="1"/>
  <c r="O361" i="1"/>
  <c r="O10" i="1"/>
  <c r="O26" i="1"/>
  <c r="O42" i="1"/>
  <c r="O58" i="1"/>
  <c r="O74" i="1"/>
  <c r="O90" i="1"/>
  <c r="O106" i="1"/>
  <c r="O122" i="1"/>
  <c r="O138" i="1"/>
  <c r="O154" i="1"/>
  <c r="O170" i="1"/>
  <c r="O186" i="1"/>
  <c r="O202" i="1"/>
  <c r="O218" i="1"/>
  <c r="O234" i="1"/>
  <c r="O250" i="1"/>
  <c r="O266" i="1"/>
  <c r="O282" i="1"/>
  <c r="O298" i="1"/>
  <c r="O314" i="1"/>
  <c r="O330" i="1"/>
  <c r="O346" i="1"/>
  <c r="O362" i="1"/>
  <c r="O11" i="1"/>
  <c r="O27" i="1"/>
  <c r="O43" i="1"/>
  <c r="O59" i="1"/>
  <c r="O75" i="1"/>
  <c r="O91" i="1"/>
  <c r="O107" i="1"/>
  <c r="O123" i="1"/>
  <c r="O139" i="1"/>
  <c r="O155" i="1"/>
  <c r="O171" i="1"/>
  <c r="O187" i="1"/>
  <c r="O203" i="1"/>
  <c r="O219" i="1"/>
  <c r="O235" i="1"/>
  <c r="O251" i="1"/>
  <c r="O267" i="1"/>
  <c r="O283" i="1"/>
  <c r="O299" i="1"/>
  <c r="O315" i="1"/>
  <c r="O331" i="1"/>
  <c r="O347" i="1"/>
  <c r="O363" i="1"/>
  <c r="O12" i="1"/>
  <c r="O28" i="1"/>
  <c r="O44" i="1"/>
  <c r="O60" i="1"/>
  <c r="O76" i="1"/>
  <c r="O92" i="1"/>
  <c r="O108" i="1"/>
  <c r="O124" i="1"/>
  <c r="O140" i="1"/>
  <c r="O156" i="1"/>
  <c r="O172" i="1"/>
  <c r="O188" i="1"/>
  <c r="O204" i="1"/>
  <c r="O220" i="1"/>
  <c r="O236" i="1"/>
  <c r="O252" i="1"/>
  <c r="O268" i="1"/>
  <c r="O284" i="1"/>
  <c r="O300" i="1"/>
  <c r="O316" i="1"/>
  <c r="O332" i="1"/>
  <c r="O348" i="1"/>
  <c r="O3" i="1"/>
  <c r="O13" i="1"/>
  <c r="O29" i="1"/>
  <c r="O45" i="1"/>
  <c r="O61" i="1"/>
  <c r="O77" i="1"/>
  <c r="O93" i="1"/>
  <c r="O109" i="1"/>
  <c r="O125" i="1"/>
  <c r="O141" i="1"/>
  <c r="O157" i="1"/>
  <c r="O173" i="1"/>
  <c r="O189" i="1"/>
  <c r="O205" i="1"/>
  <c r="O221" i="1"/>
  <c r="O237" i="1"/>
  <c r="O253" i="1"/>
  <c r="O269" i="1"/>
  <c r="O285" i="1"/>
  <c r="O301" i="1"/>
  <c r="O317" i="1"/>
  <c r="O333" i="1"/>
  <c r="O349" i="1"/>
  <c r="O14" i="1"/>
  <c r="O30" i="1"/>
  <c r="O46" i="1"/>
  <c r="O62" i="1"/>
  <c r="O78" i="1"/>
  <c r="O94" i="1"/>
  <c r="O110" i="1"/>
  <c r="O126" i="1"/>
  <c r="O142" i="1"/>
  <c r="O158" i="1"/>
  <c r="O174" i="1"/>
  <c r="O190" i="1"/>
  <c r="O206" i="1"/>
  <c r="O222" i="1"/>
  <c r="O238" i="1"/>
  <c r="O254" i="1"/>
  <c r="O270" i="1"/>
  <c r="O286" i="1"/>
  <c r="O302" i="1"/>
  <c r="O318" i="1"/>
  <c r="O334" i="1"/>
  <c r="O350" i="1"/>
  <c r="O15" i="1"/>
  <c r="O31" i="1"/>
  <c r="O47" i="1"/>
  <c r="O63" i="1"/>
  <c r="O79" i="1"/>
  <c r="O95" i="1"/>
  <c r="O111" i="1"/>
  <c r="O127" i="1"/>
  <c r="O143" i="1"/>
  <c r="O159" i="1"/>
  <c r="O175" i="1"/>
  <c r="O191" i="1"/>
  <c r="O207" i="1"/>
  <c r="O223" i="1"/>
  <c r="O239" i="1"/>
  <c r="O255" i="1"/>
  <c r="O271" i="1"/>
  <c r="O287" i="1"/>
  <c r="O303" i="1"/>
  <c r="O319" i="1"/>
  <c r="O335" i="1"/>
  <c r="O351" i="1"/>
  <c r="O16" i="1"/>
  <c r="O32" i="1"/>
  <c r="O48" i="1"/>
  <c r="O64" i="1"/>
  <c r="O80" i="1"/>
  <c r="O96" i="1"/>
  <c r="O112" i="1"/>
  <c r="O128" i="1"/>
  <c r="O144" i="1"/>
  <c r="O160" i="1"/>
  <c r="O176" i="1"/>
  <c r="O192" i="1"/>
  <c r="O208" i="1"/>
  <c r="O224" i="1"/>
  <c r="O240" i="1"/>
  <c r="O256" i="1"/>
  <c r="O272" i="1"/>
  <c r="O288" i="1"/>
  <c r="O304" i="1"/>
  <c r="O320" i="1"/>
  <c r="O336" i="1"/>
  <c r="O352" i="1"/>
  <c r="O17" i="1"/>
  <c r="O33" i="1"/>
  <c r="O49" i="1"/>
  <c r="O65" i="1"/>
  <c r="O81" i="1"/>
  <c r="O97" i="1"/>
  <c r="O113" i="1"/>
  <c r="O129" i="1"/>
  <c r="O145" i="1"/>
  <c r="O161" i="1"/>
  <c r="O177" i="1"/>
  <c r="O193" i="1"/>
  <c r="O209" i="1"/>
  <c r="O225" i="1"/>
  <c r="O241" i="1"/>
  <c r="O257" i="1"/>
  <c r="O273" i="1"/>
  <c r="O289" i="1"/>
  <c r="O305" i="1"/>
  <c r="O321" i="1"/>
  <c r="O337" i="1"/>
  <c r="O353" i="1"/>
  <c r="O18" i="1"/>
  <c r="O34" i="1"/>
  <c r="O50" i="1"/>
  <c r="O66" i="1"/>
  <c r="O82" i="1"/>
  <c r="O98" i="1"/>
  <c r="O114" i="1"/>
  <c r="O130" i="1"/>
  <c r="O146" i="1"/>
  <c r="O162" i="1"/>
  <c r="O178" i="1"/>
  <c r="O194" i="1"/>
  <c r="O210" i="1"/>
  <c r="O226" i="1"/>
  <c r="O242" i="1"/>
  <c r="O258" i="1"/>
  <c r="O274" i="1"/>
  <c r="O290" i="1"/>
  <c r="O306" i="1"/>
  <c r="O322" i="1"/>
  <c r="O338" i="1"/>
  <c r="O354" i="1"/>
  <c r="O19" i="1"/>
  <c r="O35" i="1"/>
  <c r="O51" i="1"/>
  <c r="O67" i="1"/>
  <c r="O83" i="1"/>
  <c r="O99" i="1"/>
  <c r="O115" i="1"/>
  <c r="O131" i="1"/>
  <c r="O147" i="1"/>
  <c r="O163" i="1"/>
  <c r="O179" i="1"/>
  <c r="O195" i="1"/>
  <c r="O211" i="1"/>
  <c r="O227" i="1"/>
  <c r="O243" i="1"/>
  <c r="O259" i="1"/>
  <c r="O275" i="1"/>
  <c r="O291" i="1"/>
  <c r="O307" i="1"/>
  <c r="O323" i="1"/>
  <c r="O339" i="1"/>
  <c r="O355" i="1"/>
  <c r="O4" i="1"/>
  <c r="O20" i="1"/>
  <c r="O36" i="1"/>
  <c r="O52" i="1"/>
  <c r="O68" i="1"/>
  <c r="O84" i="1"/>
  <c r="O100" i="1"/>
  <c r="O116" i="1"/>
  <c r="O132" i="1"/>
  <c r="O148" i="1"/>
  <c r="O164" i="1"/>
  <c r="O180" i="1"/>
  <c r="O196" i="1"/>
  <c r="O212" i="1"/>
  <c r="O228" i="1"/>
  <c r="O244" i="1"/>
  <c r="O260" i="1"/>
  <c r="O276" i="1"/>
  <c r="O292" i="1"/>
  <c r="O308" i="1"/>
  <c r="O324" i="1"/>
  <c r="O340" i="1"/>
  <c r="O356" i="1"/>
  <c r="O5" i="1"/>
  <c r="O133" i="1"/>
  <c r="O261" i="1"/>
  <c r="O6" i="1"/>
  <c r="O134" i="1"/>
  <c r="O262" i="1"/>
  <c r="O21" i="1"/>
  <c r="O149" i="1"/>
  <c r="O277" i="1"/>
  <c r="O22" i="1"/>
  <c r="O150" i="1"/>
  <c r="O278" i="1"/>
  <c r="O37" i="1"/>
  <c r="O165" i="1"/>
  <c r="O293" i="1"/>
  <c r="O38" i="1"/>
  <c r="O166" i="1"/>
  <c r="O294" i="1"/>
  <c r="O53" i="1"/>
  <c r="O181" i="1"/>
  <c r="O309" i="1"/>
  <c r="O54" i="1"/>
  <c r="O182" i="1"/>
  <c r="O310" i="1"/>
  <c r="O69" i="1"/>
  <c r="O197" i="1"/>
  <c r="O325" i="1"/>
  <c r="O70" i="1"/>
  <c r="O198" i="1"/>
  <c r="O326" i="1"/>
  <c r="O85" i="1"/>
  <c r="O213" i="1"/>
  <c r="O341" i="1"/>
  <c r="O86" i="1"/>
  <c r="O214" i="1"/>
  <c r="O342" i="1"/>
  <c r="O118" i="1"/>
  <c r="O246" i="1"/>
  <c r="O229" i="1"/>
  <c r="O230" i="1"/>
  <c r="O245" i="1"/>
  <c r="O357" i="1"/>
  <c r="O102" i="1"/>
  <c r="O358" i="1"/>
  <c r="O101" i="1"/>
  <c r="O117" i="1"/>
  <c r="L318" i="1"/>
  <c r="K317" i="1"/>
  <c r="K24" i="1"/>
  <c r="L25" i="1"/>
  <c r="K26" i="1"/>
  <c r="L138" i="1"/>
  <c r="M137" i="1" s="1"/>
  <c r="K137" i="1"/>
  <c r="M65" i="1"/>
  <c r="K160" i="1"/>
  <c r="L161" i="1"/>
  <c r="M160" i="1" s="1"/>
  <c r="K192" i="1"/>
  <c r="L193" i="1"/>
  <c r="L179" i="1"/>
  <c r="M180" i="1" s="1"/>
  <c r="M33" i="1"/>
  <c r="K335" i="1"/>
  <c r="L336" i="1"/>
  <c r="K34" i="1"/>
  <c r="K162" i="1"/>
  <c r="K323" i="1"/>
  <c r="L324" i="1"/>
  <c r="K331" i="1"/>
  <c r="L332" i="1"/>
  <c r="M331" i="1" s="1"/>
  <c r="L54" i="1"/>
  <c r="K55" i="1"/>
  <c r="L183" i="1"/>
  <c r="M182" i="1" s="1"/>
  <c r="K182" i="1"/>
  <c r="L268" i="1"/>
  <c r="K267" i="1"/>
  <c r="K151" i="1"/>
  <c r="L152" i="1"/>
  <c r="M151" i="1" s="1"/>
  <c r="K90" i="1"/>
  <c r="K238" i="1"/>
  <c r="L239" i="1"/>
  <c r="K272" i="1"/>
  <c r="L273" i="1"/>
  <c r="M272" i="1" s="1"/>
  <c r="M141" i="1"/>
  <c r="L283" i="1"/>
  <c r="K282" i="1"/>
  <c r="K68" i="1"/>
  <c r="K271" i="1"/>
  <c r="L272" i="1"/>
  <c r="K10" i="1"/>
  <c r="K328" i="1"/>
  <c r="L329" i="1"/>
  <c r="K180" i="1"/>
  <c r="K325" i="1"/>
  <c r="L199" i="1"/>
  <c r="M198" i="1" s="1"/>
  <c r="K198" i="1"/>
  <c r="L63" i="1"/>
  <c r="K62" i="1"/>
  <c r="K150" i="1"/>
  <c r="L151" i="1"/>
  <c r="M150" i="1" s="1"/>
  <c r="K6" i="1"/>
  <c r="L7" i="1"/>
  <c r="L314" i="1"/>
  <c r="M313" i="1" s="1"/>
  <c r="K313" i="1"/>
  <c r="K224" i="1"/>
  <c r="L225" i="1"/>
  <c r="M226" i="1" s="1"/>
  <c r="K274" i="1"/>
  <c r="K196" i="1"/>
  <c r="K85" i="1"/>
  <c r="K341" i="1"/>
  <c r="L243" i="1"/>
  <c r="M97" i="1"/>
  <c r="K262" i="1"/>
  <c r="L263" i="1"/>
  <c r="M262" i="1" s="1"/>
  <c r="M119" i="1"/>
  <c r="L79" i="1"/>
  <c r="M78" i="1" s="1"/>
  <c r="K78" i="1"/>
  <c r="L215" i="1"/>
  <c r="M214" i="1" s="1"/>
  <c r="K214" i="1"/>
  <c r="K294" i="1"/>
  <c r="L295" i="1"/>
  <c r="M294" i="1" s="1"/>
  <c r="K351" i="1"/>
  <c r="L352" i="1"/>
  <c r="K240" i="1"/>
  <c r="L241" i="1"/>
  <c r="K129" i="1"/>
  <c r="L130" i="1"/>
  <c r="M129" i="1" s="1"/>
  <c r="K257" i="1"/>
  <c r="L258" i="1"/>
  <c r="K315" i="1"/>
  <c r="L316" i="1"/>
  <c r="K67" i="1"/>
  <c r="L68" i="1"/>
  <c r="M67" i="1" s="1"/>
  <c r="K195" i="1"/>
  <c r="L196" i="1"/>
  <c r="M197" i="1" s="1"/>
  <c r="K125" i="1"/>
  <c r="L218" i="1"/>
  <c r="K217" i="1"/>
  <c r="K246" i="1"/>
  <c r="L247" i="1"/>
  <c r="M246" i="1" s="1"/>
  <c r="M23" i="1"/>
  <c r="K280" i="1"/>
  <c r="L281" i="1"/>
  <c r="K106" i="1"/>
  <c r="L251" i="1"/>
  <c r="K250" i="1"/>
  <c r="L189" i="1"/>
  <c r="K188" i="1"/>
  <c r="L317" i="1"/>
  <c r="K316" i="1"/>
  <c r="L255" i="1"/>
  <c r="K254" i="1"/>
  <c r="M275" i="1" l="1"/>
  <c r="M351" i="1"/>
  <c r="M169" i="1"/>
  <c r="M173" i="1"/>
  <c r="M257" i="1"/>
  <c r="M46" i="1"/>
  <c r="M360" i="1"/>
  <c r="M6" i="1"/>
  <c r="M323" i="1"/>
  <c r="M251" i="1"/>
  <c r="M336" i="1"/>
  <c r="M320" i="1"/>
  <c r="M172" i="1"/>
  <c r="M101" i="1"/>
  <c r="M144" i="1"/>
  <c r="M339" i="1"/>
  <c r="M291" i="1"/>
  <c r="M82" i="1"/>
  <c r="M268" i="1"/>
  <c r="M322" i="1"/>
  <c r="M241" i="1"/>
  <c r="M329" i="1"/>
  <c r="M96" i="1"/>
  <c r="M345" i="1"/>
  <c r="M280" i="1"/>
  <c r="M238" i="1"/>
  <c r="M301" i="1"/>
  <c r="M217" i="1"/>
  <c r="M17" i="1"/>
  <c r="M350" i="1"/>
  <c r="M193" i="1"/>
  <c r="M330" i="1"/>
  <c r="M237" i="1"/>
  <c r="M277" i="1"/>
  <c r="M222" i="1"/>
  <c r="M206" i="1"/>
  <c r="M307" i="1"/>
  <c r="M300" i="1"/>
  <c r="M362" i="1"/>
  <c r="M128" i="1"/>
  <c r="M250" i="1"/>
  <c r="M335" i="1"/>
  <c r="M232" i="1"/>
  <c r="M328" i="1"/>
  <c r="M146" i="1"/>
  <c r="M30" i="1"/>
  <c r="M156" i="1"/>
  <c r="M267" i="1"/>
  <c r="M225" i="1"/>
  <c r="M69" i="1"/>
  <c r="M242" i="1"/>
  <c r="M309" i="1"/>
  <c r="M190" i="1"/>
  <c r="M174" i="1"/>
  <c r="M256" i="1"/>
  <c r="M353" i="1"/>
  <c r="M163" i="1"/>
  <c r="M321" i="1"/>
  <c r="M211" i="1"/>
  <c r="M344" i="1"/>
  <c r="M176" i="1"/>
  <c r="M337" i="1"/>
  <c r="M227" i="1"/>
  <c r="M16" i="1"/>
  <c r="M177" i="1"/>
  <c r="M142" i="1"/>
  <c r="M218" i="1"/>
  <c r="M349" i="1"/>
  <c r="M200" i="1"/>
  <c r="M240" i="1"/>
  <c r="M37" i="1"/>
  <c r="M283" i="1"/>
  <c r="M315" i="1"/>
  <c r="M287" i="1"/>
  <c r="M5" i="1"/>
  <c r="M314" i="1"/>
  <c r="M221" i="1"/>
  <c r="M153" i="1"/>
  <c r="M252" i="1"/>
  <c r="M205" i="1"/>
  <c r="M147" i="1"/>
  <c r="M104" i="1"/>
  <c r="M186" i="1"/>
  <c r="M162" i="1"/>
  <c r="M136" i="1"/>
  <c r="M138" i="1"/>
  <c r="M361" i="1"/>
  <c r="M363" i="1"/>
  <c r="M189" i="1"/>
  <c r="M285" i="1"/>
  <c r="M286" i="1"/>
  <c r="M304" i="1"/>
  <c r="M53" i="1"/>
  <c r="M55" i="1"/>
  <c r="M213" i="1"/>
  <c r="M62" i="1"/>
  <c r="M202" i="1"/>
  <c r="M89" i="1"/>
  <c r="M91" i="1"/>
  <c r="M57" i="1"/>
  <c r="M59" i="1"/>
  <c r="M284" i="1"/>
  <c r="M21" i="1"/>
  <c r="M179" i="1"/>
  <c r="M297" i="1"/>
  <c r="M253" i="1"/>
  <c r="M139" i="1"/>
  <c r="M216" i="1"/>
  <c r="M64" i="1"/>
  <c r="M204" i="1"/>
  <c r="M299" i="1"/>
  <c r="M110" i="1"/>
  <c r="M325" i="1"/>
  <c r="M293" i="1"/>
  <c r="M355" i="1"/>
  <c r="M269" i="1"/>
  <c r="M249" i="1"/>
  <c r="M84" i="1"/>
  <c r="M332" i="1"/>
  <c r="M85" i="1"/>
  <c r="M87" i="1"/>
  <c r="M346" i="1"/>
  <c r="M209" i="1"/>
  <c r="M219" i="1"/>
  <c r="M32" i="1"/>
  <c r="M318" i="1"/>
  <c r="M185" i="1"/>
  <c r="M24" i="1"/>
  <c r="M26" i="1"/>
  <c r="M120" i="1"/>
  <c r="M288" i="1"/>
  <c r="M194" i="1"/>
  <c r="M274" i="1"/>
  <c r="M229" i="1"/>
  <c r="M334" i="1"/>
  <c r="M348" i="1"/>
  <c r="M187" i="1"/>
  <c r="M254" i="1"/>
  <c r="M341" i="1"/>
  <c r="M303" i="1"/>
  <c r="M72" i="1"/>
  <c r="M74" i="1"/>
  <c r="M157" i="1"/>
  <c r="M159" i="1"/>
  <c r="M255" i="1"/>
  <c r="M165" i="1"/>
  <c r="M266" i="1"/>
  <c r="M191" i="1"/>
  <c r="M123" i="1"/>
  <c r="M125" i="1"/>
  <c r="M270" i="1"/>
  <c r="M94" i="1"/>
  <c r="M40" i="1"/>
  <c r="M42" i="1"/>
  <c r="M203" i="1"/>
  <c r="M248" i="1"/>
  <c r="M302" i="1"/>
  <c r="M88" i="1"/>
  <c r="M90" i="1"/>
  <c r="M149" i="1"/>
  <c r="M223" i="1"/>
  <c r="M243" i="1"/>
  <c r="M171" i="1"/>
  <c r="M155" i="1"/>
  <c r="M317" i="1"/>
  <c r="M316" i="1"/>
  <c r="M224" i="1"/>
  <c r="M130" i="1"/>
  <c r="M106" i="1"/>
  <c r="M112" i="1"/>
  <c r="M66" i="1"/>
  <c r="M289" i="1"/>
  <c r="M56" i="1"/>
  <c r="M58" i="1"/>
  <c r="M236" i="1"/>
  <c r="M48" i="1"/>
  <c r="M235" i="1"/>
  <c r="M220" i="1"/>
  <c r="M305" i="1"/>
  <c r="M73" i="1"/>
  <c r="M75" i="1"/>
  <c r="M282" i="1"/>
  <c r="M207" i="1"/>
  <c r="M244" i="1"/>
  <c r="M208" i="1"/>
  <c r="M168" i="1"/>
  <c r="M233" i="1"/>
  <c r="M80" i="1"/>
  <c r="M357" i="1"/>
  <c r="M154" i="1"/>
  <c r="M25" i="1"/>
  <c r="M27" i="1"/>
  <c r="M234" i="1"/>
  <c r="M188" i="1"/>
  <c r="M195" i="1"/>
  <c r="M271" i="1"/>
  <c r="M178" i="1"/>
  <c r="M152" i="1"/>
  <c r="M181" i="1"/>
  <c r="M41" i="1"/>
  <c r="M43" i="1"/>
  <c r="M259" i="1"/>
  <c r="M34" i="1"/>
  <c r="M8" i="1"/>
  <c r="M10" i="1"/>
  <c r="M333" i="1"/>
  <c r="M338" i="1"/>
  <c r="C10" i="1" a="1"/>
  <c r="C10" i="1" s="1"/>
  <c r="M319" i="1"/>
  <c r="M265" i="1"/>
  <c r="M273" i="1"/>
  <c r="M312" i="1"/>
  <c r="M175" i="1"/>
  <c r="M170" i="1"/>
  <c r="M296" i="1"/>
  <c r="M126" i="1"/>
  <c r="M98" i="1"/>
  <c r="M192" i="1"/>
  <c r="M258" i="1"/>
  <c r="M264" i="1"/>
  <c r="M14" i="1"/>
  <c r="M196" i="1"/>
  <c r="M158" i="1"/>
  <c r="M239" i="1"/>
  <c r="M131" i="1"/>
  <c r="M352" i="1"/>
  <c r="M347" i="1"/>
  <c r="M117" i="1"/>
  <c r="P16" i="1"/>
  <c r="P32" i="1"/>
  <c r="P48" i="1"/>
  <c r="P64" i="1"/>
  <c r="P80" i="1"/>
  <c r="P96" i="1"/>
  <c r="P112" i="1"/>
  <c r="P128" i="1"/>
  <c r="P144" i="1"/>
  <c r="P160" i="1"/>
  <c r="P176" i="1"/>
  <c r="P192" i="1"/>
  <c r="P208" i="1"/>
  <c r="P224" i="1"/>
  <c r="P240" i="1"/>
  <c r="P256" i="1"/>
  <c r="P272" i="1"/>
  <c r="P288" i="1"/>
  <c r="P304" i="1"/>
  <c r="P320" i="1"/>
  <c r="P336" i="1"/>
  <c r="P352" i="1"/>
  <c r="P17" i="1"/>
  <c r="P33" i="1"/>
  <c r="P49" i="1"/>
  <c r="P65" i="1"/>
  <c r="P81" i="1"/>
  <c r="P97" i="1"/>
  <c r="P113" i="1"/>
  <c r="P129" i="1"/>
  <c r="P145" i="1"/>
  <c r="P161" i="1"/>
  <c r="P177" i="1"/>
  <c r="P193" i="1"/>
  <c r="P209" i="1"/>
  <c r="P225" i="1"/>
  <c r="P241" i="1"/>
  <c r="P257" i="1"/>
  <c r="P273" i="1"/>
  <c r="P289" i="1"/>
  <c r="P305" i="1"/>
  <c r="P321" i="1"/>
  <c r="P337" i="1"/>
  <c r="P353" i="1"/>
  <c r="P18" i="1"/>
  <c r="P34" i="1"/>
  <c r="P50" i="1"/>
  <c r="P66" i="1"/>
  <c r="P82" i="1"/>
  <c r="P98" i="1"/>
  <c r="P114" i="1"/>
  <c r="P130" i="1"/>
  <c r="P146" i="1"/>
  <c r="P162" i="1"/>
  <c r="P178" i="1"/>
  <c r="P194" i="1"/>
  <c r="P210" i="1"/>
  <c r="P226" i="1"/>
  <c r="P242" i="1"/>
  <c r="P258" i="1"/>
  <c r="P274" i="1"/>
  <c r="P290" i="1"/>
  <c r="P306" i="1"/>
  <c r="P322" i="1"/>
  <c r="P338" i="1"/>
  <c r="P354" i="1"/>
  <c r="P19" i="1"/>
  <c r="P35" i="1"/>
  <c r="P51" i="1"/>
  <c r="P67" i="1"/>
  <c r="P83" i="1"/>
  <c r="P99" i="1"/>
  <c r="P115" i="1"/>
  <c r="P131" i="1"/>
  <c r="P147" i="1"/>
  <c r="P163" i="1"/>
  <c r="P179" i="1"/>
  <c r="P195" i="1"/>
  <c r="P211" i="1"/>
  <c r="P227" i="1"/>
  <c r="P243" i="1"/>
  <c r="P259" i="1"/>
  <c r="P275" i="1"/>
  <c r="P291" i="1"/>
  <c r="P307" i="1"/>
  <c r="P323" i="1"/>
  <c r="P339" i="1"/>
  <c r="P355" i="1"/>
  <c r="P4" i="1"/>
  <c r="P20" i="1"/>
  <c r="P36" i="1"/>
  <c r="P52" i="1"/>
  <c r="P68" i="1"/>
  <c r="P84" i="1"/>
  <c r="P100" i="1"/>
  <c r="P116" i="1"/>
  <c r="P132" i="1"/>
  <c r="P148" i="1"/>
  <c r="P164" i="1"/>
  <c r="P180" i="1"/>
  <c r="P196" i="1"/>
  <c r="P212" i="1"/>
  <c r="P228" i="1"/>
  <c r="P244" i="1"/>
  <c r="P260" i="1"/>
  <c r="P276" i="1"/>
  <c r="P292" i="1"/>
  <c r="P308" i="1"/>
  <c r="P324" i="1"/>
  <c r="P340" i="1"/>
  <c r="P356" i="1"/>
  <c r="P5" i="1"/>
  <c r="P21" i="1"/>
  <c r="P37" i="1"/>
  <c r="P53" i="1"/>
  <c r="P69" i="1"/>
  <c r="P85" i="1"/>
  <c r="P101" i="1"/>
  <c r="P117" i="1"/>
  <c r="P133" i="1"/>
  <c r="P149" i="1"/>
  <c r="P165" i="1"/>
  <c r="P181" i="1"/>
  <c r="P197" i="1"/>
  <c r="P213" i="1"/>
  <c r="P229" i="1"/>
  <c r="P245" i="1"/>
  <c r="P261" i="1"/>
  <c r="P277" i="1"/>
  <c r="P293" i="1"/>
  <c r="P309" i="1"/>
  <c r="P325" i="1"/>
  <c r="P341" i="1"/>
  <c r="P357" i="1"/>
  <c r="P6" i="1"/>
  <c r="P22" i="1"/>
  <c r="P38" i="1"/>
  <c r="P54" i="1"/>
  <c r="P70" i="1"/>
  <c r="P86" i="1"/>
  <c r="P102" i="1"/>
  <c r="P118" i="1"/>
  <c r="P134" i="1"/>
  <c r="P150" i="1"/>
  <c r="P166" i="1"/>
  <c r="P182" i="1"/>
  <c r="P198" i="1"/>
  <c r="P214" i="1"/>
  <c r="P230" i="1"/>
  <c r="P246" i="1"/>
  <c r="P262" i="1"/>
  <c r="P278" i="1"/>
  <c r="P294" i="1"/>
  <c r="P310" i="1"/>
  <c r="P326" i="1"/>
  <c r="P342" i="1"/>
  <c r="P358" i="1"/>
  <c r="P7" i="1"/>
  <c r="P23" i="1"/>
  <c r="P39" i="1"/>
  <c r="P55" i="1"/>
  <c r="P71" i="1"/>
  <c r="P87" i="1"/>
  <c r="P103" i="1"/>
  <c r="P119" i="1"/>
  <c r="P135" i="1"/>
  <c r="P151" i="1"/>
  <c r="P167" i="1"/>
  <c r="P183" i="1"/>
  <c r="P199" i="1"/>
  <c r="P215" i="1"/>
  <c r="P231" i="1"/>
  <c r="P247" i="1"/>
  <c r="P263" i="1"/>
  <c r="P279" i="1"/>
  <c r="P295" i="1"/>
  <c r="P311" i="1"/>
  <c r="P327" i="1"/>
  <c r="P343" i="1"/>
  <c r="P359" i="1"/>
  <c r="P8" i="1"/>
  <c r="P24" i="1"/>
  <c r="P40" i="1"/>
  <c r="P56" i="1"/>
  <c r="P72" i="1"/>
  <c r="P88" i="1"/>
  <c r="P104" i="1"/>
  <c r="P120" i="1"/>
  <c r="P136" i="1"/>
  <c r="P152" i="1"/>
  <c r="P168" i="1"/>
  <c r="P184" i="1"/>
  <c r="P200" i="1"/>
  <c r="P216" i="1"/>
  <c r="P232" i="1"/>
  <c r="P248" i="1"/>
  <c r="P264" i="1"/>
  <c r="P280" i="1"/>
  <c r="P296" i="1"/>
  <c r="P312" i="1"/>
  <c r="P328" i="1"/>
  <c r="P344" i="1"/>
  <c r="P360" i="1"/>
  <c r="M184" i="1"/>
  <c r="P9" i="1"/>
  <c r="P25" i="1"/>
  <c r="P41" i="1"/>
  <c r="P57" i="1"/>
  <c r="P73" i="1"/>
  <c r="P89" i="1"/>
  <c r="P105" i="1"/>
  <c r="P121" i="1"/>
  <c r="P137" i="1"/>
  <c r="P153" i="1"/>
  <c r="P169" i="1"/>
  <c r="P185" i="1"/>
  <c r="P201" i="1"/>
  <c r="P217" i="1"/>
  <c r="P233" i="1"/>
  <c r="P249" i="1"/>
  <c r="P265" i="1"/>
  <c r="P281" i="1"/>
  <c r="P297" i="1"/>
  <c r="P313" i="1"/>
  <c r="P329" i="1"/>
  <c r="P345" i="1"/>
  <c r="P361" i="1"/>
  <c r="P10" i="1"/>
  <c r="P26" i="1"/>
  <c r="P42" i="1"/>
  <c r="P58" i="1"/>
  <c r="P74" i="1"/>
  <c r="P90" i="1"/>
  <c r="P106" i="1"/>
  <c r="P122" i="1"/>
  <c r="P138" i="1"/>
  <c r="P154" i="1"/>
  <c r="P170" i="1"/>
  <c r="P186" i="1"/>
  <c r="P202" i="1"/>
  <c r="P218" i="1"/>
  <c r="P234" i="1"/>
  <c r="P250" i="1"/>
  <c r="P266" i="1"/>
  <c r="P282" i="1"/>
  <c r="P298" i="1"/>
  <c r="P314" i="1"/>
  <c r="P330" i="1"/>
  <c r="P346" i="1"/>
  <c r="P362" i="1"/>
  <c r="P11" i="1"/>
  <c r="P27" i="1"/>
  <c r="P43" i="1"/>
  <c r="P59" i="1"/>
  <c r="P75" i="1"/>
  <c r="P91" i="1"/>
  <c r="P107" i="1"/>
  <c r="P123" i="1"/>
  <c r="P139" i="1"/>
  <c r="P155" i="1"/>
  <c r="P171" i="1"/>
  <c r="P187" i="1"/>
  <c r="P203" i="1"/>
  <c r="P219" i="1"/>
  <c r="P235" i="1"/>
  <c r="P251" i="1"/>
  <c r="P267" i="1"/>
  <c r="P283" i="1"/>
  <c r="P299" i="1"/>
  <c r="P315" i="1"/>
  <c r="P331" i="1"/>
  <c r="P347" i="1"/>
  <c r="P363" i="1"/>
  <c r="P12" i="1"/>
  <c r="P28" i="1"/>
  <c r="P44" i="1"/>
  <c r="P60" i="1"/>
  <c r="P76" i="1"/>
  <c r="P92" i="1"/>
  <c r="P108" i="1"/>
  <c r="P124" i="1"/>
  <c r="P140" i="1"/>
  <c r="P156" i="1"/>
  <c r="P172" i="1"/>
  <c r="P188" i="1"/>
  <c r="P204" i="1"/>
  <c r="P220" i="1"/>
  <c r="P236" i="1"/>
  <c r="P252" i="1"/>
  <c r="P268" i="1"/>
  <c r="P284" i="1"/>
  <c r="P300" i="1"/>
  <c r="P316" i="1"/>
  <c r="P332" i="1"/>
  <c r="P348" i="1"/>
  <c r="P3" i="1"/>
  <c r="P13" i="1"/>
  <c r="P29" i="1"/>
  <c r="P45" i="1"/>
  <c r="P61" i="1"/>
  <c r="P77" i="1"/>
  <c r="P93" i="1"/>
  <c r="P109" i="1"/>
  <c r="P125" i="1"/>
  <c r="P141" i="1"/>
  <c r="P157" i="1"/>
  <c r="P173" i="1"/>
  <c r="P189" i="1"/>
  <c r="P205" i="1"/>
  <c r="P221" i="1"/>
  <c r="P237" i="1"/>
  <c r="P253" i="1"/>
  <c r="P269" i="1"/>
  <c r="P285" i="1"/>
  <c r="P301" i="1"/>
  <c r="P317" i="1"/>
  <c r="P333" i="1"/>
  <c r="P349" i="1"/>
  <c r="P110" i="1"/>
  <c r="P238" i="1"/>
  <c r="P111" i="1"/>
  <c r="P239" i="1"/>
  <c r="P126" i="1"/>
  <c r="P254" i="1"/>
  <c r="P127" i="1"/>
  <c r="P255" i="1"/>
  <c r="P14" i="1"/>
  <c r="P142" i="1"/>
  <c r="P270" i="1"/>
  <c r="P15" i="1"/>
  <c r="P143" i="1"/>
  <c r="P271" i="1"/>
  <c r="P30" i="1"/>
  <c r="P158" i="1"/>
  <c r="P286" i="1"/>
  <c r="P31" i="1"/>
  <c r="P159" i="1"/>
  <c r="P287" i="1"/>
  <c r="P46" i="1"/>
  <c r="P174" i="1"/>
  <c r="P302" i="1"/>
  <c r="P47" i="1"/>
  <c r="P175" i="1"/>
  <c r="P303" i="1"/>
  <c r="P62" i="1"/>
  <c r="P190" i="1"/>
  <c r="P318" i="1"/>
  <c r="P63" i="1"/>
  <c r="P191" i="1"/>
  <c r="P319" i="1"/>
  <c r="P95" i="1"/>
  <c r="P223" i="1"/>
  <c r="P351" i="1"/>
  <c r="P78" i="1"/>
  <c r="P79" i="1"/>
  <c r="P94" i="1"/>
  <c r="P206" i="1"/>
  <c r="P207" i="1"/>
  <c r="P222" i="1"/>
  <c r="P335" i="1"/>
  <c r="P350" i="1"/>
  <c r="P334" i="1"/>
  <c r="M107" i="1"/>
  <c r="M29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<sst xmlns="http://schemas.openxmlformats.org/spreadsheetml/2006/main" count="94" uniqueCount="68">
  <si>
    <t>Engine Cycle Simulation Software</t>
  </si>
  <si>
    <t>Crank Angle</t>
  </si>
  <si>
    <t>Piston Position</t>
  </si>
  <si>
    <t>Piston Velocity</t>
  </si>
  <si>
    <t>Piston Accn</t>
  </si>
  <si>
    <t>Volume (CC)</t>
  </si>
  <si>
    <t>mm</t>
  </si>
  <si>
    <t>mm/deg</t>
  </si>
  <si>
    <t>mm/deg/deg</t>
  </si>
  <si>
    <t>m/s</t>
  </si>
  <si>
    <t>m/s/s</t>
  </si>
  <si>
    <t>Comp Ratio</t>
  </si>
  <si>
    <t>SI Units</t>
  </si>
  <si>
    <t>Bore</t>
  </si>
  <si>
    <t>m</t>
  </si>
  <si>
    <t>Stroke</t>
  </si>
  <si>
    <t>Clearance Vol</t>
  </si>
  <si>
    <t>cc</t>
  </si>
  <si>
    <t>m^3</t>
  </si>
  <si>
    <t>Cylinders</t>
  </si>
  <si>
    <t>Con Rod Length</t>
  </si>
  <si>
    <t>Capacity</t>
  </si>
  <si>
    <t>Mean Piston Spd</t>
  </si>
  <si>
    <t>RPM</t>
  </si>
  <si>
    <t>V MAX</t>
  </si>
  <si>
    <t>V MEAN</t>
  </si>
  <si>
    <t>CAM ANGLE</t>
  </si>
  <si>
    <t>deg</t>
  </si>
  <si>
    <t>EXHAUST POSITION</t>
  </si>
  <si>
    <t>INLET POSITION CORRECTED</t>
  </si>
  <si>
    <t>Inlet Position Measured</t>
  </si>
  <si>
    <t>Exhaust Position Measured</t>
  </si>
  <si>
    <t>Piston Area</t>
  </si>
  <si>
    <t>Total Spring Stiff.</t>
  </si>
  <si>
    <t>Total Moving Mass (Intake) - M (Kg)</t>
  </si>
  <si>
    <t>Total Moving Mass (Exhaust) - M (Kg)</t>
  </si>
  <si>
    <t>Intake Valve Float</t>
  </si>
  <si>
    <t>Exhaust Valve Float</t>
  </si>
  <si>
    <t>Intake Tot. Eff. Mass per Valve</t>
  </si>
  <si>
    <t>Exhaust Tot. Eff. Mass per Valve</t>
  </si>
  <si>
    <t>Masses (Standard)</t>
  </si>
  <si>
    <t>Spring Data (Standard)</t>
  </si>
  <si>
    <t>Intake</t>
  </si>
  <si>
    <t>Exhaust</t>
  </si>
  <si>
    <t xml:space="preserve">Outer </t>
  </si>
  <si>
    <t>Inner</t>
  </si>
  <si>
    <t>Mass (Kg)</t>
  </si>
  <si>
    <t>Quantity</t>
  </si>
  <si>
    <t>Total (Kg)</t>
  </si>
  <si>
    <t>Initial Compression - Lo (m)</t>
  </si>
  <si>
    <t>Valve</t>
  </si>
  <si>
    <t>Amount of Coils</t>
  </si>
  <si>
    <t>Shim</t>
  </si>
  <si>
    <t>Inner Diameter (m)</t>
  </si>
  <si>
    <t>Bucket</t>
  </si>
  <si>
    <t>Pitch Diameter - D (m)</t>
  </si>
  <si>
    <t>Collet</t>
  </si>
  <si>
    <t>Wire Diameter - d (m)</t>
  </si>
  <si>
    <t>Outer Spring</t>
  </si>
  <si>
    <t>Working coils - N</t>
  </si>
  <si>
    <t>Inner Spring</t>
  </si>
  <si>
    <t>Modulus of Rigidity - G (N/m²)</t>
  </si>
  <si>
    <t>Retainer</t>
  </si>
  <si>
    <t>C</t>
  </si>
  <si>
    <t>Spring Stiffness - k (N/m)</t>
  </si>
  <si>
    <t>Kg</t>
  </si>
  <si>
    <t>Nm</t>
  </si>
  <si>
    <t>mm^2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</si>
</sst>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"/>
      <family val="2"/>
    </font>
    <font>
      <sz val="10"/>
      <color theme="0" tint="-0.14999847407452621"/>
      <name val="Arial"/>
      <family val="2"/>
    </font>
    <font>
      <sz val="11"/>
      <name val="Calibri"/>
      <family val="2"/>
      <scheme val="minor"/>
    </font>
    <font>
      <b/>
      <u/>
      <sz val="12"/>
      <color indexed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1" fillId="0" borderId="1" xfId="1" applyBorder="1"/>
    <xf numFmtId="0" fontId="1" fillId="0" borderId="4" xfId="1" applyBorder="1"/>
    <xf numFmtId="0" fontId="1" fillId="0" borderId="6" xfId="1" applyBorder="1"/>
    <xf numFmtId="0" fontId="1" fillId="0" borderId="7" xfId="1" applyBorder="1"/>
    <xf numFmtId="0" fontId="0" fillId="0" borderId="10" xfId="0" applyBorder="1"/>
    <xf numFmtId="0" fontId="1" fillId="0" borderId="11" xfId="1" applyBorder="1"/>
    <xf numFmtId="0" fontId="1" fillId="0" borderId="12" xfId="1" applyBorder="1"/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5" xfId="1" applyBorder="1"/>
    <xf numFmtId="0" fontId="0" fillId="0" borderId="1" xfId="0" applyBorder="1" applyAlignment="1">
      <alignment horizontal="center"/>
    </xf>
    <xf numFmtId="0" fontId="4" fillId="0" borderId="4" xfId="0" applyFont="1" applyBorder="1"/>
    <xf numFmtId="0" fontId="4" fillId="0" borderId="14" xfId="0" applyFont="1" applyBorder="1"/>
    <xf numFmtId="0" fontId="4" fillId="0" borderId="7" xfId="0" applyFont="1" applyBorder="1"/>
    <xf numFmtId="164" fontId="0" fillId="0" borderId="0" xfId="0" applyNumberFormat="1" applyAlignment="1">
      <alignment horizontal="center"/>
    </xf>
    <xf numFmtId="2" fontId="1" fillId="0" borderId="2" xfId="1" applyNumberFormat="1" applyBorder="1"/>
    <xf numFmtId="0" fontId="0" fillId="0" borderId="16" xfId="0" applyBorder="1"/>
    <xf numFmtId="0" fontId="1" fillId="0" borderId="14" xfId="1" applyBorder="1"/>
    <xf numFmtId="0" fontId="1" fillId="0" borderId="18" xfId="1" applyBorder="1"/>
    <xf numFmtId="0" fontId="5" fillId="0" borderId="1" xfId="0" applyFont="1" applyBorder="1"/>
    <xf numFmtId="2" fontId="0" fillId="0" borderId="2" xfId="0" applyNumberFormat="1" applyBorder="1"/>
    <xf numFmtId="2" fontId="1" fillId="0" borderId="17" xfId="1" applyNumberFormat="1" applyBorder="1"/>
    <xf numFmtId="11" fontId="2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15" xfId="0" applyBorder="1"/>
    <xf numFmtId="0" fontId="6" fillId="0" borderId="0" xfId="1" applyFont="1"/>
    <xf numFmtId="0" fontId="1" fillId="0" borderId="0" xfId="1"/>
    <xf numFmtId="0" fontId="0" fillId="0" borderId="19" xfId="0" applyBorder="1"/>
    <xf numFmtId="2" fontId="3" fillId="0" borderId="0" xfId="0" applyNumberFormat="1" applyFont="1" applyAlignment="1">
      <alignment horizontal="center"/>
    </xf>
    <xf numFmtId="2" fontId="0" fillId="0" borderId="0" xfId="0" applyNumberFormat="1"/>
    <xf numFmtId="2" fontId="1" fillId="2" borderId="5" xfId="1" applyNumberFormat="1" applyFill="1" applyBorder="1"/>
    <xf numFmtId="2" fontId="1" fillId="3" borderId="5" xfId="1" applyNumberFormat="1" applyFill="1" applyBorder="1"/>
    <xf numFmtId="2" fontId="1" fillId="4" borderId="8" xfId="1" applyNumberFormat="1" applyFill="1" applyBorder="1"/>
    <xf numFmtId="0" fontId="0" fillId="0" borderId="5" xfId="0" applyBorder="1"/>
    <xf numFmtId="0" fontId="0" fillId="0" borderId="20" xfId="0" applyBorder="1"/>
    <xf numFmtId="2" fontId="1" fillId="0" borderId="0" xfId="1" applyNumberFormat="1"/>
    <xf numFmtId="0" fontId="1" fillId="3" borderId="21" xfId="0" applyFont="1" applyFill="1" applyBorder="1"/>
    <xf numFmtId="165" fontId="1" fillId="0" borderId="0" xfId="1" applyNumberFormat="1"/>
    <xf numFmtId="2" fontId="1" fillId="0" borderId="0" xfId="1" applyNumberFormat="1" applyAlignment="1">
      <alignment horizontal="center"/>
    </xf>
    <xf numFmtId="0" fontId="7" fillId="0" borderId="0" xfId="0" applyFont="1"/>
    <xf numFmtId="2" fontId="7" fillId="0" borderId="0" xfId="0" applyNumberFormat="1" applyFont="1"/>
    <xf numFmtId="2" fontId="1" fillId="0" borderId="0" xfId="1" applyNumberFormat="1" applyFont="1"/>
    <xf numFmtId="0" fontId="0" fillId="0" borderId="0" xfId="0" applyAlignment="1"/>
    <xf numFmtId="0" fontId="8" fillId="3" borderId="5" xfId="0" applyFont="1" applyFill="1" applyBorder="1" applyAlignment="1"/>
    <xf numFmtId="0" fontId="0" fillId="3" borderId="0" xfId="0" applyFill="1" applyAlignment="1"/>
    <xf numFmtId="0" fontId="0" fillId="3" borderId="22" xfId="0" applyFill="1" applyBorder="1" applyAlignment="1"/>
    <xf numFmtId="0" fontId="0" fillId="3" borderId="23" xfId="0" applyFill="1" applyBorder="1" applyAlignment="1"/>
    <xf numFmtId="0" fontId="9" fillId="3" borderId="5" xfId="0" applyFont="1" applyFill="1" applyBorder="1" applyAlignment="1"/>
    <xf numFmtId="0" fontId="0" fillId="3" borderId="12" xfId="0" applyFill="1" applyBorder="1" applyAlignment="1"/>
    <xf numFmtId="0" fontId="0" fillId="3" borderId="24" xfId="0" applyFill="1" applyBorder="1" applyAlignment="1"/>
    <xf numFmtId="0" fontId="0" fillId="3" borderId="25" xfId="0" applyFill="1" applyBorder="1" applyAlignment="1"/>
    <xf numFmtId="0" fontId="0" fillId="3" borderId="5" xfId="0" applyFill="1" applyBorder="1" applyAlignment="1"/>
    <xf numFmtId="0" fontId="10" fillId="3" borderId="5" xfId="0" applyFont="1" applyFill="1" applyBorder="1" applyAlignment="1"/>
    <xf numFmtId="0" fontId="11" fillId="3" borderId="5" xfId="0" applyFont="1" applyFill="1" applyBorder="1" applyAlignment="1"/>
    <xf numFmtId="0" fontId="12" fillId="3" borderId="5" xfId="0" applyFont="1" applyFill="1" applyBorder="1" applyAlignment="1"/>
    <xf numFmtId="166" fontId="12" fillId="3" borderId="5" xfId="0" applyNumberFormat="1" applyFont="1" applyFill="1" applyBorder="1" applyAlignment="1"/>
    <xf numFmtId="164" fontId="12" fillId="3" borderId="5" xfId="0" applyNumberFormat="1" applyFont="1" applyFill="1" applyBorder="1" applyAlignment="1"/>
    <xf numFmtId="0" fontId="10" fillId="3" borderId="17" xfId="0" applyFont="1" applyFill="1" applyBorder="1" applyAlignment="1"/>
    <xf numFmtId="0" fontId="12" fillId="3" borderId="17" xfId="0" applyFont="1" applyFill="1" applyBorder="1" applyAlignment="1"/>
    <xf numFmtId="0" fontId="10" fillId="3" borderId="21" xfId="0" applyFont="1" applyFill="1" applyBorder="1" applyAlignment="1"/>
    <xf numFmtId="0" fontId="12" fillId="3" borderId="21" xfId="0" applyFont="1" applyFill="1" applyBorder="1" applyAlignment="1"/>
    <xf numFmtId="0" fontId="1" fillId="0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4.xml"/><Relationship Id="rId10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Velocity Over Crank</a:t>
            </a:r>
            <a:r>
              <a:rPr lang="en-GB" baseline="0"/>
              <a:t>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Piston 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Calculations!$L$3:$L$363</c:f>
              <c:numCache>
                <c:formatCode>0.000</c:formatCode>
                <c:ptCount val="361"/>
                <c:pt idx="0">
                  <c:v>0</c:v>
                </c:pt>
                <c:pt idx="1">
                  <c:v>-0.10873237072360098</c:v>
                </c:pt>
                <c:pt idx="2">
                  <c:v>-0.32620023524214048</c:v>
                </c:pt>
                <c:pt idx="3">
                  <c:v>-0.54367743720695216</c:v>
                </c:pt>
                <c:pt idx="4">
                  <c:v>-0.76117009573272298</c:v>
                </c:pt>
                <c:pt idx="5">
                  <c:v>-0.97868417112067618</c:v>
                </c:pt>
                <c:pt idx="6">
                  <c:v>-1.1962254013012625</c:v>
                </c:pt>
                <c:pt idx="7">
                  <c:v>-1.413799238222964</c:v>
                </c:pt>
                <c:pt idx="8">
                  <c:v>-1.6314107841919849</c:v>
                </c:pt>
                <c:pt idx="9">
                  <c:v>-1.8490647281471411</c:v>
                </c:pt>
                <c:pt idx="10">
                  <c:v>-2.0667652818788156</c:v>
                </c:pt>
                <c:pt idx="11">
                  <c:v>-2.2845161161544638</c:v>
                </c:pt>
                <c:pt idx="12">
                  <c:v>-2.5023202968025089</c:v>
                </c:pt>
                <c:pt idx="13">
                  <c:v>-2.7201802206925549</c:v>
                </c:pt>
                <c:pt idx="14">
                  <c:v>-2.938097551669216</c:v>
                </c:pt>
                <c:pt idx="15">
                  <c:v>-3.1560731564150046</c:v>
                </c:pt>
                <c:pt idx="16">
                  <c:v>-3.374107040280478</c:v>
                </c:pt>
                <c:pt idx="17">
                  <c:v>-3.5921982830618617</c:v>
                </c:pt>
                <c:pt idx="18">
                  <c:v>-3.8103449747929972</c:v>
                </c:pt>
                <c:pt idx="19">
                  <c:v>-4.0285441515366074</c:v>
                </c:pt>
                <c:pt idx="20">
                  <c:v>-4.2467917312246755</c:v>
                </c:pt>
                <c:pt idx="21">
                  <c:v>-4.4650824495922734</c:v>
                </c:pt>
                <c:pt idx="22">
                  <c:v>-4.6834097962246233</c:v>
                </c:pt>
                <c:pt idx="23">
                  <c:v>-4.9017659507924236</c:v>
                </c:pt>
                <c:pt idx="24">
                  <c:v>-5.1201417194945407</c:v>
                </c:pt>
                <c:pt idx="25">
                  <c:v>-5.3385264718110648</c:v>
                </c:pt>
                <c:pt idx="26">
                  <c:v>-5.5569080776062947</c:v>
                </c:pt>
                <c:pt idx="27">
                  <c:v>-5.7752728446560013</c:v>
                </c:pt>
                <c:pt idx="28">
                  <c:v>-5.9936054566951498</c:v>
                </c:pt>
                <c:pt idx="29">
                  <c:v>-6.2118889120713447</c:v>
                </c:pt>
                <c:pt idx="30">
                  <c:v>-6.4301044630817614</c:v>
                </c:pt>
                <c:pt idx="31">
                  <c:v>-6.6482315561272571</c:v>
                </c:pt>
                <c:pt idx="32">
                  <c:v>-6.8662477727716578</c:v>
                </c:pt>
                <c:pt idx="33">
                  <c:v>-7.0841287718283183</c:v>
                </c:pt>
                <c:pt idx="34">
                  <c:v>-7.3018482326110643</c:v>
                </c:pt>
                <c:pt idx="35">
                  <c:v>-7.5193777994682023</c:v>
                </c:pt>
                <c:pt idx="36">
                  <c:v>-7.7366870277483031</c:v>
                </c:pt>
                <c:pt idx="37">
                  <c:v>-7.9537433313457768</c:v>
                </c:pt>
                <c:pt idx="38">
                  <c:v>-8.1705119319783535</c:v>
                </c:pt>
                <c:pt idx="39">
                  <c:v>-8.3869558103478994</c:v>
                </c:pt>
                <c:pt idx="40">
                  <c:v>-8.6030356593789747</c:v>
                </c:pt>
                <c:pt idx="41">
                  <c:v>-8.8187098396681449</c:v>
                </c:pt>
                <c:pt idx="42">
                  <c:v>-9.0339343373739212</c:v>
                </c:pt>
                <c:pt idx="43">
                  <c:v>-9.2486627246687476</c:v>
                </c:pt>
                <c:pt idx="44">
                  <c:v>-9.4628461230067842</c:v>
                </c:pt>
                <c:pt idx="45">
                  <c:v>-9.6764331693445911</c:v>
                </c:pt>
                <c:pt idx="46">
                  <c:v>-9.8893699855507293</c:v>
                </c:pt>
                <c:pt idx="47">
                  <c:v>-10.101600151174807</c:v>
                </c:pt>
                <c:pt idx="48">
                  <c:v>-10.313064679789477</c:v>
                </c:pt>
                <c:pt idx="49">
                  <c:v>-10.523701999099785</c:v>
                </c:pt>
                <c:pt idx="50">
                  <c:v>-10.733447935036111</c:v>
                </c:pt>
                <c:pt idx="51">
                  <c:v>-10.942235699999173</c:v>
                </c:pt>
                <c:pt idx="52">
                  <c:v>-11.14999588548767</c:v>
                </c:pt>
                <c:pt idx="53">
                  <c:v>-11.356656459281794</c:v>
                </c:pt>
                <c:pt idx="54">
                  <c:v>-11.562142767389332</c:v>
                </c:pt>
                <c:pt idx="55">
                  <c:v>-11.766377540915983</c:v>
                </c:pt>
                <c:pt idx="56">
                  <c:v>-11.969280908074779</c:v>
                </c:pt>
                <c:pt idx="57">
                  <c:v>-12.170770411469675</c:v>
                </c:pt>
                <c:pt idx="58">
                  <c:v>-12.370761030832</c:v>
                </c:pt>
                <c:pt idx="59">
                  <c:v>-12.569165211375548</c:v>
                </c:pt>
                <c:pt idx="60">
                  <c:v>-12.765892897888989</c:v>
                </c:pt>
                <c:pt idx="61">
                  <c:v>-12.960851574695198</c:v>
                </c:pt>
                <c:pt idx="62">
                  <c:v>-13.153946311622803</c:v>
                </c:pt>
                <c:pt idx="63">
                  <c:v>-13.345079816053385</c:v>
                </c:pt>
                <c:pt idx="64">
                  <c:v>-13.534152491139821</c:v>
                </c:pt>
                <c:pt idx="65">
                  <c:v>-13.721062500285825</c:v>
                </c:pt>
                <c:pt idx="66">
                  <c:v>-13.905705837898267</c:v>
                </c:pt>
                <c:pt idx="67">
                  <c:v>-14.087976406466851</c:v>
                </c:pt>
                <c:pt idx="68">
                  <c:v>-14.267766099974551</c:v>
                </c:pt>
                <c:pt idx="69">
                  <c:v>-14.444964893626548</c:v>
                </c:pt>
                <c:pt idx="70">
                  <c:v>-14.619460939858755</c:v>
                </c:pt>
                <c:pt idx="71">
                  <c:v>-14.791140670587083</c:v>
                </c:pt>
                <c:pt idx="72">
                  <c:v>-14.959888905587604</c:v>
                </c:pt>
                <c:pt idx="73">
                  <c:v>-15.125588966947589</c:v>
                </c:pt>
                <c:pt idx="74">
                  <c:v>-15.288122799422354</c:v>
                </c:pt>
                <c:pt idx="75">
                  <c:v>-15.447371096573761</c:v>
                </c:pt>
                <c:pt idx="76">
                  <c:v>-15.603213432505527</c:v>
                </c:pt>
                <c:pt idx="77">
                  <c:v>-15.755528399004334</c:v>
                </c:pt>
                <c:pt idx="78">
                  <c:v>-15.904193747858926</c:v>
                </c:pt>
                <c:pt idx="79">
                  <c:v>-16.049086538131405</c:v>
                </c:pt>
                <c:pt idx="80">
                  <c:v>-16.190083288087408</c:v>
                </c:pt>
                <c:pt idx="81">
                  <c:v>-16.327060131525968</c:v>
                </c:pt>
                <c:pt idx="82">
                  <c:v>-16.459892978192553</c:v>
                </c:pt>
                <c:pt idx="83">
                  <c:v>-16.588457677933548</c:v>
                </c:pt>
                <c:pt idx="84">
                  <c:v>-16.712630188276307</c:v>
                </c:pt>
                <c:pt idx="85">
                  <c:v>-16.832286745036527</c:v>
                </c:pt>
                <c:pt idx="86">
                  <c:v>-16.947304035613797</c:v>
                </c:pt>
                <c:pt idx="87">
                  <c:v>-17.057559374553875</c:v>
                </c:pt>
                <c:pt idx="88">
                  <c:v>-17.162930880973818</c:v>
                </c:pt>
                <c:pt idx="89">
                  <c:v>-17.263297657463227</c:v>
                </c:pt>
                <c:pt idx="90">
                  <c:v>-17.358539970008678</c:v>
                </c:pt>
                <c:pt idx="91">
                  <c:v>-17.448539428509545</c:v>
                </c:pt>
                <c:pt idx="92">
                  <c:v>-17.533179167486196</c:v>
                </c:pt>
                <c:pt idx="93">
                  <c:v>-17.612344026485971</c:v>
                </c:pt>
                <c:pt idx="94">
                  <c:v>-17.685920729802316</c:v>
                </c:pt>
                <c:pt idx="95">
                  <c:v>-17.753798065031557</c:v>
                </c:pt>
                <c:pt idx="96">
                  <c:v>-17.815867060042365</c:v>
                </c:pt>
                <c:pt idx="97">
                  <c:v>-17.872021157942527</c:v>
                </c:pt>
                <c:pt idx="98">
                  <c:v>-17.922156389594196</c:v>
                </c:pt>
                <c:pt idx="99">
                  <c:v>-17.96617154328942</c:v>
                </c:pt>
                <c:pt idx="100">
                  <c:v>-18.003968331163154</c:v>
                </c:pt>
                <c:pt idx="101">
                  <c:v>-18.035451551968436</c:v>
                </c:pt>
                <c:pt idx="102">
                  <c:v>-18.060529249826462</c:v>
                </c:pt>
                <c:pt idx="103">
                  <c:v>-18.079112868606213</c:v>
                </c:pt>
                <c:pt idx="104">
                  <c:v>-18.091117401568912</c:v>
                </c:pt>
                <c:pt idx="105">
                  <c:v>-18.096461535984417</c:v>
                </c:pt>
                <c:pt idx="106">
                  <c:v>-18.095067792382221</c:v>
                </c:pt>
                <c:pt idx="107">
                  <c:v>-18.086862658180284</c:v>
                </c:pt>
                <c:pt idx="108">
                  <c:v>-18.071776715421723</c:v>
                </c:pt>
                <c:pt idx="109">
                  <c:v>-18.049744762370434</c:v>
                </c:pt>
                <c:pt idx="110">
                  <c:v>-18.020705928773168</c:v>
                </c:pt>
                <c:pt idx="111">
                  <c:v>-17.984603784573888</c:v>
                </c:pt>
                <c:pt idx="112">
                  <c:v>-17.941386441921622</c:v>
                </c:pt>
                <c:pt idx="113">
                  <c:v>-17.891006650337882</c:v>
                </c:pt>
                <c:pt idx="114">
                  <c:v>-17.833421884902013</c:v>
                </c:pt>
                <c:pt idx="115">
                  <c:v>-17.768594427377138</c:v>
                </c:pt>
                <c:pt idx="116">
                  <c:v>-17.696491440198546</c:v>
                </c:pt>
                <c:pt idx="117">
                  <c:v>-17.617085033276453</c:v>
                </c:pt>
                <c:pt idx="118">
                  <c:v>-17.530352323575929</c:v>
                </c:pt>
                <c:pt idx="119">
                  <c:v>-17.436275487490093</c:v>
                </c:pt>
                <c:pt idx="120">
                  <c:v>-17.334841806010221</c:v>
                </c:pt>
                <c:pt idx="121">
                  <c:v>-17.226043702723928</c:v>
                </c:pt>
                <c:pt idx="122">
                  <c:v>-17.109878774715295</c:v>
                </c:pt>
                <c:pt idx="123">
                  <c:v>-16.986349816434309</c:v>
                </c:pt>
                <c:pt idx="124">
                  <c:v>-16.855464836617557</c:v>
                </c:pt>
                <c:pt idx="125">
                  <c:v>-16.717237068394528</c:v>
                </c:pt>
                <c:pt idx="126">
                  <c:v>-16.57168497266548</c:v>
                </c:pt>
                <c:pt idx="127">
                  <c:v>-16.418832234948695</c:v>
                </c:pt>
                <c:pt idx="128">
                  <c:v>-16.258707755765272</c:v>
                </c:pt>
                <c:pt idx="129">
                  <c:v>-16.091345634815298</c:v>
                </c:pt>
                <c:pt idx="130">
                  <c:v>-15.916785149038787</c:v>
                </c:pt>
                <c:pt idx="131">
                  <c:v>-15.735070724797424</c:v>
                </c:pt>
                <c:pt idx="132">
                  <c:v>-15.546251904339442</c:v>
                </c:pt>
                <c:pt idx="133">
                  <c:v>-15.350383306750928</c:v>
                </c:pt>
                <c:pt idx="134">
                  <c:v>-15.147524583602262</c:v>
                </c:pt>
                <c:pt idx="135">
                  <c:v>-14.93774036947525</c:v>
                </c:pt>
                <c:pt idx="136">
                  <c:v>-14.721100227611032</c:v>
                </c:pt>
                <c:pt idx="137">
                  <c:v>-14.497678590861597</c:v>
                </c:pt>
                <c:pt idx="138">
                  <c:v>-14.267554698172034</c:v>
                </c:pt>
                <c:pt idx="139">
                  <c:v>-14.030812526807722</c:v>
                </c:pt>
                <c:pt idx="140">
                  <c:v>-13.78754072052493</c:v>
                </c:pt>
                <c:pt idx="141">
                  <c:v>-13.537832513914054</c:v>
                </c:pt>
                <c:pt idx="142">
                  <c:v>-13.281785653115321</c:v>
                </c:pt>
                <c:pt idx="143">
                  <c:v>-13.019502313096609</c:v>
                </c:pt>
                <c:pt idx="144">
                  <c:v>-12.751089011728709</c:v>
                </c:pt>
                <c:pt idx="145">
                  <c:v>-12.476656520821734</c:v>
                </c:pt>
                <c:pt idx="146">
                  <c:v>-12.196319774341646</c:v>
                </c:pt>
                <c:pt idx="147">
                  <c:v>-11.910197773967866</c:v>
                </c:pt>
                <c:pt idx="148">
                  <c:v>-11.618413492193895</c:v>
                </c:pt>
                <c:pt idx="149">
                  <c:v>-11.321093773144867</c:v>
                </c:pt>
                <c:pt idx="150">
                  <c:v>-11.018369231264842</c:v>
                </c:pt>
                <c:pt idx="151">
                  <c:v>-10.710374148044366</c:v>
                </c:pt>
                <c:pt idx="152">
                  <c:v>-10.397246366962236</c:v>
                </c:pt>
                <c:pt idx="153">
                  <c:v>-10.079127186741061</c:v>
                </c:pt>
                <c:pt idx="154">
                  <c:v>-9.7561612531219453</c:v>
                </c:pt>
                <c:pt idx="155">
                  <c:v>-9.4284964492298968</c:v>
                </c:pt>
                <c:pt idx="156">
                  <c:v>-9.096283784697107</c:v>
                </c:pt>
                <c:pt idx="157">
                  <c:v>-8.7596772836498076</c:v>
                </c:pt>
                <c:pt idx="158">
                  <c:v>-8.418833871661036</c:v>
                </c:pt>
                <c:pt idx="159">
                  <c:v>-8.0739132617934501</c:v>
                </c:pt>
                <c:pt idx="160">
                  <c:v>-7.7250778398044986</c:v>
                </c:pt>
                <c:pt idx="161">
                  <c:v>-7.3724925486374104</c:v>
                </c:pt>
                <c:pt idx="162">
                  <c:v>-7.0163247722402957</c:v>
                </c:pt>
                <c:pt idx="163">
                  <c:v>-6.6567442188299992</c:v>
                </c:pt>
                <c:pt idx="164">
                  <c:v>-6.2939228036429995</c:v>
                </c:pt>
                <c:pt idx="165">
                  <c:v>-5.9280345312552072</c:v>
                </c:pt>
                <c:pt idx="166">
                  <c:v>-5.5592553775136366</c:v>
                </c:pt>
                <c:pt idx="167">
                  <c:v>-5.1877631711570302</c:v>
                </c:pt>
                <c:pt idx="168">
                  <c:v>-4.8137374751363495</c:v>
                </c:pt>
                <c:pt idx="169">
                  <c:v>-4.4373594677163055</c:v>
                </c:pt>
                <c:pt idx="170">
                  <c:v>-4.0588118233722525</c:v>
                </c:pt>
                <c:pt idx="171">
                  <c:v>-3.6782785935165521</c:v>
                </c:pt>
                <c:pt idx="172">
                  <c:v>-3.2959450870980618</c:v>
                </c:pt>
                <c:pt idx="173">
                  <c:v>-2.911997751072704</c:v>
                </c:pt>
                <c:pt idx="174">
                  <c:v>-2.5266240508078681</c:v>
                </c:pt>
                <c:pt idx="175">
                  <c:v>-2.1400123503919986</c:v>
                </c:pt>
                <c:pt idx="176">
                  <c:v>-1.7523517928957517</c:v>
                </c:pt>
                <c:pt idx="177">
                  <c:v>-1.3638321805956366</c:v>
                </c:pt>
                <c:pt idx="178">
                  <c:v>-0.9746438551560459</c:v>
                </c:pt>
                <c:pt idx="179">
                  <c:v>-0.58497757777990955</c:v>
                </c:pt>
                <c:pt idx="180">
                  <c:v>-0.1950244093695801</c:v>
                </c:pt>
                <c:pt idx="181">
                  <c:v>0.1950244093695801</c:v>
                </c:pt>
                <c:pt idx="182">
                  <c:v>0.58497757777990955</c:v>
                </c:pt>
                <c:pt idx="183">
                  <c:v>0.9746438551560459</c:v>
                </c:pt>
                <c:pt idx="184">
                  <c:v>1.3638321805956366</c:v>
                </c:pt>
                <c:pt idx="185">
                  <c:v>1.7523517928957517</c:v>
                </c:pt>
                <c:pt idx="186">
                  <c:v>2.1400123503919986</c:v>
                </c:pt>
                <c:pt idx="187">
                  <c:v>2.5266240508078681</c:v>
                </c:pt>
                <c:pt idx="188">
                  <c:v>2.911997751072704</c:v>
                </c:pt>
                <c:pt idx="189">
                  <c:v>3.2959450870980618</c:v>
                </c:pt>
                <c:pt idx="190">
                  <c:v>3.6782785935165521</c:v>
                </c:pt>
                <c:pt idx="191">
                  <c:v>4.0588118233722525</c:v>
                </c:pt>
                <c:pt idx="192">
                  <c:v>4.4373594677163055</c:v>
                </c:pt>
                <c:pt idx="193">
                  <c:v>4.8137374751363495</c:v>
                </c:pt>
                <c:pt idx="194">
                  <c:v>5.1877631711570302</c:v>
                </c:pt>
                <c:pt idx="195">
                  <c:v>5.5592553775136366</c:v>
                </c:pt>
                <c:pt idx="196">
                  <c:v>5.9280345312552072</c:v>
                </c:pt>
                <c:pt idx="197">
                  <c:v>6.2939228036429995</c:v>
                </c:pt>
                <c:pt idx="198">
                  <c:v>6.6567442188299992</c:v>
                </c:pt>
                <c:pt idx="199">
                  <c:v>7.0163247722402957</c:v>
                </c:pt>
                <c:pt idx="200">
                  <c:v>7.3724925486374104</c:v>
                </c:pt>
                <c:pt idx="201">
                  <c:v>7.7250778398044986</c:v>
                </c:pt>
                <c:pt idx="202">
                  <c:v>8.0739132617934501</c:v>
                </c:pt>
                <c:pt idx="203">
                  <c:v>8.418833871661036</c:v>
                </c:pt>
                <c:pt idx="204">
                  <c:v>8.7596772836498076</c:v>
                </c:pt>
                <c:pt idx="205">
                  <c:v>9.096283784697107</c:v>
                </c:pt>
                <c:pt idx="206">
                  <c:v>9.4284964492298968</c:v>
                </c:pt>
                <c:pt idx="207">
                  <c:v>9.7561612531219453</c:v>
                </c:pt>
                <c:pt idx="208">
                  <c:v>10.079127186741061</c:v>
                </c:pt>
                <c:pt idx="209">
                  <c:v>10.397246366962236</c:v>
                </c:pt>
                <c:pt idx="210">
                  <c:v>10.710374148044366</c:v>
                </c:pt>
                <c:pt idx="211">
                  <c:v>11.018369231264842</c:v>
                </c:pt>
                <c:pt idx="212">
                  <c:v>11.321093773144867</c:v>
                </c:pt>
                <c:pt idx="213">
                  <c:v>11.618413492193895</c:v>
                </c:pt>
                <c:pt idx="214">
                  <c:v>11.910197773967866</c:v>
                </c:pt>
                <c:pt idx="215">
                  <c:v>12.196319774341646</c:v>
                </c:pt>
                <c:pt idx="216">
                  <c:v>12.476656520821734</c:v>
                </c:pt>
                <c:pt idx="217">
                  <c:v>12.751089011728709</c:v>
                </c:pt>
                <c:pt idx="218">
                  <c:v>13.019502313096609</c:v>
                </c:pt>
                <c:pt idx="219">
                  <c:v>13.281785653115321</c:v>
                </c:pt>
                <c:pt idx="220">
                  <c:v>13.537832513914054</c:v>
                </c:pt>
                <c:pt idx="221">
                  <c:v>13.78754072052493</c:v>
                </c:pt>
                <c:pt idx="222">
                  <c:v>14.030812526807722</c:v>
                </c:pt>
                <c:pt idx="223">
                  <c:v>14.267554698172034</c:v>
                </c:pt>
                <c:pt idx="224">
                  <c:v>14.497678590861597</c:v>
                </c:pt>
                <c:pt idx="225">
                  <c:v>14.721100227611032</c:v>
                </c:pt>
                <c:pt idx="226">
                  <c:v>14.93774036947525</c:v>
                </c:pt>
                <c:pt idx="227">
                  <c:v>15.147524583602262</c:v>
                </c:pt>
                <c:pt idx="228">
                  <c:v>15.350383306750928</c:v>
                </c:pt>
                <c:pt idx="229">
                  <c:v>15.546251904339442</c:v>
                </c:pt>
                <c:pt idx="230">
                  <c:v>15.735070724797424</c:v>
                </c:pt>
                <c:pt idx="231">
                  <c:v>15.916785149038787</c:v>
                </c:pt>
                <c:pt idx="232">
                  <c:v>16.091345634815298</c:v>
                </c:pt>
                <c:pt idx="233">
                  <c:v>16.258707755765272</c:v>
                </c:pt>
                <c:pt idx="234">
                  <c:v>16.418832234948695</c:v>
                </c:pt>
                <c:pt idx="235">
                  <c:v>16.57168497266548</c:v>
                </c:pt>
                <c:pt idx="236">
                  <c:v>16.717237068394528</c:v>
                </c:pt>
                <c:pt idx="237">
                  <c:v>16.855464836617557</c:v>
                </c:pt>
                <c:pt idx="238">
                  <c:v>16.986349816434309</c:v>
                </c:pt>
                <c:pt idx="239">
                  <c:v>17.109878774715295</c:v>
                </c:pt>
                <c:pt idx="240">
                  <c:v>17.226043702723928</c:v>
                </c:pt>
                <c:pt idx="241">
                  <c:v>17.334841806010221</c:v>
                </c:pt>
                <c:pt idx="242">
                  <c:v>17.436275487490093</c:v>
                </c:pt>
                <c:pt idx="243">
                  <c:v>17.530352323575929</c:v>
                </c:pt>
                <c:pt idx="244">
                  <c:v>17.617085033276453</c:v>
                </c:pt>
                <c:pt idx="245">
                  <c:v>17.696491440198546</c:v>
                </c:pt>
                <c:pt idx="246">
                  <c:v>17.768594427377138</c:v>
                </c:pt>
                <c:pt idx="247">
                  <c:v>17.833421884902013</c:v>
                </c:pt>
                <c:pt idx="248">
                  <c:v>17.891006650337882</c:v>
                </c:pt>
                <c:pt idx="249">
                  <c:v>17.941386441921622</c:v>
                </c:pt>
                <c:pt idx="250">
                  <c:v>17.984603784573888</c:v>
                </c:pt>
                <c:pt idx="251">
                  <c:v>18.020705928773168</c:v>
                </c:pt>
                <c:pt idx="252">
                  <c:v>18.049744762370434</c:v>
                </c:pt>
                <c:pt idx="253">
                  <c:v>18.071776715421723</c:v>
                </c:pt>
                <c:pt idx="254">
                  <c:v>18.086862658180284</c:v>
                </c:pt>
                <c:pt idx="255">
                  <c:v>18.095067792382221</c:v>
                </c:pt>
                <c:pt idx="256">
                  <c:v>18.096461535984417</c:v>
                </c:pt>
                <c:pt idx="257">
                  <c:v>18.091117401568912</c:v>
                </c:pt>
                <c:pt idx="258">
                  <c:v>18.079112868606213</c:v>
                </c:pt>
                <c:pt idx="259">
                  <c:v>18.060529249826462</c:v>
                </c:pt>
                <c:pt idx="260">
                  <c:v>18.035451551968436</c:v>
                </c:pt>
                <c:pt idx="261">
                  <c:v>18.003968331163154</c:v>
                </c:pt>
                <c:pt idx="262">
                  <c:v>17.96617154328942</c:v>
                </c:pt>
                <c:pt idx="263">
                  <c:v>17.922156389594196</c:v>
                </c:pt>
                <c:pt idx="264">
                  <c:v>17.872021157942527</c:v>
                </c:pt>
                <c:pt idx="265">
                  <c:v>17.815867060042365</c:v>
                </c:pt>
                <c:pt idx="266">
                  <c:v>17.753798065031557</c:v>
                </c:pt>
                <c:pt idx="267">
                  <c:v>17.685920729802316</c:v>
                </c:pt>
                <c:pt idx="268">
                  <c:v>17.612344026485971</c:v>
                </c:pt>
                <c:pt idx="269">
                  <c:v>17.533179167486196</c:v>
                </c:pt>
                <c:pt idx="270">
                  <c:v>17.448539428509545</c:v>
                </c:pt>
                <c:pt idx="271">
                  <c:v>17.358539970008678</c:v>
                </c:pt>
                <c:pt idx="272">
                  <c:v>17.263297657463227</c:v>
                </c:pt>
                <c:pt idx="273">
                  <c:v>17.162930880973818</c:v>
                </c:pt>
                <c:pt idx="274">
                  <c:v>17.057559374553875</c:v>
                </c:pt>
                <c:pt idx="275">
                  <c:v>16.947304035613797</c:v>
                </c:pt>
                <c:pt idx="276">
                  <c:v>16.832286745036527</c:v>
                </c:pt>
                <c:pt idx="277">
                  <c:v>16.712630188276307</c:v>
                </c:pt>
                <c:pt idx="278">
                  <c:v>16.588457677933548</c:v>
                </c:pt>
                <c:pt idx="279">
                  <c:v>16.459892978192553</c:v>
                </c:pt>
                <c:pt idx="280">
                  <c:v>16.327060131525968</c:v>
                </c:pt>
                <c:pt idx="281">
                  <c:v>16.190083288087408</c:v>
                </c:pt>
                <c:pt idx="282">
                  <c:v>16.049086538131405</c:v>
                </c:pt>
                <c:pt idx="283">
                  <c:v>15.904193747858926</c:v>
                </c:pt>
                <c:pt idx="284">
                  <c:v>15.755528399004334</c:v>
                </c:pt>
                <c:pt idx="285">
                  <c:v>15.603213432505527</c:v>
                </c:pt>
                <c:pt idx="286">
                  <c:v>15.447371096573761</c:v>
                </c:pt>
                <c:pt idx="287">
                  <c:v>15.288122799422354</c:v>
                </c:pt>
                <c:pt idx="288">
                  <c:v>15.125588966947589</c:v>
                </c:pt>
                <c:pt idx="289">
                  <c:v>14.959888905587604</c:v>
                </c:pt>
                <c:pt idx="290">
                  <c:v>14.791140670587083</c:v>
                </c:pt>
                <c:pt idx="291">
                  <c:v>14.619460939858755</c:v>
                </c:pt>
                <c:pt idx="292">
                  <c:v>14.444964893626548</c:v>
                </c:pt>
                <c:pt idx="293">
                  <c:v>14.267766099974551</c:v>
                </c:pt>
                <c:pt idx="294">
                  <c:v>14.087976406466851</c:v>
                </c:pt>
                <c:pt idx="295">
                  <c:v>13.905705837898267</c:v>
                </c:pt>
                <c:pt idx="296">
                  <c:v>13.721062500285825</c:v>
                </c:pt>
                <c:pt idx="297">
                  <c:v>13.534152491139821</c:v>
                </c:pt>
                <c:pt idx="298">
                  <c:v>13.345079816053385</c:v>
                </c:pt>
                <c:pt idx="299">
                  <c:v>13.153946311622803</c:v>
                </c:pt>
                <c:pt idx="300">
                  <c:v>12.960851574695198</c:v>
                </c:pt>
                <c:pt idx="301">
                  <c:v>12.765892897888989</c:v>
                </c:pt>
                <c:pt idx="302">
                  <c:v>12.569165211375548</c:v>
                </c:pt>
                <c:pt idx="303">
                  <c:v>12.370761030832</c:v>
                </c:pt>
                <c:pt idx="304">
                  <c:v>12.170770411469675</c:v>
                </c:pt>
                <c:pt idx="305">
                  <c:v>11.969280908074779</c:v>
                </c:pt>
                <c:pt idx="306">
                  <c:v>11.766377540915983</c:v>
                </c:pt>
                <c:pt idx="307">
                  <c:v>11.562142767389332</c:v>
                </c:pt>
                <c:pt idx="308">
                  <c:v>11.356656459281794</c:v>
                </c:pt>
                <c:pt idx="309">
                  <c:v>11.14999588548767</c:v>
                </c:pt>
                <c:pt idx="310">
                  <c:v>10.942235699999173</c:v>
                </c:pt>
                <c:pt idx="311">
                  <c:v>10.733447935036111</c:v>
                </c:pt>
                <c:pt idx="312">
                  <c:v>10.523701999099785</c:v>
                </c:pt>
                <c:pt idx="313">
                  <c:v>10.313064679789477</c:v>
                </c:pt>
                <c:pt idx="314">
                  <c:v>10.101600151174807</c:v>
                </c:pt>
                <c:pt idx="315">
                  <c:v>9.8893699855507293</c:v>
                </c:pt>
                <c:pt idx="316">
                  <c:v>9.6764331693445911</c:v>
                </c:pt>
                <c:pt idx="317">
                  <c:v>9.4628461230067842</c:v>
                </c:pt>
                <c:pt idx="318">
                  <c:v>9.2486627246687476</c:v>
                </c:pt>
                <c:pt idx="319">
                  <c:v>9.0339343373739212</c:v>
                </c:pt>
                <c:pt idx="320">
                  <c:v>8.8187098396681449</c:v>
                </c:pt>
                <c:pt idx="321">
                  <c:v>8.6030356593789747</c:v>
                </c:pt>
                <c:pt idx="322">
                  <c:v>8.3869558103478994</c:v>
                </c:pt>
                <c:pt idx="323">
                  <c:v>8.1705119319783535</c:v>
                </c:pt>
                <c:pt idx="324">
                  <c:v>7.9537433313457768</c:v>
                </c:pt>
                <c:pt idx="325">
                  <c:v>7.7366870277483031</c:v>
                </c:pt>
                <c:pt idx="326">
                  <c:v>7.5193777994682023</c:v>
                </c:pt>
                <c:pt idx="327">
                  <c:v>7.3018482326110643</c:v>
                </c:pt>
                <c:pt idx="328">
                  <c:v>7.0841287718283183</c:v>
                </c:pt>
                <c:pt idx="329">
                  <c:v>6.8662477727716578</c:v>
                </c:pt>
                <c:pt idx="330">
                  <c:v>6.6482315561272571</c:v>
                </c:pt>
                <c:pt idx="331">
                  <c:v>6.4301044630817614</c:v>
                </c:pt>
                <c:pt idx="332">
                  <c:v>6.2118889120713447</c:v>
                </c:pt>
                <c:pt idx="333">
                  <c:v>5.9936054566951498</c:v>
                </c:pt>
                <c:pt idx="334">
                  <c:v>5.7752728446560013</c:v>
                </c:pt>
                <c:pt idx="335">
                  <c:v>5.5569080776062947</c:v>
                </c:pt>
                <c:pt idx="336">
                  <c:v>5.3385264718110648</c:v>
                </c:pt>
                <c:pt idx="337">
                  <c:v>5.1201417194945407</c:v>
                </c:pt>
                <c:pt idx="338">
                  <c:v>4.9017659507924236</c:v>
                </c:pt>
                <c:pt idx="339">
                  <c:v>4.6834097962246233</c:v>
                </c:pt>
                <c:pt idx="340">
                  <c:v>4.4650824495922734</c:v>
                </c:pt>
                <c:pt idx="341">
                  <c:v>4.2467917312246755</c:v>
                </c:pt>
                <c:pt idx="342">
                  <c:v>4.0285441515366074</c:v>
                </c:pt>
                <c:pt idx="343">
                  <c:v>3.8103449747929972</c:v>
                </c:pt>
                <c:pt idx="344">
                  <c:v>3.5921982830618617</c:v>
                </c:pt>
                <c:pt idx="345">
                  <c:v>3.374107040280478</c:v>
                </c:pt>
                <c:pt idx="346">
                  <c:v>3.1560731564150046</c:v>
                </c:pt>
                <c:pt idx="347">
                  <c:v>2.938097551669216</c:v>
                </c:pt>
                <c:pt idx="348">
                  <c:v>2.7201802206925549</c:v>
                </c:pt>
                <c:pt idx="349">
                  <c:v>2.5023202968025089</c:v>
                </c:pt>
                <c:pt idx="350">
                  <c:v>2.2845161161544638</c:v>
                </c:pt>
                <c:pt idx="351">
                  <c:v>2.0667652818788156</c:v>
                </c:pt>
                <c:pt idx="352">
                  <c:v>1.8490647281471411</c:v>
                </c:pt>
                <c:pt idx="353">
                  <c:v>1.6314107841919849</c:v>
                </c:pt>
                <c:pt idx="354">
                  <c:v>1.413799238222964</c:v>
                </c:pt>
                <c:pt idx="355">
                  <c:v>1.1962254013012625</c:v>
                </c:pt>
                <c:pt idx="356">
                  <c:v>0.97868417112067618</c:v>
                </c:pt>
                <c:pt idx="357">
                  <c:v>0.76117009573272298</c:v>
                </c:pt>
                <c:pt idx="358">
                  <c:v>0.54367743720695216</c:v>
                </c:pt>
                <c:pt idx="359">
                  <c:v>0.32620023524214048</c:v>
                </c:pt>
                <c:pt idx="360">
                  <c:v>0.10873237072360098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25-4EE0-B648-EE2969BA2FD5}"/>
            </c:ext>
          </c:extLst>
        </c:ser>
        <c:ser>
          <c:idx val="1"/>
          <c:order val="1"/>
          <c:tx>
            <c:v>Mean Velocity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Calculations!$P$3:$P$363</c:f>
              <c:numCache>
                <c:formatCode>General</c:formatCode>
                <c:ptCount val="361"/>
                <c:pt idx="0">
                  <c:v>11.203398739273204</c:v>
                </c:pt>
                <c:pt idx="1">
                  <c:v>11.203398739273204</c:v>
                </c:pt>
                <c:pt idx="2">
                  <c:v>11.203398739273204</c:v>
                </c:pt>
                <c:pt idx="3">
                  <c:v>11.203398739273204</c:v>
                </c:pt>
                <c:pt idx="4">
                  <c:v>11.203398739273204</c:v>
                </c:pt>
                <c:pt idx="5">
                  <c:v>11.203398739273204</c:v>
                </c:pt>
                <c:pt idx="6">
                  <c:v>11.203398739273204</c:v>
                </c:pt>
                <c:pt idx="7">
                  <c:v>11.203398739273204</c:v>
                </c:pt>
                <c:pt idx="8">
                  <c:v>11.203398739273204</c:v>
                </c:pt>
                <c:pt idx="9">
                  <c:v>11.203398739273204</c:v>
                </c:pt>
                <c:pt idx="10">
                  <c:v>11.203398739273204</c:v>
                </c:pt>
                <c:pt idx="11">
                  <c:v>11.203398739273204</c:v>
                </c:pt>
                <c:pt idx="12">
                  <c:v>11.203398739273204</c:v>
                </c:pt>
                <c:pt idx="13">
                  <c:v>11.203398739273204</c:v>
                </c:pt>
                <c:pt idx="14">
                  <c:v>11.203398739273204</c:v>
                </c:pt>
                <c:pt idx="15">
                  <c:v>11.203398739273204</c:v>
                </c:pt>
                <c:pt idx="16">
                  <c:v>11.203398739273204</c:v>
                </c:pt>
                <c:pt idx="17">
                  <c:v>11.203398739273204</c:v>
                </c:pt>
                <c:pt idx="18">
                  <c:v>11.203398739273204</c:v>
                </c:pt>
                <c:pt idx="19">
                  <c:v>11.203398739273204</c:v>
                </c:pt>
                <c:pt idx="20">
                  <c:v>11.203398739273204</c:v>
                </c:pt>
                <c:pt idx="21">
                  <c:v>11.203398739273204</c:v>
                </c:pt>
                <c:pt idx="22">
                  <c:v>11.203398739273204</c:v>
                </c:pt>
                <c:pt idx="23">
                  <c:v>11.203398739273204</c:v>
                </c:pt>
                <c:pt idx="24">
                  <c:v>11.203398739273204</c:v>
                </c:pt>
                <c:pt idx="25">
                  <c:v>11.203398739273204</c:v>
                </c:pt>
                <c:pt idx="26">
                  <c:v>11.203398739273204</c:v>
                </c:pt>
                <c:pt idx="27">
                  <c:v>11.203398739273204</c:v>
                </c:pt>
                <c:pt idx="28">
                  <c:v>11.203398739273204</c:v>
                </c:pt>
                <c:pt idx="29">
                  <c:v>11.203398739273204</c:v>
                </c:pt>
                <c:pt idx="30">
                  <c:v>11.203398739273204</c:v>
                </c:pt>
                <c:pt idx="31">
                  <c:v>11.203398739273204</c:v>
                </c:pt>
                <c:pt idx="32">
                  <c:v>11.203398739273204</c:v>
                </c:pt>
                <c:pt idx="33">
                  <c:v>11.203398739273204</c:v>
                </c:pt>
                <c:pt idx="34">
                  <c:v>11.203398739273204</c:v>
                </c:pt>
                <c:pt idx="35">
                  <c:v>11.203398739273204</c:v>
                </c:pt>
                <c:pt idx="36">
                  <c:v>11.203398739273204</c:v>
                </c:pt>
                <c:pt idx="37">
                  <c:v>11.203398739273204</c:v>
                </c:pt>
                <c:pt idx="38">
                  <c:v>11.203398739273204</c:v>
                </c:pt>
                <c:pt idx="39">
                  <c:v>11.203398739273204</c:v>
                </c:pt>
                <c:pt idx="40">
                  <c:v>11.203398739273204</c:v>
                </c:pt>
                <c:pt idx="41">
                  <c:v>11.203398739273204</c:v>
                </c:pt>
                <c:pt idx="42">
                  <c:v>11.203398739273204</c:v>
                </c:pt>
                <c:pt idx="43">
                  <c:v>11.203398739273204</c:v>
                </c:pt>
                <c:pt idx="44">
                  <c:v>11.203398739273204</c:v>
                </c:pt>
                <c:pt idx="45">
                  <c:v>11.203398739273204</c:v>
                </c:pt>
                <c:pt idx="46">
                  <c:v>11.203398739273204</c:v>
                </c:pt>
                <c:pt idx="47">
                  <c:v>11.203398739273204</c:v>
                </c:pt>
                <c:pt idx="48">
                  <c:v>11.203398739273204</c:v>
                </c:pt>
                <c:pt idx="49">
                  <c:v>11.203398739273204</c:v>
                </c:pt>
                <c:pt idx="50">
                  <c:v>11.203398739273204</c:v>
                </c:pt>
                <c:pt idx="51">
                  <c:v>11.203398739273204</c:v>
                </c:pt>
                <c:pt idx="52">
                  <c:v>11.203398739273204</c:v>
                </c:pt>
                <c:pt idx="53">
                  <c:v>11.203398739273204</c:v>
                </c:pt>
                <c:pt idx="54">
                  <c:v>11.203398739273204</c:v>
                </c:pt>
                <c:pt idx="55">
                  <c:v>11.203398739273204</c:v>
                </c:pt>
                <c:pt idx="56">
                  <c:v>11.203398739273204</c:v>
                </c:pt>
                <c:pt idx="57">
                  <c:v>11.203398739273204</c:v>
                </c:pt>
                <c:pt idx="58">
                  <c:v>11.203398739273204</c:v>
                </c:pt>
                <c:pt idx="59">
                  <c:v>11.203398739273204</c:v>
                </c:pt>
                <c:pt idx="60">
                  <c:v>11.203398739273204</c:v>
                </c:pt>
                <c:pt idx="61">
                  <c:v>11.203398739273204</c:v>
                </c:pt>
                <c:pt idx="62">
                  <c:v>11.203398739273204</c:v>
                </c:pt>
                <c:pt idx="63">
                  <c:v>11.203398739273204</c:v>
                </c:pt>
                <c:pt idx="64">
                  <c:v>11.203398739273204</c:v>
                </c:pt>
                <c:pt idx="65">
                  <c:v>11.203398739273204</c:v>
                </c:pt>
                <c:pt idx="66">
                  <c:v>11.203398739273204</c:v>
                </c:pt>
                <c:pt idx="67">
                  <c:v>11.203398739273204</c:v>
                </c:pt>
                <c:pt idx="68">
                  <c:v>11.203398739273204</c:v>
                </c:pt>
                <c:pt idx="69">
                  <c:v>11.203398739273204</c:v>
                </c:pt>
                <c:pt idx="70">
                  <c:v>11.203398739273204</c:v>
                </c:pt>
                <c:pt idx="71">
                  <c:v>11.203398739273204</c:v>
                </c:pt>
                <c:pt idx="72">
                  <c:v>11.203398739273204</c:v>
                </c:pt>
                <c:pt idx="73">
                  <c:v>11.203398739273204</c:v>
                </c:pt>
                <c:pt idx="74">
                  <c:v>11.203398739273204</c:v>
                </c:pt>
                <c:pt idx="75">
                  <c:v>11.203398739273204</c:v>
                </c:pt>
                <c:pt idx="76">
                  <c:v>11.203398739273204</c:v>
                </c:pt>
                <c:pt idx="77">
                  <c:v>11.203398739273204</c:v>
                </c:pt>
                <c:pt idx="78">
                  <c:v>11.203398739273204</c:v>
                </c:pt>
                <c:pt idx="79">
                  <c:v>11.203398739273204</c:v>
                </c:pt>
                <c:pt idx="80">
                  <c:v>11.203398739273204</c:v>
                </c:pt>
                <c:pt idx="81">
                  <c:v>11.203398739273204</c:v>
                </c:pt>
                <c:pt idx="82">
                  <c:v>11.203398739273204</c:v>
                </c:pt>
                <c:pt idx="83">
                  <c:v>11.203398739273204</c:v>
                </c:pt>
                <c:pt idx="84">
                  <c:v>11.203398739273204</c:v>
                </c:pt>
                <c:pt idx="85">
                  <c:v>11.203398739273204</c:v>
                </c:pt>
                <c:pt idx="86">
                  <c:v>11.203398739273204</c:v>
                </c:pt>
                <c:pt idx="87">
                  <c:v>11.203398739273204</c:v>
                </c:pt>
                <c:pt idx="88">
                  <c:v>11.203398739273204</c:v>
                </c:pt>
                <c:pt idx="89">
                  <c:v>11.203398739273204</c:v>
                </c:pt>
                <c:pt idx="90">
                  <c:v>11.203398739273204</c:v>
                </c:pt>
                <c:pt idx="91">
                  <c:v>11.203398739273204</c:v>
                </c:pt>
                <c:pt idx="92">
                  <c:v>11.203398739273204</c:v>
                </c:pt>
                <c:pt idx="93">
                  <c:v>11.203398739273204</c:v>
                </c:pt>
                <c:pt idx="94">
                  <c:v>11.203398739273204</c:v>
                </c:pt>
                <c:pt idx="95">
                  <c:v>11.203398739273204</c:v>
                </c:pt>
                <c:pt idx="96">
                  <c:v>11.203398739273204</c:v>
                </c:pt>
                <c:pt idx="97">
                  <c:v>11.203398739273204</c:v>
                </c:pt>
                <c:pt idx="98">
                  <c:v>11.203398739273204</c:v>
                </c:pt>
                <c:pt idx="99">
                  <c:v>11.203398739273204</c:v>
                </c:pt>
                <c:pt idx="100">
                  <c:v>11.203398739273204</c:v>
                </c:pt>
                <c:pt idx="101">
                  <c:v>11.203398739273204</c:v>
                </c:pt>
                <c:pt idx="102">
                  <c:v>11.203398739273204</c:v>
                </c:pt>
                <c:pt idx="103">
                  <c:v>11.203398739273204</c:v>
                </c:pt>
                <c:pt idx="104">
                  <c:v>11.203398739273204</c:v>
                </c:pt>
                <c:pt idx="105">
                  <c:v>11.203398739273204</c:v>
                </c:pt>
                <c:pt idx="106">
                  <c:v>11.203398739273204</c:v>
                </c:pt>
                <c:pt idx="107">
                  <c:v>11.203398739273204</c:v>
                </c:pt>
                <c:pt idx="108">
                  <c:v>11.203398739273204</c:v>
                </c:pt>
                <c:pt idx="109">
                  <c:v>11.203398739273204</c:v>
                </c:pt>
                <c:pt idx="110">
                  <c:v>11.203398739273204</c:v>
                </c:pt>
                <c:pt idx="111">
                  <c:v>11.203398739273204</c:v>
                </c:pt>
                <c:pt idx="112">
                  <c:v>11.203398739273204</c:v>
                </c:pt>
                <c:pt idx="113">
                  <c:v>11.203398739273204</c:v>
                </c:pt>
                <c:pt idx="114">
                  <c:v>11.203398739273204</c:v>
                </c:pt>
                <c:pt idx="115">
                  <c:v>11.203398739273204</c:v>
                </c:pt>
                <c:pt idx="116">
                  <c:v>11.203398739273204</c:v>
                </c:pt>
                <c:pt idx="117">
                  <c:v>11.203398739273204</c:v>
                </c:pt>
                <c:pt idx="118">
                  <c:v>11.203398739273204</c:v>
                </c:pt>
                <c:pt idx="119">
                  <c:v>11.203398739273204</c:v>
                </c:pt>
                <c:pt idx="120">
                  <c:v>11.203398739273204</c:v>
                </c:pt>
                <c:pt idx="121">
                  <c:v>11.203398739273204</c:v>
                </c:pt>
                <c:pt idx="122">
                  <c:v>11.203398739273204</c:v>
                </c:pt>
                <c:pt idx="123">
                  <c:v>11.203398739273204</c:v>
                </c:pt>
                <c:pt idx="124">
                  <c:v>11.203398739273204</c:v>
                </c:pt>
                <c:pt idx="125">
                  <c:v>11.203398739273204</c:v>
                </c:pt>
                <c:pt idx="126">
                  <c:v>11.203398739273204</c:v>
                </c:pt>
                <c:pt idx="127">
                  <c:v>11.203398739273204</c:v>
                </c:pt>
                <c:pt idx="128">
                  <c:v>11.203398739273204</c:v>
                </c:pt>
                <c:pt idx="129">
                  <c:v>11.203398739273204</c:v>
                </c:pt>
                <c:pt idx="130">
                  <c:v>11.203398739273204</c:v>
                </c:pt>
                <c:pt idx="131">
                  <c:v>11.203398739273204</c:v>
                </c:pt>
                <c:pt idx="132">
                  <c:v>11.203398739273204</c:v>
                </c:pt>
                <c:pt idx="133">
                  <c:v>11.203398739273204</c:v>
                </c:pt>
                <c:pt idx="134">
                  <c:v>11.203398739273204</c:v>
                </c:pt>
                <c:pt idx="135">
                  <c:v>11.203398739273204</c:v>
                </c:pt>
                <c:pt idx="136">
                  <c:v>11.203398739273204</c:v>
                </c:pt>
                <c:pt idx="137">
                  <c:v>11.203398739273204</c:v>
                </c:pt>
                <c:pt idx="138">
                  <c:v>11.203398739273204</c:v>
                </c:pt>
                <c:pt idx="139">
                  <c:v>11.203398739273204</c:v>
                </c:pt>
                <c:pt idx="140">
                  <c:v>11.203398739273204</c:v>
                </c:pt>
                <c:pt idx="141">
                  <c:v>11.203398739273204</c:v>
                </c:pt>
                <c:pt idx="142">
                  <c:v>11.203398739273204</c:v>
                </c:pt>
                <c:pt idx="143">
                  <c:v>11.203398739273204</c:v>
                </c:pt>
                <c:pt idx="144">
                  <c:v>11.203398739273204</c:v>
                </c:pt>
                <c:pt idx="145">
                  <c:v>11.203398739273204</c:v>
                </c:pt>
                <c:pt idx="146">
                  <c:v>11.203398739273204</c:v>
                </c:pt>
                <c:pt idx="147">
                  <c:v>11.203398739273204</c:v>
                </c:pt>
                <c:pt idx="148">
                  <c:v>11.203398739273204</c:v>
                </c:pt>
                <c:pt idx="149">
                  <c:v>11.203398739273204</c:v>
                </c:pt>
                <c:pt idx="150">
                  <c:v>11.203398739273204</c:v>
                </c:pt>
                <c:pt idx="151">
                  <c:v>11.203398739273204</c:v>
                </c:pt>
                <c:pt idx="152">
                  <c:v>11.203398739273204</c:v>
                </c:pt>
                <c:pt idx="153">
                  <c:v>11.203398739273204</c:v>
                </c:pt>
                <c:pt idx="154">
                  <c:v>11.203398739273204</c:v>
                </c:pt>
                <c:pt idx="155">
                  <c:v>11.203398739273204</c:v>
                </c:pt>
                <c:pt idx="156">
                  <c:v>11.203398739273204</c:v>
                </c:pt>
                <c:pt idx="157">
                  <c:v>11.203398739273204</c:v>
                </c:pt>
                <c:pt idx="158">
                  <c:v>11.203398739273204</c:v>
                </c:pt>
                <c:pt idx="159">
                  <c:v>11.203398739273204</c:v>
                </c:pt>
                <c:pt idx="160">
                  <c:v>11.203398739273204</c:v>
                </c:pt>
                <c:pt idx="161">
                  <c:v>11.203398739273204</c:v>
                </c:pt>
                <c:pt idx="162">
                  <c:v>11.203398739273204</c:v>
                </c:pt>
                <c:pt idx="163">
                  <c:v>11.203398739273204</c:v>
                </c:pt>
                <c:pt idx="164">
                  <c:v>11.203398739273204</c:v>
                </c:pt>
                <c:pt idx="165">
                  <c:v>11.203398739273204</c:v>
                </c:pt>
                <c:pt idx="166">
                  <c:v>11.203398739273204</c:v>
                </c:pt>
                <c:pt idx="167">
                  <c:v>11.203398739273204</c:v>
                </c:pt>
                <c:pt idx="168">
                  <c:v>11.203398739273204</c:v>
                </c:pt>
                <c:pt idx="169">
                  <c:v>11.203398739273204</c:v>
                </c:pt>
                <c:pt idx="170">
                  <c:v>11.203398739273204</c:v>
                </c:pt>
                <c:pt idx="171">
                  <c:v>11.203398739273204</c:v>
                </c:pt>
                <c:pt idx="172">
                  <c:v>11.203398739273204</c:v>
                </c:pt>
                <c:pt idx="173">
                  <c:v>11.203398739273204</c:v>
                </c:pt>
                <c:pt idx="174">
                  <c:v>11.203398739273204</c:v>
                </c:pt>
                <c:pt idx="175">
                  <c:v>11.203398739273204</c:v>
                </c:pt>
                <c:pt idx="176">
                  <c:v>11.203398739273204</c:v>
                </c:pt>
                <c:pt idx="177">
                  <c:v>11.203398739273204</c:v>
                </c:pt>
                <c:pt idx="178">
                  <c:v>11.203398739273204</c:v>
                </c:pt>
                <c:pt idx="179">
                  <c:v>11.203398739273204</c:v>
                </c:pt>
                <c:pt idx="180">
                  <c:v>11.203398739273204</c:v>
                </c:pt>
                <c:pt idx="181">
                  <c:v>11.203398739273204</c:v>
                </c:pt>
                <c:pt idx="182">
                  <c:v>11.203398739273204</c:v>
                </c:pt>
                <c:pt idx="183">
                  <c:v>11.203398739273204</c:v>
                </c:pt>
                <c:pt idx="184">
                  <c:v>11.203398739273204</c:v>
                </c:pt>
                <c:pt idx="185">
                  <c:v>11.203398739273204</c:v>
                </c:pt>
                <c:pt idx="186">
                  <c:v>11.203398739273204</c:v>
                </c:pt>
                <c:pt idx="187">
                  <c:v>11.203398739273204</c:v>
                </c:pt>
                <c:pt idx="188">
                  <c:v>11.203398739273204</c:v>
                </c:pt>
                <c:pt idx="189">
                  <c:v>11.203398739273204</c:v>
                </c:pt>
                <c:pt idx="190">
                  <c:v>11.203398739273204</c:v>
                </c:pt>
                <c:pt idx="191">
                  <c:v>11.203398739273204</c:v>
                </c:pt>
                <c:pt idx="192">
                  <c:v>11.203398739273204</c:v>
                </c:pt>
                <c:pt idx="193">
                  <c:v>11.203398739273204</c:v>
                </c:pt>
                <c:pt idx="194">
                  <c:v>11.203398739273204</c:v>
                </c:pt>
                <c:pt idx="195">
                  <c:v>11.203398739273204</c:v>
                </c:pt>
                <c:pt idx="196">
                  <c:v>11.203398739273204</c:v>
                </c:pt>
                <c:pt idx="197">
                  <c:v>11.203398739273204</c:v>
                </c:pt>
                <c:pt idx="198">
                  <c:v>11.203398739273204</c:v>
                </c:pt>
                <c:pt idx="199">
                  <c:v>11.203398739273204</c:v>
                </c:pt>
                <c:pt idx="200">
                  <c:v>11.203398739273204</c:v>
                </c:pt>
                <c:pt idx="201">
                  <c:v>11.203398739273204</c:v>
                </c:pt>
                <c:pt idx="202">
                  <c:v>11.203398739273204</c:v>
                </c:pt>
                <c:pt idx="203">
                  <c:v>11.203398739273204</c:v>
                </c:pt>
                <c:pt idx="204">
                  <c:v>11.203398739273204</c:v>
                </c:pt>
                <c:pt idx="205">
                  <c:v>11.203398739273204</c:v>
                </c:pt>
                <c:pt idx="206">
                  <c:v>11.203398739273204</c:v>
                </c:pt>
                <c:pt idx="207">
                  <c:v>11.203398739273204</c:v>
                </c:pt>
                <c:pt idx="208">
                  <c:v>11.203398739273204</c:v>
                </c:pt>
                <c:pt idx="209">
                  <c:v>11.203398739273204</c:v>
                </c:pt>
                <c:pt idx="210">
                  <c:v>11.203398739273204</c:v>
                </c:pt>
                <c:pt idx="211">
                  <c:v>11.203398739273204</c:v>
                </c:pt>
                <c:pt idx="212">
                  <c:v>11.203398739273204</c:v>
                </c:pt>
                <c:pt idx="213">
                  <c:v>11.203398739273204</c:v>
                </c:pt>
                <c:pt idx="214">
                  <c:v>11.203398739273204</c:v>
                </c:pt>
                <c:pt idx="215">
                  <c:v>11.203398739273204</c:v>
                </c:pt>
                <c:pt idx="216">
                  <c:v>11.203398739273204</c:v>
                </c:pt>
                <c:pt idx="217">
                  <c:v>11.203398739273204</c:v>
                </c:pt>
                <c:pt idx="218">
                  <c:v>11.203398739273204</c:v>
                </c:pt>
                <c:pt idx="219">
                  <c:v>11.203398739273204</c:v>
                </c:pt>
                <c:pt idx="220">
                  <c:v>11.203398739273204</c:v>
                </c:pt>
                <c:pt idx="221">
                  <c:v>11.203398739273204</c:v>
                </c:pt>
                <c:pt idx="222">
                  <c:v>11.203398739273204</c:v>
                </c:pt>
                <c:pt idx="223">
                  <c:v>11.203398739273204</c:v>
                </c:pt>
                <c:pt idx="224">
                  <c:v>11.203398739273204</c:v>
                </c:pt>
                <c:pt idx="225">
                  <c:v>11.203398739273204</c:v>
                </c:pt>
                <c:pt idx="226">
                  <c:v>11.203398739273204</c:v>
                </c:pt>
                <c:pt idx="227">
                  <c:v>11.203398739273204</c:v>
                </c:pt>
                <c:pt idx="228">
                  <c:v>11.203398739273204</c:v>
                </c:pt>
                <c:pt idx="229">
                  <c:v>11.203398739273204</c:v>
                </c:pt>
                <c:pt idx="230">
                  <c:v>11.203398739273204</c:v>
                </c:pt>
                <c:pt idx="231">
                  <c:v>11.203398739273204</c:v>
                </c:pt>
                <c:pt idx="232">
                  <c:v>11.203398739273204</c:v>
                </c:pt>
                <c:pt idx="233">
                  <c:v>11.203398739273204</c:v>
                </c:pt>
                <c:pt idx="234">
                  <c:v>11.203398739273204</c:v>
                </c:pt>
                <c:pt idx="235">
                  <c:v>11.203398739273204</c:v>
                </c:pt>
                <c:pt idx="236">
                  <c:v>11.203398739273204</c:v>
                </c:pt>
                <c:pt idx="237">
                  <c:v>11.203398739273204</c:v>
                </c:pt>
                <c:pt idx="238">
                  <c:v>11.203398739273204</c:v>
                </c:pt>
                <c:pt idx="239">
                  <c:v>11.203398739273204</c:v>
                </c:pt>
                <c:pt idx="240">
                  <c:v>11.203398739273204</c:v>
                </c:pt>
                <c:pt idx="241">
                  <c:v>11.203398739273204</c:v>
                </c:pt>
                <c:pt idx="242">
                  <c:v>11.203398739273204</c:v>
                </c:pt>
                <c:pt idx="243">
                  <c:v>11.203398739273204</c:v>
                </c:pt>
                <c:pt idx="244">
                  <c:v>11.203398739273204</c:v>
                </c:pt>
                <c:pt idx="245">
                  <c:v>11.203398739273204</c:v>
                </c:pt>
                <c:pt idx="246">
                  <c:v>11.203398739273204</c:v>
                </c:pt>
                <c:pt idx="247">
                  <c:v>11.203398739273204</c:v>
                </c:pt>
                <c:pt idx="248">
                  <c:v>11.203398739273204</c:v>
                </c:pt>
                <c:pt idx="249">
                  <c:v>11.203398739273204</c:v>
                </c:pt>
                <c:pt idx="250">
                  <c:v>11.203398739273204</c:v>
                </c:pt>
                <c:pt idx="251">
                  <c:v>11.203398739273204</c:v>
                </c:pt>
                <c:pt idx="252">
                  <c:v>11.203398739273204</c:v>
                </c:pt>
                <c:pt idx="253">
                  <c:v>11.203398739273204</c:v>
                </c:pt>
                <c:pt idx="254">
                  <c:v>11.203398739273204</c:v>
                </c:pt>
                <c:pt idx="255">
                  <c:v>11.203398739273204</c:v>
                </c:pt>
                <c:pt idx="256">
                  <c:v>11.203398739273204</c:v>
                </c:pt>
                <c:pt idx="257">
                  <c:v>11.203398739273204</c:v>
                </c:pt>
                <c:pt idx="258">
                  <c:v>11.203398739273204</c:v>
                </c:pt>
                <c:pt idx="259">
                  <c:v>11.203398739273204</c:v>
                </c:pt>
                <c:pt idx="260">
                  <c:v>11.203398739273204</c:v>
                </c:pt>
                <c:pt idx="261">
                  <c:v>11.203398739273204</c:v>
                </c:pt>
                <c:pt idx="262">
                  <c:v>11.203398739273204</c:v>
                </c:pt>
                <c:pt idx="263">
                  <c:v>11.203398739273204</c:v>
                </c:pt>
                <c:pt idx="264">
                  <c:v>11.203398739273204</c:v>
                </c:pt>
                <c:pt idx="265">
                  <c:v>11.203398739273204</c:v>
                </c:pt>
                <c:pt idx="266">
                  <c:v>11.203398739273204</c:v>
                </c:pt>
                <c:pt idx="267">
                  <c:v>11.203398739273204</c:v>
                </c:pt>
                <c:pt idx="268">
                  <c:v>11.203398739273204</c:v>
                </c:pt>
                <c:pt idx="269">
                  <c:v>11.203398739273204</c:v>
                </c:pt>
                <c:pt idx="270">
                  <c:v>11.203398739273204</c:v>
                </c:pt>
                <c:pt idx="271">
                  <c:v>11.203398739273204</c:v>
                </c:pt>
                <c:pt idx="272">
                  <c:v>11.203398739273204</c:v>
                </c:pt>
                <c:pt idx="273">
                  <c:v>11.203398739273204</c:v>
                </c:pt>
                <c:pt idx="274">
                  <c:v>11.203398739273204</c:v>
                </c:pt>
                <c:pt idx="275">
                  <c:v>11.203398739273204</c:v>
                </c:pt>
                <c:pt idx="276">
                  <c:v>11.203398739273204</c:v>
                </c:pt>
                <c:pt idx="277">
                  <c:v>11.203398739273204</c:v>
                </c:pt>
                <c:pt idx="278">
                  <c:v>11.203398739273204</c:v>
                </c:pt>
                <c:pt idx="279">
                  <c:v>11.203398739273204</c:v>
                </c:pt>
                <c:pt idx="280">
                  <c:v>11.203398739273204</c:v>
                </c:pt>
                <c:pt idx="281">
                  <c:v>11.203398739273204</c:v>
                </c:pt>
                <c:pt idx="282">
                  <c:v>11.203398739273204</c:v>
                </c:pt>
                <c:pt idx="283">
                  <c:v>11.203398739273204</c:v>
                </c:pt>
                <c:pt idx="284">
                  <c:v>11.203398739273204</c:v>
                </c:pt>
                <c:pt idx="285">
                  <c:v>11.203398739273204</c:v>
                </c:pt>
                <c:pt idx="286">
                  <c:v>11.203398739273204</c:v>
                </c:pt>
                <c:pt idx="287">
                  <c:v>11.203398739273204</c:v>
                </c:pt>
                <c:pt idx="288">
                  <c:v>11.203398739273204</c:v>
                </c:pt>
                <c:pt idx="289">
                  <c:v>11.203398739273204</c:v>
                </c:pt>
                <c:pt idx="290">
                  <c:v>11.203398739273204</c:v>
                </c:pt>
                <c:pt idx="291">
                  <c:v>11.203398739273204</c:v>
                </c:pt>
                <c:pt idx="292">
                  <c:v>11.203398739273204</c:v>
                </c:pt>
                <c:pt idx="293">
                  <c:v>11.203398739273204</c:v>
                </c:pt>
                <c:pt idx="294">
                  <c:v>11.203398739273204</c:v>
                </c:pt>
                <c:pt idx="295">
                  <c:v>11.203398739273204</c:v>
                </c:pt>
                <c:pt idx="296">
                  <c:v>11.203398739273204</c:v>
                </c:pt>
                <c:pt idx="297">
                  <c:v>11.203398739273204</c:v>
                </c:pt>
                <c:pt idx="298">
                  <c:v>11.203398739273204</c:v>
                </c:pt>
                <c:pt idx="299">
                  <c:v>11.203398739273204</c:v>
                </c:pt>
                <c:pt idx="300">
                  <c:v>11.203398739273204</c:v>
                </c:pt>
                <c:pt idx="301">
                  <c:v>11.203398739273204</c:v>
                </c:pt>
                <c:pt idx="302">
                  <c:v>11.203398739273204</c:v>
                </c:pt>
                <c:pt idx="303">
                  <c:v>11.203398739273204</c:v>
                </c:pt>
                <c:pt idx="304">
                  <c:v>11.203398739273204</c:v>
                </c:pt>
                <c:pt idx="305">
                  <c:v>11.203398739273204</c:v>
                </c:pt>
                <c:pt idx="306">
                  <c:v>11.203398739273204</c:v>
                </c:pt>
                <c:pt idx="307">
                  <c:v>11.203398739273204</c:v>
                </c:pt>
                <c:pt idx="308">
                  <c:v>11.203398739273204</c:v>
                </c:pt>
                <c:pt idx="309">
                  <c:v>11.203398739273204</c:v>
                </c:pt>
                <c:pt idx="310">
                  <c:v>11.203398739273204</c:v>
                </c:pt>
                <c:pt idx="311">
                  <c:v>11.203398739273204</c:v>
                </c:pt>
                <c:pt idx="312">
                  <c:v>11.203398739273204</c:v>
                </c:pt>
                <c:pt idx="313">
                  <c:v>11.203398739273204</c:v>
                </c:pt>
                <c:pt idx="314">
                  <c:v>11.203398739273204</c:v>
                </c:pt>
                <c:pt idx="315">
                  <c:v>11.203398739273204</c:v>
                </c:pt>
                <c:pt idx="316">
                  <c:v>11.203398739273204</c:v>
                </c:pt>
                <c:pt idx="317">
                  <c:v>11.203398739273204</c:v>
                </c:pt>
                <c:pt idx="318">
                  <c:v>11.203398739273204</c:v>
                </c:pt>
                <c:pt idx="319">
                  <c:v>11.203398739273204</c:v>
                </c:pt>
                <c:pt idx="320">
                  <c:v>11.203398739273204</c:v>
                </c:pt>
                <c:pt idx="321">
                  <c:v>11.203398739273204</c:v>
                </c:pt>
                <c:pt idx="322">
                  <c:v>11.203398739273204</c:v>
                </c:pt>
                <c:pt idx="323">
                  <c:v>11.203398739273204</c:v>
                </c:pt>
                <c:pt idx="324">
                  <c:v>11.203398739273204</c:v>
                </c:pt>
                <c:pt idx="325">
                  <c:v>11.203398739273204</c:v>
                </c:pt>
                <c:pt idx="326">
                  <c:v>11.203398739273204</c:v>
                </c:pt>
                <c:pt idx="327">
                  <c:v>11.203398739273204</c:v>
                </c:pt>
                <c:pt idx="328">
                  <c:v>11.203398739273204</c:v>
                </c:pt>
                <c:pt idx="329">
                  <c:v>11.203398739273204</c:v>
                </c:pt>
                <c:pt idx="330">
                  <c:v>11.203398739273204</c:v>
                </c:pt>
                <c:pt idx="331">
                  <c:v>11.203398739273204</c:v>
                </c:pt>
                <c:pt idx="332">
                  <c:v>11.203398739273204</c:v>
                </c:pt>
                <c:pt idx="333">
                  <c:v>11.203398739273204</c:v>
                </c:pt>
                <c:pt idx="334">
                  <c:v>11.203398739273204</c:v>
                </c:pt>
                <c:pt idx="335">
                  <c:v>11.203398739273204</c:v>
                </c:pt>
                <c:pt idx="336">
                  <c:v>11.203398739273204</c:v>
                </c:pt>
                <c:pt idx="337">
                  <c:v>11.203398739273204</c:v>
                </c:pt>
                <c:pt idx="338">
                  <c:v>11.203398739273204</c:v>
                </c:pt>
                <c:pt idx="339">
                  <c:v>11.203398739273204</c:v>
                </c:pt>
                <c:pt idx="340">
                  <c:v>11.203398739273204</c:v>
                </c:pt>
                <c:pt idx="341">
                  <c:v>11.203398739273204</c:v>
                </c:pt>
                <c:pt idx="342">
                  <c:v>11.203398739273204</c:v>
                </c:pt>
                <c:pt idx="343">
                  <c:v>11.203398739273204</c:v>
                </c:pt>
                <c:pt idx="344">
                  <c:v>11.203398739273204</c:v>
                </c:pt>
                <c:pt idx="345">
                  <c:v>11.203398739273204</c:v>
                </c:pt>
                <c:pt idx="346">
                  <c:v>11.203398739273204</c:v>
                </c:pt>
                <c:pt idx="347">
                  <c:v>11.203398739273204</c:v>
                </c:pt>
                <c:pt idx="348">
                  <c:v>11.203398739273204</c:v>
                </c:pt>
                <c:pt idx="349">
                  <c:v>11.203398739273204</c:v>
                </c:pt>
                <c:pt idx="350">
                  <c:v>11.203398739273204</c:v>
                </c:pt>
                <c:pt idx="351">
                  <c:v>11.203398739273204</c:v>
                </c:pt>
                <c:pt idx="352">
                  <c:v>11.203398739273204</c:v>
                </c:pt>
                <c:pt idx="353">
                  <c:v>11.203398739273204</c:v>
                </c:pt>
                <c:pt idx="354">
                  <c:v>11.203398739273204</c:v>
                </c:pt>
                <c:pt idx="355">
                  <c:v>11.203398739273204</c:v>
                </c:pt>
                <c:pt idx="356">
                  <c:v>11.203398739273204</c:v>
                </c:pt>
                <c:pt idx="357">
                  <c:v>11.203398739273204</c:v>
                </c:pt>
                <c:pt idx="358">
                  <c:v>11.203398739273204</c:v>
                </c:pt>
                <c:pt idx="359">
                  <c:v>11.203398739273204</c:v>
                </c:pt>
                <c:pt idx="360">
                  <c:v>11.203398739273204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25-4EE0-B648-EE2969BA2FD5}"/>
            </c:ext>
          </c:extLst>
        </c:ser>
        <c:ser>
          <c:idx val="2"/>
          <c:order val="2"/>
          <c:tx>
            <c:v>Max Velocity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Calculations!$O$3:$O$363</c:f>
              <c:numCache>
                <c:formatCode>0.000</c:formatCode>
                <c:ptCount val="361"/>
                <c:pt idx="0">
                  <c:v>18.096461535984417</c:v>
                </c:pt>
                <c:pt idx="1">
                  <c:v>18.096461535984417</c:v>
                </c:pt>
                <c:pt idx="2">
                  <c:v>18.096461535984417</c:v>
                </c:pt>
                <c:pt idx="3">
                  <c:v>18.096461535984417</c:v>
                </c:pt>
                <c:pt idx="4">
                  <c:v>18.096461535984417</c:v>
                </c:pt>
                <c:pt idx="5">
                  <c:v>18.096461535984417</c:v>
                </c:pt>
                <c:pt idx="6">
                  <c:v>18.096461535984417</c:v>
                </c:pt>
                <c:pt idx="7">
                  <c:v>18.096461535984417</c:v>
                </c:pt>
                <c:pt idx="8">
                  <c:v>18.096461535984417</c:v>
                </c:pt>
                <c:pt idx="9">
                  <c:v>18.096461535984417</c:v>
                </c:pt>
                <c:pt idx="10">
                  <c:v>18.096461535984417</c:v>
                </c:pt>
                <c:pt idx="11">
                  <c:v>18.096461535984417</c:v>
                </c:pt>
                <c:pt idx="12">
                  <c:v>18.096461535984417</c:v>
                </c:pt>
                <c:pt idx="13">
                  <c:v>18.096461535984417</c:v>
                </c:pt>
                <c:pt idx="14">
                  <c:v>18.096461535984417</c:v>
                </c:pt>
                <c:pt idx="15">
                  <c:v>18.096461535984417</c:v>
                </c:pt>
                <c:pt idx="16">
                  <c:v>18.096461535984417</c:v>
                </c:pt>
                <c:pt idx="17">
                  <c:v>18.096461535984417</c:v>
                </c:pt>
                <c:pt idx="18">
                  <c:v>18.096461535984417</c:v>
                </c:pt>
                <c:pt idx="19">
                  <c:v>18.096461535984417</c:v>
                </c:pt>
                <c:pt idx="20">
                  <c:v>18.096461535984417</c:v>
                </c:pt>
                <c:pt idx="21">
                  <c:v>18.096461535984417</c:v>
                </c:pt>
                <c:pt idx="22">
                  <c:v>18.096461535984417</c:v>
                </c:pt>
                <c:pt idx="23">
                  <c:v>18.096461535984417</c:v>
                </c:pt>
                <c:pt idx="24">
                  <c:v>18.096461535984417</c:v>
                </c:pt>
                <c:pt idx="25">
                  <c:v>18.096461535984417</c:v>
                </c:pt>
                <c:pt idx="26">
                  <c:v>18.096461535984417</c:v>
                </c:pt>
                <c:pt idx="27">
                  <c:v>18.096461535984417</c:v>
                </c:pt>
                <c:pt idx="28">
                  <c:v>18.096461535984417</c:v>
                </c:pt>
                <c:pt idx="29">
                  <c:v>18.096461535984417</c:v>
                </c:pt>
                <c:pt idx="30">
                  <c:v>18.096461535984417</c:v>
                </c:pt>
                <c:pt idx="31">
                  <c:v>18.096461535984417</c:v>
                </c:pt>
                <c:pt idx="32">
                  <c:v>18.096461535984417</c:v>
                </c:pt>
                <c:pt idx="33">
                  <c:v>18.096461535984417</c:v>
                </c:pt>
                <c:pt idx="34">
                  <c:v>18.096461535984417</c:v>
                </c:pt>
                <c:pt idx="35">
                  <c:v>18.096461535984417</c:v>
                </c:pt>
                <c:pt idx="36">
                  <c:v>18.096461535984417</c:v>
                </c:pt>
                <c:pt idx="37">
                  <c:v>18.096461535984417</c:v>
                </c:pt>
                <c:pt idx="38">
                  <c:v>18.096461535984417</c:v>
                </c:pt>
                <c:pt idx="39">
                  <c:v>18.096461535984417</c:v>
                </c:pt>
                <c:pt idx="40">
                  <c:v>18.096461535984417</c:v>
                </c:pt>
                <c:pt idx="41">
                  <c:v>18.096461535984417</c:v>
                </c:pt>
                <c:pt idx="42">
                  <c:v>18.096461535984417</c:v>
                </c:pt>
                <c:pt idx="43">
                  <c:v>18.096461535984417</c:v>
                </c:pt>
                <c:pt idx="44">
                  <c:v>18.096461535984417</c:v>
                </c:pt>
                <c:pt idx="45">
                  <c:v>18.096461535984417</c:v>
                </c:pt>
                <c:pt idx="46">
                  <c:v>18.096461535984417</c:v>
                </c:pt>
                <c:pt idx="47">
                  <c:v>18.096461535984417</c:v>
                </c:pt>
                <c:pt idx="48">
                  <c:v>18.096461535984417</c:v>
                </c:pt>
                <c:pt idx="49">
                  <c:v>18.096461535984417</c:v>
                </c:pt>
                <c:pt idx="50">
                  <c:v>18.096461535984417</c:v>
                </c:pt>
                <c:pt idx="51">
                  <c:v>18.096461535984417</c:v>
                </c:pt>
                <c:pt idx="52">
                  <c:v>18.096461535984417</c:v>
                </c:pt>
                <c:pt idx="53">
                  <c:v>18.096461535984417</c:v>
                </c:pt>
                <c:pt idx="54">
                  <c:v>18.096461535984417</c:v>
                </c:pt>
                <c:pt idx="55">
                  <c:v>18.096461535984417</c:v>
                </c:pt>
                <c:pt idx="56">
                  <c:v>18.096461535984417</c:v>
                </c:pt>
                <c:pt idx="57">
                  <c:v>18.096461535984417</c:v>
                </c:pt>
                <c:pt idx="58">
                  <c:v>18.096461535984417</c:v>
                </c:pt>
                <c:pt idx="59">
                  <c:v>18.096461535984417</c:v>
                </c:pt>
                <c:pt idx="60">
                  <c:v>18.096461535984417</c:v>
                </c:pt>
                <c:pt idx="61">
                  <c:v>18.096461535984417</c:v>
                </c:pt>
                <c:pt idx="62">
                  <c:v>18.096461535984417</c:v>
                </c:pt>
                <c:pt idx="63">
                  <c:v>18.096461535984417</c:v>
                </c:pt>
                <c:pt idx="64">
                  <c:v>18.096461535984417</c:v>
                </c:pt>
                <c:pt idx="65">
                  <c:v>18.096461535984417</c:v>
                </c:pt>
                <c:pt idx="66">
                  <c:v>18.096461535984417</c:v>
                </c:pt>
                <c:pt idx="67">
                  <c:v>18.096461535984417</c:v>
                </c:pt>
                <c:pt idx="68">
                  <c:v>18.096461535984417</c:v>
                </c:pt>
                <c:pt idx="69">
                  <c:v>18.096461535984417</c:v>
                </c:pt>
                <c:pt idx="70">
                  <c:v>18.096461535984417</c:v>
                </c:pt>
                <c:pt idx="71">
                  <c:v>18.096461535984417</c:v>
                </c:pt>
                <c:pt idx="72">
                  <c:v>18.096461535984417</c:v>
                </c:pt>
                <c:pt idx="73">
                  <c:v>18.096461535984417</c:v>
                </c:pt>
                <c:pt idx="74">
                  <c:v>18.096461535984417</c:v>
                </c:pt>
                <c:pt idx="75">
                  <c:v>18.096461535984417</c:v>
                </c:pt>
                <c:pt idx="76">
                  <c:v>18.096461535984417</c:v>
                </c:pt>
                <c:pt idx="77">
                  <c:v>18.096461535984417</c:v>
                </c:pt>
                <c:pt idx="78">
                  <c:v>18.096461535984417</c:v>
                </c:pt>
                <c:pt idx="79">
                  <c:v>18.096461535984417</c:v>
                </c:pt>
                <c:pt idx="80">
                  <c:v>18.096461535984417</c:v>
                </c:pt>
                <c:pt idx="81">
                  <c:v>18.096461535984417</c:v>
                </c:pt>
                <c:pt idx="82">
                  <c:v>18.096461535984417</c:v>
                </c:pt>
                <c:pt idx="83">
                  <c:v>18.096461535984417</c:v>
                </c:pt>
                <c:pt idx="84">
                  <c:v>18.096461535984417</c:v>
                </c:pt>
                <c:pt idx="85">
                  <c:v>18.096461535984417</c:v>
                </c:pt>
                <c:pt idx="86">
                  <c:v>18.096461535984417</c:v>
                </c:pt>
                <c:pt idx="87">
                  <c:v>18.096461535984417</c:v>
                </c:pt>
                <c:pt idx="88">
                  <c:v>18.096461535984417</c:v>
                </c:pt>
                <c:pt idx="89">
                  <c:v>18.096461535984417</c:v>
                </c:pt>
                <c:pt idx="90">
                  <c:v>18.096461535984417</c:v>
                </c:pt>
                <c:pt idx="91">
                  <c:v>18.096461535984417</c:v>
                </c:pt>
                <c:pt idx="92">
                  <c:v>18.096461535984417</c:v>
                </c:pt>
                <c:pt idx="93">
                  <c:v>18.096461535984417</c:v>
                </c:pt>
                <c:pt idx="94">
                  <c:v>18.096461535984417</c:v>
                </c:pt>
                <c:pt idx="95">
                  <c:v>18.096461535984417</c:v>
                </c:pt>
                <c:pt idx="96">
                  <c:v>18.096461535984417</c:v>
                </c:pt>
                <c:pt idx="97">
                  <c:v>18.096461535984417</c:v>
                </c:pt>
                <c:pt idx="98">
                  <c:v>18.096461535984417</c:v>
                </c:pt>
                <c:pt idx="99">
                  <c:v>18.096461535984417</c:v>
                </c:pt>
                <c:pt idx="100">
                  <c:v>18.096461535984417</c:v>
                </c:pt>
                <c:pt idx="101">
                  <c:v>18.096461535984417</c:v>
                </c:pt>
                <c:pt idx="102">
                  <c:v>18.096461535984417</c:v>
                </c:pt>
                <c:pt idx="103">
                  <c:v>18.096461535984417</c:v>
                </c:pt>
                <c:pt idx="104">
                  <c:v>18.096461535984417</c:v>
                </c:pt>
                <c:pt idx="105">
                  <c:v>18.096461535984417</c:v>
                </c:pt>
                <c:pt idx="106">
                  <c:v>18.096461535984417</c:v>
                </c:pt>
                <c:pt idx="107">
                  <c:v>18.096461535984417</c:v>
                </c:pt>
                <c:pt idx="108">
                  <c:v>18.096461535984417</c:v>
                </c:pt>
                <c:pt idx="109">
                  <c:v>18.096461535984417</c:v>
                </c:pt>
                <c:pt idx="110">
                  <c:v>18.096461535984417</c:v>
                </c:pt>
                <c:pt idx="111">
                  <c:v>18.096461535984417</c:v>
                </c:pt>
                <c:pt idx="112">
                  <c:v>18.096461535984417</c:v>
                </c:pt>
                <c:pt idx="113">
                  <c:v>18.096461535984417</c:v>
                </c:pt>
                <c:pt idx="114">
                  <c:v>18.096461535984417</c:v>
                </c:pt>
                <c:pt idx="115">
                  <c:v>18.096461535984417</c:v>
                </c:pt>
                <c:pt idx="116">
                  <c:v>18.096461535984417</c:v>
                </c:pt>
                <c:pt idx="117">
                  <c:v>18.096461535984417</c:v>
                </c:pt>
                <c:pt idx="118">
                  <c:v>18.096461535984417</c:v>
                </c:pt>
                <c:pt idx="119">
                  <c:v>18.096461535984417</c:v>
                </c:pt>
                <c:pt idx="120">
                  <c:v>18.096461535984417</c:v>
                </c:pt>
                <c:pt idx="121">
                  <c:v>18.096461535984417</c:v>
                </c:pt>
                <c:pt idx="122">
                  <c:v>18.096461535984417</c:v>
                </c:pt>
                <c:pt idx="123">
                  <c:v>18.096461535984417</c:v>
                </c:pt>
                <c:pt idx="124">
                  <c:v>18.096461535984417</c:v>
                </c:pt>
                <c:pt idx="125">
                  <c:v>18.096461535984417</c:v>
                </c:pt>
                <c:pt idx="126">
                  <c:v>18.096461535984417</c:v>
                </c:pt>
                <c:pt idx="127">
                  <c:v>18.096461535984417</c:v>
                </c:pt>
                <c:pt idx="128">
                  <c:v>18.096461535984417</c:v>
                </c:pt>
                <c:pt idx="129">
                  <c:v>18.096461535984417</c:v>
                </c:pt>
                <c:pt idx="130">
                  <c:v>18.096461535984417</c:v>
                </c:pt>
                <c:pt idx="131">
                  <c:v>18.096461535984417</c:v>
                </c:pt>
                <c:pt idx="132">
                  <c:v>18.096461535984417</c:v>
                </c:pt>
                <c:pt idx="133">
                  <c:v>18.096461535984417</c:v>
                </c:pt>
                <c:pt idx="134">
                  <c:v>18.096461535984417</c:v>
                </c:pt>
                <c:pt idx="135">
                  <c:v>18.096461535984417</c:v>
                </c:pt>
                <c:pt idx="136">
                  <c:v>18.096461535984417</c:v>
                </c:pt>
                <c:pt idx="137">
                  <c:v>18.096461535984417</c:v>
                </c:pt>
                <c:pt idx="138">
                  <c:v>18.096461535984417</c:v>
                </c:pt>
                <c:pt idx="139">
                  <c:v>18.096461535984417</c:v>
                </c:pt>
                <c:pt idx="140">
                  <c:v>18.096461535984417</c:v>
                </c:pt>
                <c:pt idx="141">
                  <c:v>18.096461535984417</c:v>
                </c:pt>
                <c:pt idx="142">
                  <c:v>18.096461535984417</c:v>
                </c:pt>
                <c:pt idx="143">
                  <c:v>18.096461535984417</c:v>
                </c:pt>
                <c:pt idx="144">
                  <c:v>18.096461535984417</c:v>
                </c:pt>
                <c:pt idx="145">
                  <c:v>18.096461535984417</c:v>
                </c:pt>
                <c:pt idx="146">
                  <c:v>18.096461535984417</c:v>
                </c:pt>
                <c:pt idx="147">
                  <c:v>18.096461535984417</c:v>
                </c:pt>
                <c:pt idx="148">
                  <c:v>18.096461535984417</c:v>
                </c:pt>
                <c:pt idx="149">
                  <c:v>18.096461535984417</c:v>
                </c:pt>
                <c:pt idx="150">
                  <c:v>18.096461535984417</c:v>
                </c:pt>
                <c:pt idx="151">
                  <c:v>18.096461535984417</c:v>
                </c:pt>
                <c:pt idx="152">
                  <c:v>18.096461535984417</c:v>
                </c:pt>
                <c:pt idx="153">
                  <c:v>18.096461535984417</c:v>
                </c:pt>
                <c:pt idx="154">
                  <c:v>18.096461535984417</c:v>
                </c:pt>
                <c:pt idx="155">
                  <c:v>18.096461535984417</c:v>
                </c:pt>
                <c:pt idx="156">
                  <c:v>18.096461535984417</c:v>
                </c:pt>
                <c:pt idx="157">
                  <c:v>18.096461535984417</c:v>
                </c:pt>
                <c:pt idx="158">
                  <c:v>18.096461535984417</c:v>
                </c:pt>
                <c:pt idx="159">
                  <c:v>18.096461535984417</c:v>
                </c:pt>
                <c:pt idx="160">
                  <c:v>18.096461535984417</c:v>
                </c:pt>
                <c:pt idx="161">
                  <c:v>18.096461535984417</c:v>
                </c:pt>
                <c:pt idx="162">
                  <c:v>18.096461535984417</c:v>
                </c:pt>
                <c:pt idx="163">
                  <c:v>18.096461535984417</c:v>
                </c:pt>
                <c:pt idx="164">
                  <c:v>18.096461535984417</c:v>
                </c:pt>
                <c:pt idx="165">
                  <c:v>18.096461535984417</c:v>
                </c:pt>
                <c:pt idx="166">
                  <c:v>18.096461535984417</c:v>
                </c:pt>
                <c:pt idx="167">
                  <c:v>18.096461535984417</c:v>
                </c:pt>
                <c:pt idx="168">
                  <c:v>18.096461535984417</c:v>
                </c:pt>
                <c:pt idx="169">
                  <c:v>18.096461535984417</c:v>
                </c:pt>
                <c:pt idx="170">
                  <c:v>18.096461535984417</c:v>
                </c:pt>
                <c:pt idx="171">
                  <c:v>18.096461535984417</c:v>
                </c:pt>
                <c:pt idx="172">
                  <c:v>18.096461535984417</c:v>
                </c:pt>
                <c:pt idx="173">
                  <c:v>18.096461535984417</c:v>
                </c:pt>
                <c:pt idx="174">
                  <c:v>18.096461535984417</c:v>
                </c:pt>
                <c:pt idx="175">
                  <c:v>18.096461535984417</c:v>
                </c:pt>
                <c:pt idx="176">
                  <c:v>18.096461535984417</c:v>
                </c:pt>
                <c:pt idx="177">
                  <c:v>18.096461535984417</c:v>
                </c:pt>
                <c:pt idx="178">
                  <c:v>18.096461535984417</c:v>
                </c:pt>
                <c:pt idx="179">
                  <c:v>18.096461535984417</c:v>
                </c:pt>
                <c:pt idx="180">
                  <c:v>18.096461535984417</c:v>
                </c:pt>
                <c:pt idx="181">
                  <c:v>18.096461535984417</c:v>
                </c:pt>
                <c:pt idx="182">
                  <c:v>18.096461535984417</c:v>
                </c:pt>
                <c:pt idx="183">
                  <c:v>18.096461535984417</c:v>
                </c:pt>
                <c:pt idx="184">
                  <c:v>18.096461535984417</c:v>
                </c:pt>
                <c:pt idx="185">
                  <c:v>18.096461535984417</c:v>
                </c:pt>
                <c:pt idx="186">
                  <c:v>18.096461535984417</c:v>
                </c:pt>
                <c:pt idx="187">
                  <c:v>18.096461535984417</c:v>
                </c:pt>
                <c:pt idx="188">
                  <c:v>18.096461535984417</c:v>
                </c:pt>
                <c:pt idx="189">
                  <c:v>18.096461535984417</c:v>
                </c:pt>
                <c:pt idx="190">
                  <c:v>18.096461535984417</c:v>
                </c:pt>
                <c:pt idx="191">
                  <c:v>18.096461535984417</c:v>
                </c:pt>
                <c:pt idx="192">
                  <c:v>18.096461535984417</c:v>
                </c:pt>
                <c:pt idx="193">
                  <c:v>18.096461535984417</c:v>
                </c:pt>
                <c:pt idx="194">
                  <c:v>18.096461535984417</c:v>
                </c:pt>
                <c:pt idx="195">
                  <c:v>18.096461535984417</c:v>
                </c:pt>
                <c:pt idx="196">
                  <c:v>18.096461535984417</c:v>
                </c:pt>
                <c:pt idx="197">
                  <c:v>18.096461535984417</c:v>
                </c:pt>
                <c:pt idx="198">
                  <c:v>18.096461535984417</c:v>
                </c:pt>
                <c:pt idx="199">
                  <c:v>18.096461535984417</c:v>
                </c:pt>
                <c:pt idx="200">
                  <c:v>18.096461535984417</c:v>
                </c:pt>
                <c:pt idx="201">
                  <c:v>18.096461535984417</c:v>
                </c:pt>
                <c:pt idx="202">
                  <c:v>18.096461535984417</c:v>
                </c:pt>
                <c:pt idx="203">
                  <c:v>18.096461535984417</c:v>
                </c:pt>
                <c:pt idx="204">
                  <c:v>18.096461535984417</c:v>
                </c:pt>
                <c:pt idx="205">
                  <c:v>18.096461535984417</c:v>
                </c:pt>
                <c:pt idx="206">
                  <c:v>18.096461535984417</c:v>
                </c:pt>
                <c:pt idx="207">
                  <c:v>18.096461535984417</c:v>
                </c:pt>
                <c:pt idx="208">
                  <c:v>18.096461535984417</c:v>
                </c:pt>
                <c:pt idx="209">
                  <c:v>18.096461535984417</c:v>
                </c:pt>
                <c:pt idx="210">
                  <c:v>18.096461535984417</c:v>
                </c:pt>
                <c:pt idx="211">
                  <c:v>18.096461535984417</c:v>
                </c:pt>
                <c:pt idx="212">
                  <c:v>18.096461535984417</c:v>
                </c:pt>
                <c:pt idx="213">
                  <c:v>18.096461535984417</c:v>
                </c:pt>
                <c:pt idx="214">
                  <c:v>18.096461535984417</c:v>
                </c:pt>
                <c:pt idx="215">
                  <c:v>18.096461535984417</c:v>
                </c:pt>
                <c:pt idx="216">
                  <c:v>18.096461535984417</c:v>
                </c:pt>
                <c:pt idx="217">
                  <c:v>18.096461535984417</c:v>
                </c:pt>
                <c:pt idx="218">
                  <c:v>18.096461535984417</c:v>
                </c:pt>
                <c:pt idx="219">
                  <c:v>18.096461535984417</c:v>
                </c:pt>
                <c:pt idx="220">
                  <c:v>18.096461535984417</c:v>
                </c:pt>
                <c:pt idx="221">
                  <c:v>18.096461535984417</c:v>
                </c:pt>
                <c:pt idx="222">
                  <c:v>18.096461535984417</c:v>
                </c:pt>
                <c:pt idx="223">
                  <c:v>18.096461535984417</c:v>
                </c:pt>
                <c:pt idx="224">
                  <c:v>18.096461535984417</c:v>
                </c:pt>
                <c:pt idx="225">
                  <c:v>18.096461535984417</c:v>
                </c:pt>
                <c:pt idx="226">
                  <c:v>18.096461535984417</c:v>
                </c:pt>
                <c:pt idx="227">
                  <c:v>18.096461535984417</c:v>
                </c:pt>
                <c:pt idx="228">
                  <c:v>18.096461535984417</c:v>
                </c:pt>
                <c:pt idx="229">
                  <c:v>18.096461535984417</c:v>
                </c:pt>
                <c:pt idx="230">
                  <c:v>18.096461535984417</c:v>
                </c:pt>
                <c:pt idx="231">
                  <c:v>18.096461535984417</c:v>
                </c:pt>
                <c:pt idx="232">
                  <c:v>18.096461535984417</c:v>
                </c:pt>
                <c:pt idx="233">
                  <c:v>18.096461535984417</c:v>
                </c:pt>
                <c:pt idx="234">
                  <c:v>18.096461535984417</c:v>
                </c:pt>
                <c:pt idx="235">
                  <c:v>18.096461535984417</c:v>
                </c:pt>
                <c:pt idx="236">
                  <c:v>18.096461535984417</c:v>
                </c:pt>
                <c:pt idx="237">
                  <c:v>18.096461535984417</c:v>
                </c:pt>
                <c:pt idx="238">
                  <c:v>18.096461535984417</c:v>
                </c:pt>
                <c:pt idx="239">
                  <c:v>18.096461535984417</c:v>
                </c:pt>
                <c:pt idx="240">
                  <c:v>18.096461535984417</c:v>
                </c:pt>
                <c:pt idx="241">
                  <c:v>18.096461535984417</c:v>
                </c:pt>
                <c:pt idx="242">
                  <c:v>18.096461535984417</c:v>
                </c:pt>
                <c:pt idx="243">
                  <c:v>18.096461535984417</c:v>
                </c:pt>
                <c:pt idx="244">
                  <c:v>18.096461535984417</c:v>
                </c:pt>
                <c:pt idx="245">
                  <c:v>18.096461535984417</c:v>
                </c:pt>
                <c:pt idx="246">
                  <c:v>18.096461535984417</c:v>
                </c:pt>
                <c:pt idx="247">
                  <c:v>18.096461535984417</c:v>
                </c:pt>
                <c:pt idx="248">
                  <c:v>18.096461535984417</c:v>
                </c:pt>
                <c:pt idx="249">
                  <c:v>18.096461535984417</c:v>
                </c:pt>
                <c:pt idx="250">
                  <c:v>18.096461535984417</c:v>
                </c:pt>
                <c:pt idx="251">
                  <c:v>18.096461535984417</c:v>
                </c:pt>
                <c:pt idx="252">
                  <c:v>18.096461535984417</c:v>
                </c:pt>
                <c:pt idx="253">
                  <c:v>18.096461535984417</c:v>
                </c:pt>
                <c:pt idx="254">
                  <c:v>18.096461535984417</c:v>
                </c:pt>
                <c:pt idx="255">
                  <c:v>18.096461535984417</c:v>
                </c:pt>
                <c:pt idx="256">
                  <c:v>18.096461535984417</c:v>
                </c:pt>
                <c:pt idx="257">
                  <c:v>18.096461535984417</c:v>
                </c:pt>
                <c:pt idx="258">
                  <c:v>18.096461535984417</c:v>
                </c:pt>
                <c:pt idx="259">
                  <c:v>18.096461535984417</c:v>
                </c:pt>
                <c:pt idx="260">
                  <c:v>18.096461535984417</c:v>
                </c:pt>
                <c:pt idx="261">
                  <c:v>18.096461535984417</c:v>
                </c:pt>
                <c:pt idx="262">
                  <c:v>18.096461535984417</c:v>
                </c:pt>
                <c:pt idx="263">
                  <c:v>18.096461535984417</c:v>
                </c:pt>
                <c:pt idx="264">
                  <c:v>18.096461535984417</c:v>
                </c:pt>
                <c:pt idx="265">
                  <c:v>18.096461535984417</c:v>
                </c:pt>
                <c:pt idx="266">
                  <c:v>18.096461535984417</c:v>
                </c:pt>
                <c:pt idx="267">
                  <c:v>18.096461535984417</c:v>
                </c:pt>
                <c:pt idx="268">
                  <c:v>18.096461535984417</c:v>
                </c:pt>
                <c:pt idx="269">
                  <c:v>18.096461535984417</c:v>
                </c:pt>
                <c:pt idx="270">
                  <c:v>18.096461535984417</c:v>
                </c:pt>
                <c:pt idx="271">
                  <c:v>18.096461535984417</c:v>
                </c:pt>
                <c:pt idx="272">
                  <c:v>18.096461535984417</c:v>
                </c:pt>
                <c:pt idx="273">
                  <c:v>18.096461535984417</c:v>
                </c:pt>
                <c:pt idx="274">
                  <c:v>18.096461535984417</c:v>
                </c:pt>
                <c:pt idx="275">
                  <c:v>18.096461535984417</c:v>
                </c:pt>
                <c:pt idx="276">
                  <c:v>18.096461535984417</c:v>
                </c:pt>
                <c:pt idx="277">
                  <c:v>18.096461535984417</c:v>
                </c:pt>
                <c:pt idx="278">
                  <c:v>18.096461535984417</c:v>
                </c:pt>
                <c:pt idx="279">
                  <c:v>18.096461535984417</c:v>
                </c:pt>
                <c:pt idx="280">
                  <c:v>18.096461535984417</c:v>
                </c:pt>
                <c:pt idx="281">
                  <c:v>18.096461535984417</c:v>
                </c:pt>
                <c:pt idx="282">
                  <c:v>18.096461535984417</c:v>
                </c:pt>
                <c:pt idx="283">
                  <c:v>18.096461535984417</c:v>
                </c:pt>
                <c:pt idx="284">
                  <c:v>18.096461535984417</c:v>
                </c:pt>
                <c:pt idx="285">
                  <c:v>18.096461535984417</c:v>
                </c:pt>
                <c:pt idx="286">
                  <c:v>18.096461535984417</c:v>
                </c:pt>
                <c:pt idx="287">
                  <c:v>18.096461535984417</c:v>
                </c:pt>
                <c:pt idx="288">
                  <c:v>18.096461535984417</c:v>
                </c:pt>
                <c:pt idx="289">
                  <c:v>18.096461535984417</c:v>
                </c:pt>
                <c:pt idx="290">
                  <c:v>18.096461535984417</c:v>
                </c:pt>
                <c:pt idx="291">
                  <c:v>18.096461535984417</c:v>
                </c:pt>
                <c:pt idx="292">
                  <c:v>18.096461535984417</c:v>
                </c:pt>
                <c:pt idx="293">
                  <c:v>18.096461535984417</c:v>
                </c:pt>
                <c:pt idx="294">
                  <c:v>18.096461535984417</c:v>
                </c:pt>
                <c:pt idx="295">
                  <c:v>18.096461535984417</c:v>
                </c:pt>
                <c:pt idx="296">
                  <c:v>18.096461535984417</c:v>
                </c:pt>
                <c:pt idx="297">
                  <c:v>18.096461535984417</c:v>
                </c:pt>
                <c:pt idx="298">
                  <c:v>18.096461535984417</c:v>
                </c:pt>
                <c:pt idx="299">
                  <c:v>18.096461535984417</c:v>
                </c:pt>
                <c:pt idx="300">
                  <c:v>18.096461535984417</c:v>
                </c:pt>
                <c:pt idx="301">
                  <c:v>18.096461535984417</c:v>
                </c:pt>
                <c:pt idx="302">
                  <c:v>18.096461535984417</c:v>
                </c:pt>
                <c:pt idx="303">
                  <c:v>18.096461535984417</c:v>
                </c:pt>
                <c:pt idx="304">
                  <c:v>18.096461535984417</c:v>
                </c:pt>
                <c:pt idx="305">
                  <c:v>18.096461535984417</c:v>
                </c:pt>
                <c:pt idx="306">
                  <c:v>18.096461535984417</c:v>
                </c:pt>
                <c:pt idx="307">
                  <c:v>18.096461535984417</c:v>
                </c:pt>
                <c:pt idx="308">
                  <c:v>18.096461535984417</c:v>
                </c:pt>
                <c:pt idx="309">
                  <c:v>18.096461535984417</c:v>
                </c:pt>
                <c:pt idx="310">
                  <c:v>18.096461535984417</c:v>
                </c:pt>
                <c:pt idx="311">
                  <c:v>18.096461535984417</c:v>
                </c:pt>
                <c:pt idx="312">
                  <c:v>18.096461535984417</c:v>
                </c:pt>
                <c:pt idx="313">
                  <c:v>18.096461535984417</c:v>
                </c:pt>
                <c:pt idx="314">
                  <c:v>18.096461535984417</c:v>
                </c:pt>
                <c:pt idx="315">
                  <c:v>18.096461535984417</c:v>
                </c:pt>
                <c:pt idx="316">
                  <c:v>18.096461535984417</c:v>
                </c:pt>
                <c:pt idx="317">
                  <c:v>18.096461535984417</c:v>
                </c:pt>
                <c:pt idx="318">
                  <c:v>18.096461535984417</c:v>
                </c:pt>
                <c:pt idx="319">
                  <c:v>18.096461535984417</c:v>
                </c:pt>
                <c:pt idx="320">
                  <c:v>18.096461535984417</c:v>
                </c:pt>
                <c:pt idx="321">
                  <c:v>18.096461535984417</c:v>
                </c:pt>
                <c:pt idx="322">
                  <c:v>18.096461535984417</c:v>
                </c:pt>
                <c:pt idx="323">
                  <c:v>18.096461535984417</c:v>
                </c:pt>
                <c:pt idx="324">
                  <c:v>18.096461535984417</c:v>
                </c:pt>
                <c:pt idx="325">
                  <c:v>18.096461535984417</c:v>
                </c:pt>
                <c:pt idx="326">
                  <c:v>18.096461535984417</c:v>
                </c:pt>
                <c:pt idx="327">
                  <c:v>18.096461535984417</c:v>
                </c:pt>
                <c:pt idx="328">
                  <c:v>18.096461535984417</c:v>
                </c:pt>
                <c:pt idx="329">
                  <c:v>18.096461535984417</c:v>
                </c:pt>
                <c:pt idx="330">
                  <c:v>18.096461535984417</c:v>
                </c:pt>
                <c:pt idx="331">
                  <c:v>18.096461535984417</c:v>
                </c:pt>
                <c:pt idx="332">
                  <c:v>18.096461535984417</c:v>
                </c:pt>
                <c:pt idx="333">
                  <c:v>18.096461535984417</c:v>
                </c:pt>
                <c:pt idx="334">
                  <c:v>18.096461535984417</c:v>
                </c:pt>
                <c:pt idx="335">
                  <c:v>18.096461535984417</c:v>
                </c:pt>
                <c:pt idx="336">
                  <c:v>18.096461535984417</c:v>
                </c:pt>
                <c:pt idx="337">
                  <c:v>18.096461535984417</c:v>
                </c:pt>
                <c:pt idx="338">
                  <c:v>18.096461535984417</c:v>
                </c:pt>
                <c:pt idx="339">
                  <c:v>18.096461535984417</c:v>
                </c:pt>
                <c:pt idx="340">
                  <c:v>18.096461535984417</c:v>
                </c:pt>
                <c:pt idx="341">
                  <c:v>18.096461535984417</c:v>
                </c:pt>
                <c:pt idx="342">
                  <c:v>18.096461535984417</c:v>
                </c:pt>
                <c:pt idx="343">
                  <c:v>18.096461535984417</c:v>
                </c:pt>
                <c:pt idx="344">
                  <c:v>18.096461535984417</c:v>
                </c:pt>
                <c:pt idx="345">
                  <c:v>18.096461535984417</c:v>
                </c:pt>
                <c:pt idx="346">
                  <c:v>18.096461535984417</c:v>
                </c:pt>
                <c:pt idx="347">
                  <c:v>18.096461535984417</c:v>
                </c:pt>
                <c:pt idx="348">
                  <c:v>18.096461535984417</c:v>
                </c:pt>
                <c:pt idx="349">
                  <c:v>18.096461535984417</c:v>
                </c:pt>
                <c:pt idx="350">
                  <c:v>18.096461535984417</c:v>
                </c:pt>
                <c:pt idx="351">
                  <c:v>18.096461535984417</c:v>
                </c:pt>
                <c:pt idx="352">
                  <c:v>18.096461535984417</c:v>
                </c:pt>
                <c:pt idx="353">
                  <c:v>18.096461535984417</c:v>
                </c:pt>
                <c:pt idx="354">
                  <c:v>18.096461535984417</c:v>
                </c:pt>
                <c:pt idx="355">
                  <c:v>18.096461535984417</c:v>
                </c:pt>
                <c:pt idx="356">
                  <c:v>18.096461535984417</c:v>
                </c:pt>
                <c:pt idx="357">
                  <c:v>18.096461535984417</c:v>
                </c:pt>
                <c:pt idx="358">
                  <c:v>18.096461535984417</c:v>
                </c:pt>
                <c:pt idx="359">
                  <c:v>18.096461535984417</c:v>
                </c:pt>
                <c:pt idx="360">
                  <c:v>18.096461535984417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225-4EE0-B648-EE2969BA2F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5065327"/>
        <c:axId val="1325069167"/>
      </c:lineChart>
      <c:catAx>
        <c:axId val="13250653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069167"/>
        <c:crosses val="autoZero"/>
        <c:auto val="1"/>
        <c:lblAlgn val="ctr"/>
        <c:lblOffset val="100"/>
        <c:tickLblSkip val="20"/>
        <c:noMultiLvlLbl val="0"/>
      </c:catAx>
      <c:valAx>
        <c:axId val="1325069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065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Inlet and Exhaust Valve</a:t>
            </a:r>
            <a:r>
              <a:rPr lang="en-GB" baseline="0"/>
              <a:t> Positioning over Crankshaft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Inlet Position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Calculations!$R$3:$R$363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Calculations!$S$3:$S$363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0.02</c:v>
                </c:pt>
                <c:pt idx="104">
                  <c:v>0.04</c:v>
                </c:pt>
                <c:pt idx="105">
                  <c:v>0.06</c:v>
                </c:pt>
                <c:pt idx="106">
                  <c:v>0.08</c:v>
                </c:pt>
                <c:pt idx="107">
                  <c:v>0.1</c:v>
                </c:pt>
                <c:pt idx="108">
                  <c:v>0.11</c:v>
                </c:pt>
                <c:pt idx="109">
                  <c:v>0.13</c:v>
                </c:pt>
                <c:pt idx="110">
                  <c:v>0.15</c:v>
                </c:pt>
                <c:pt idx="111">
                  <c:v>0.17</c:v>
                </c:pt>
                <c:pt idx="112">
                  <c:v>0.19</c:v>
                </c:pt>
                <c:pt idx="113">
                  <c:v>0.2</c:v>
                </c:pt>
                <c:pt idx="114">
                  <c:v>0.23</c:v>
                </c:pt>
                <c:pt idx="115">
                  <c:v>0.25</c:v>
                </c:pt>
                <c:pt idx="116">
                  <c:v>0.26</c:v>
                </c:pt>
                <c:pt idx="117">
                  <c:v>0.28000000000000003</c:v>
                </c:pt>
                <c:pt idx="118">
                  <c:v>0.3</c:v>
                </c:pt>
                <c:pt idx="119">
                  <c:v>0.32</c:v>
                </c:pt>
                <c:pt idx="120">
                  <c:v>0.34</c:v>
                </c:pt>
                <c:pt idx="121">
                  <c:v>0.36</c:v>
                </c:pt>
                <c:pt idx="122">
                  <c:v>0.39</c:v>
                </c:pt>
                <c:pt idx="123">
                  <c:v>0.43</c:v>
                </c:pt>
                <c:pt idx="124">
                  <c:v>0.46</c:v>
                </c:pt>
                <c:pt idx="125">
                  <c:v>0.51</c:v>
                </c:pt>
                <c:pt idx="126">
                  <c:v>0.55000000000000004</c:v>
                </c:pt>
                <c:pt idx="127">
                  <c:v>0.6</c:v>
                </c:pt>
                <c:pt idx="128">
                  <c:v>0.66</c:v>
                </c:pt>
                <c:pt idx="129">
                  <c:v>0.72</c:v>
                </c:pt>
                <c:pt idx="130">
                  <c:v>0.78</c:v>
                </c:pt>
                <c:pt idx="131">
                  <c:v>0.84</c:v>
                </c:pt>
                <c:pt idx="132">
                  <c:v>0.93</c:v>
                </c:pt>
                <c:pt idx="133">
                  <c:v>0.99</c:v>
                </c:pt>
                <c:pt idx="134">
                  <c:v>1.07</c:v>
                </c:pt>
                <c:pt idx="135">
                  <c:v>1.1599999999999999</c:v>
                </c:pt>
                <c:pt idx="136">
                  <c:v>1.26</c:v>
                </c:pt>
                <c:pt idx="137">
                  <c:v>1.35</c:v>
                </c:pt>
                <c:pt idx="138">
                  <c:v>1.45</c:v>
                </c:pt>
                <c:pt idx="139">
                  <c:v>1.56</c:v>
                </c:pt>
                <c:pt idx="140">
                  <c:v>1.68</c:v>
                </c:pt>
                <c:pt idx="141">
                  <c:v>1.8</c:v>
                </c:pt>
                <c:pt idx="142">
                  <c:v>1.93</c:v>
                </c:pt>
                <c:pt idx="143">
                  <c:v>2.04</c:v>
                </c:pt>
                <c:pt idx="144">
                  <c:v>2.1800000000000002</c:v>
                </c:pt>
                <c:pt idx="145">
                  <c:v>2.31</c:v>
                </c:pt>
                <c:pt idx="146">
                  <c:v>2.46</c:v>
                </c:pt>
                <c:pt idx="147">
                  <c:v>2.6</c:v>
                </c:pt>
                <c:pt idx="148">
                  <c:v>2.78</c:v>
                </c:pt>
                <c:pt idx="149">
                  <c:v>2.94</c:v>
                </c:pt>
                <c:pt idx="150">
                  <c:v>3.11</c:v>
                </c:pt>
                <c:pt idx="151">
                  <c:v>3.28</c:v>
                </c:pt>
                <c:pt idx="152">
                  <c:v>3.48</c:v>
                </c:pt>
                <c:pt idx="153">
                  <c:v>3.69</c:v>
                </c:pt>
                <c:pt idx="154">
                  <c:v>3.86</c:v>
                </c:pt>
                <c:pt idx="155">
                  <c:v>4.0599999999999996</c:v>
                </c:pt>
                <c:pt idx="156">
                  <c:v>4.29</c:v>
                </c:pt>
                <c:pt idx="157">
                  <c:v>4.53</c:v>
                </c:pt>
                <c:pt idx="158">
                  <c:v>4.74</c:v>
                </c:pt>
                <c:pt idx="159">
                  <c:v>5</c:v>
                </c:pt>
                <c:pt idx="160">
                  <c:v>5.21</c:v>
                </c:pt>
                <c:pt idx="161">
                  <c:v>5.45</c:v>
                </c:pt>
                <c:pt idx="162">
                  <c:v>5.81</c:v>
                </c:pt>
                <c:pt idx="163">
                  <c:v>5.99</c:v>
                </c:pt>
                <c:pt idx="164">
                  <c:v>6.31</c:v>
                </c:pt>
                <c:pt idx="165">
                  <c:v>6.54</c:v>
                </c:pt>
                <c:pt idx="166">
                  <c:v>6.85</c:v>
                </c:pt>
                <c:pt idx="167">
                  <c:v>7.11</c:v>
                </c:pt>
                <c:pt idx="168">
                  <c:v>7.39</c:v>
                </c:pt>
                <c:pt idx="169">
                  <c:v>7.69</c:v>
                </c:pt>
                <c:pt idx="170">
                  <c:v>7.95</c:v>
                </c:pt>
                <c:pt idx="171">
                  <c:v>8.1999999999999993</c:v>
                </c:pt>
                <c:pt idx="172">
                  <c:v>8.48</c:v>
                </c:pt>
                <c:pt idx="173">
                  <c:v>8.68</c:v>
                </c:pt>
                <c:pt idx="174">
                  <c:v>8.8800000000000008</c:v>
                </c:pt>
                <c:pt idx="175">
                  <c:v>9.01</c:v>
                </c:pt>
                <c:pt idx="176">
                  <c:v>9.1</c:v>
                </c:pt>
                <c:pt idx="177">
                  <c:v>9.14</c:v>
                </c:pt>
                <c:pt idx="178">
                  <c:v>9.14</c:v>
                </c:pt>
                <c:pt idx="179">
                  <c:v>9.1</c:v>
                </c:pt>
                <c:pt idx="180">
                  <c:v>9.02</c:v>
                </c:pt>
                <c:pt idx="181">
                  <c:v>8.85</c:v>
                </c:pt>
                <c:pt idx="182">
                  <c:v>8.66</c:v>
                </c:pt>
                <c:pt idx="183">
                  <c:v>8.3699999999999992</c:v>
                </c:pt>
                <c:pt idx="184">
                  <c:v>8.1199999999999992</c:v>
                </c:pt>
                <c:pt idx="185">
                  <c:v>7.81</c:v>
                </c:pt>
                <c:pt idx="186">
                  <c:v>7.5</c:v>
                </c:pt>
                <c:pt idx="187">
                  <c:v>7.15</c:v>
                </c:pt>
                <c:pt idx="188">
                  <c:v>6.83</c:v>
                </c:pt>
                <c:pt idx="189">
                  <c:v>6.48</c:v>
                </c:pt>
                <c:pt idx="190">
                  <c:v>6.14</c:v>
                </c:pt>
                <c:pt idx="191">
                  <c:v>5.82</c:v>
                </c:pt>
                <c:pt idx="192">
                  <c:v>5.53</c:v>
                </c:pt>
                <c:pt idx="193">
                  <c:v>5.25</c:v>
                </c:pt>
                <c:pt idx="194">
                  <c:v>4.9400000000000004</c:v>
                </c:pt>
                <c:pt idx="195">
                  <c:v>4.66</c:v>
                </c:pt>
                <c:pt idx="196">
                  <c:v>4.41</c:v>
                </c:pt>
                <c:pt idx="197">
                  <c:v>4.1900000000000004</c:v>
                </c:pt>
                <c:pt idx="198">
                  <c:v>3.93</c:v>
                </c:pt>
                <c:pt idx="199">
                  <c:v>3.73</c:v>
                </c:pt>
                <c:pt idx="200">
                  <c:v>3.5</c:v>
                </c:pt>
                <c:pt idx="201">
                  <c:v>3.29</c:v>
                </c:pt>
                <c:pt idx="202">
                  <c:v>3.1</c:v>
                </c:pt>
                <c:pt idx="203">
                  <c:v>2.88</c:v>
                </c:pt>
                <c:pt idx="204">
                  <c:v>2.73</c:v>
                </c:pt>
                <c:pt idx="205">
                  <c:v>2.54</c:v>
                </c:pt>
                <c:pt idx="206">
                  <c:v>2.39</c:v>
                </c:pt>
                <c:pt idx="207">
                  <c:v>2.2400000000000002</c:v>
                </c:pt>
                <c:pt idx="208">
                  <c:v>2.08</c:v>
                </c:pt>
                <c:pt idx="209">
                  <c:v>1.94</c:v>
                </c:pt>
                <c:pt idx="210">
                  <c:v>1.8</c:v>
                </c:pt>
                <c:pt idx="211">
                  <c:v>1.67</c:v>
                </c:pt>
                <c:pt idx="212">
                  <c:v>1.56</c:v>
                </c:pt>
                <c:pt idx="213">
                  <c:v>1.46</c:v>
                </c:pt>
                <c:pt idx="214">
                  <c:v>1.35</c:v>
                </c:pt>
                <c:pt idx="215">
                  <c:v>1.26</c:v>
                </c:pt>
                <c:pt idx="216">
                  <c:v>1.1599999999999999</c:v>
                </c:pt>
                <c:pt idx="217">
                  <c:v>1.06</c:v>
                </c:pt>
                <c:pt idx="218">
                  <c:v>1</c:v>
                </c:pt>
                <c:pt idx="219">
                  <c:v>0.92</c:v>
                </c:pt>
                <c:pt idx="220">
                  <c:v>0.86</c:v>
                </c:pt>
                <c:pt idx="221">
                  <c:v>0.79</c:v>
                </c:pt>
                <c:pt idx="222">
                  <c:v>0.73</c:v>
                </c:pt>
                <c:pt idx="223">
                  <c:v>0.68</c:v>
                </c:pt>
                <c:pt idx="224">
                  <c:v>0.64</c:v>
                </c:pt>
                <c:pt idx="225">
                  <c:v>0.59</c:v>
                </c:pt>
                <c:pt idx="226">
                  <c:v>0.55000000000000004</c:v>
                </c:pt>
                <c:pt idx="227">
                  <c:v>0.52</c:v>
                </c:pt>
                <c:pt idx="228">
                  <c:v>0.49</c:v>
                </c:pt>
                <c:pt idx="229">
                  <c:v>0.47</c:v>
                </c:pt>
                <c:pt idx="230">
                  <c:v>0.45</c:v>
                </c:pt>
                <c:pt idx="231">
                  <c:v>0.43</c:v>
                </c:pt>
                <c:pt idx="232">
                  <c:v>0.41</c:v>
                </c:pt>
                <c:pt idx="233">
                  <c:v>0.4</c:v>
                </c:pt>
                <c:pt idx="234">
                  <c:v>0.38</c:v>
                </c:pt>
                <c:pt idx="235">
                  <c:v>0.36</c:v>
                </c:pt>
                <c:pt idx="236">
                  <c:v>0.34</c:v>
                </c:pt>
                <c:pt idx="237">
                  <c:v>0.33</c:v>
                </c:pt>
                <c:pt idx="238">
                  <c:v>0.31</c:v>
                </c:pt>
                <c:pt idx="239">
                  <c:v>0.28999999999999998</c:v>
                </c:pt>
                <c:pt idx="240">
                  <c:v>0.27</c:v>
                </c:pt>
                <c:pt idx="241">
                  <c:v>0.26</c:v>
                </c:pt>
                <c:pt idx="242">
                  <c:v>0.24</c:v>
                </c:pt>
                <c:pt idx="243">
                  <c:v>0.22</c:v>
                </c:pt>
                <c:pt idx="244">
                  <c:v>0.21</c:v>
                </c:pt>
                <c:pt idx="245">
                  <c:v>0.19</c:v>
                </c:pt>
                <c:pt idx="246">
                  <c:v>0.17</c:v>
                </c:pt>
                <c:pt idx="247">
                  <c:v>0.16</c:v>
                </c:pt>
                <c:pt idx="248">
                  <c:v>0.15</c:v>
                </c:pt>
                <c:pt idx="249">
                  <c:v>0.13</c:v>
                </c:pt>
                <c:pt idx="250">
                  <c:v>0.12</c:v>
                </c:pt>
                <c:pt idx="251">
                  <c:v>0.12</c:v>
                </c:pt>
                <c:pt idx="252">
                  <c:v>0.11</c:v>
                </c:pt>
                <c:pt idx="253">
                  <c:v>0.11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0.09</c:v>
                </c:pt>
                <c:pt idx="301">
                  <c:v>0.09</c:v>
                </c:pt>
                <c:pt idx="302">
                  <c:v>0.09</c:v>
                </c:pt>
                <c:pt idx="303">
                  <c:v>0.09</c:v>
                </c:pt>
                <c:pt idx="304">
                  <c:v>0.09</c:v>
                </c:pt>
                <c:pt idx="305">
                  <c:v>0.09</c:v>
                </c:pt>
                <c:pt idx="306">
                  <c:v>0.09</c:v>
                </c:pt>
                <c:pt idx="307">
                  <c:v>0.09</c:v>
                </c:pt>
                <c:pt idx="308">
                  <c:v>0.09</c:v>
                </c:pt>
                <c:pt idx="309">
                  <c:v>0.09</c:v>
                </c:pt>
                <c:pt idx="310">
                  <c:v>0.09</c:v>
                </c:pt>
                <c:pt idx="311">
                  <c:v>0.09</c:v>
                </c:pt>
                <c:pt idx="312">
                  <c:v>0.09</c:v>
                </c:pt>
                <c:pt idx="313">
                  <c:v>0.09</c:v>
                </c:pt>
                <c:pt idx="314">
                  <c:v>0.09</c:v>
                </c:pt>
                <c:pt idx="315">
                  <c:v>0.09</c:v>
                </c:pt>
                <c:pt idx="316">
                  <c:v>0.09</c:v>
                </c:pt>
                <c:pt idx="317">
                  <c:v>0.09</c:v>
                </c:pt>
                <c:pt idx="318">
                  <c:v>0.08</c:v>
                </c:pt>
                <c:pt idx="319">
                  <c:v>0.08</c:v>
                </c:pt>
                <c:pt idx="320">
                  <c:v>0.08</c:v>
                </c:pt>
                <c:pt idx="321">
                  <c:v>0.08</c:v>
                </c:pt>
                <c:pt idx="322">
                  <c:v>0.08</c:v>
                </c:pt>
                <c:pt idx="323">
                  <c:v>0.08</c:v>
                </c:pt>
                <c:pt idx="324">
                  <c:v>0.08</c:v>
                </c:pt>
                <c:pt idx="325">
                  <c:v>0.08</c:v>
                </c:pt>
                <c:pt idx="326">
                  <c:v>0.08</c:v>
                </c:pt>
                <c:pt idx="327">
                  <c:v>0.08</c:v>
                </c:pt>
                <c:pt idx="328">
                  <c:v>0.08</c:v>
                </c:pt>
                <c:pt idx="329">
                  <c:v>7.0000000000000007E-2</c:v>
                </c:pt>
                <c:pt idx="330">
                  <c:v>7.0000000000000007E-2</c:v>
                </c:pt>
                <c:pt idx="331">
                  <c:v>7.0000000000000007E-2</c:v>
                </c:pt>
                <c:pt idx="332">
                  <c:v>7.0000000000000007E-2</c:v>
                </c:pt>
                <c:pt idx="333">
                  <c:v>7.0000000000000007E-2</c:v>
                </c:pt>
                <c:pt idx="334">
                  <c:v>7.0000000000000007E-2</c:v>
                </c:pt>
                <c:pt idx="335">
                  <c:v>7.0000000000000007E-2</c:v>
                </c:pt>
                <c:pt idx="336">
                  <c:v>7.0000000000000007E-2</c:v>
                </c:pt>
                <c:pt idx="337">
                  <c:v>7.0000000000000007E-2</c:v>
                </c:pt>
                <c:pt idx="338">
                  <c:v>7.0000000000000007E-2</c:v>
                </c:pt>
                <c:pt idx="339">
                  <c:v>7.0000000000000007E-2</c:v>
                </c:pt>
                <c:pt idx="340">
                  <c:v>7.0000000000000007E-2</c:v>
                </c:pt>
                <c:pt idx="341">
                  <c:v>0.06</c:v>
                </c:pt>
                <c:pt idx="342">
                  <c:v>0.06</c:v>
                </c:pt>
                <c:pt idx="343">
                  <c:v>0.06</c:v>
                </c:pt>
                <c:pt idx="344">
                  <c:v>0.06</c:v>
                </c:pt>
                <c:pt idx="345">
                  <c:v>0.06</c:v>
                </c:pt>
                <c:pt idx="346">
                  <c:v>0.06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0.04</c:v>
                </c:pt>
                <c:pt idx="354">
                  <c:v>0.04</c:v>
                </c:pt>
                <c:pt idx="355">
                  <c:v>0.04</c:v>
                </c:pt>
                <c:pt idx="356">
                  <c:v>0.04</c:v>
                </c:pt>
                <c:pt idx="357">
                  <c:v>0.04</c:v>
                </c:pt>
                <c:pt idx="358">
                  <c:v>0.04</c:v>
                </c:pt>
                <c:pt idx="359">
                  <c:v>0.03</c:v>
                </c:pt>
                <c:pt idx="36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A2-4949-A253-E94019FAB56F}"/>
            </c:ext>
          </c:extLst>
        </c:ser>
        <c:ser>
          <c:idx val="1"/>
          <c:order val="1"/>
          <c:tx>
            <c:v>Exhaust Position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Calculations!$R$3:$R$363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Calculations!$T$3:$T$363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0.02</c:v>
                </c:pt>
                <c:pt idx="17">
                  <c:v>0.02</c:v>
                </c:pt>
                <c:pt idx="18">
                  <c:v>0.02</c:v>
                </c:pt>
                <c:pt idx="19">
                  <c:v>0.02</c:v>
                </c:pt>
                <c:pt idx="20">
                  <c:v>0.02</c:v>
                </c:pt>
                <c:pt idx="21">
                  <c:v>0.02</c:v>
                </c:pt>
                <c:pt idx="22">
                  <c:v>0.02</c:v>
                </c:pt>
                <c:pt idx="23">
                  <c:v>0.02</c:v>
                </c:pt>
                <c:pt idx="24">
                  <c:v>0.02</c:v>
                </c:pt>
                <c:pt idx="25">
                  <c:v>0.02</c:v>
                </c:pt>
                <c:pt idx="26">
                  <c:v>0.02</c:v>
                </c:pt>
                <c:pt idx="27">
                  <c:v>0.02</c:v>
                </c:pt>
                <c:pt idx="28">
                  <c:v>0.02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  <c:pt idx="41">
                  <c:v>0.04</c:v>
                </c:pt>
                <c:pt idx="42">
                  <c:v>0.04</c:v>
                </c:pt>
                <c:pt idx="43">
                  <c:v>0.04</c:v>
                </c:pt>
                <c:pt idx="44">
                  <c:v>0.04</c:v>
                </c:pt>
                <c:pt idx="45">
                  <c:v>0.04</c:v>
                </c:pt>
                <c:pt idx="46">
                  <c:v>0.04</c:v>
                </c:pt>
                <c:pt idx="47">
                  <c:v>0.04</c:v>
                </c:pt>
                <c:pt idx="48">
                  <c:v>0.04</c:v>
                </c:pt>
                <c:pt idx="49">
                  <c:v>0.04</c:v>
                </c:pt>
                <c:pt idx="50">
                  <c:v>0.04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0.06</c:v>
                </c:pt>
                <c:pt idx="61">
                  <c:v>0.06</c:v>
                </c:pt>
                <c:pt idx="62">
                  <c:v>0.06</c:v>
                </c:pt>
                <c:pt idx="63">
                  <c:v>0.06</c:v>
                </c:pt>
                <c:pt idx="64">
                  <c:v>0.06</c:v>
                </c:pt>
                <c:pt idx="65">
                  <c:v>0.06</c:v>
                </c:pt>
                <c:pt idx="66">
                  <c:v>0.06</c:v>
                </c:pt>
                <c:pt idx="67">
                  <c:v>0.06</c:v>
                </c:pt>
                <c:pt idx="68">
                  <c:v>0.06</c:v>
                </c:pt>
                <c:pt idx="69">
                  <c:v>0.06</c:v>
                </c:pt>
                <c:pt idx="70">
                  <c:v>7.0000000000000007E-2</c:v>
                </c:pt>
                <c:pt idx="71">
                  <c:v>7.0000000000000007E-2</c:v>
                </c:pt>
                <c:pt idx="72">
                  <c:v>7.0000000000000007E-2</c:v>
                </c:pt>
                <c:pt idx="73">
                  <c:v>7.0000000000000007E-2</c:v>
                </c:pt>
                <c:pt idx="74">
                  <c:v>7.0000000000000007E-2</c:v>
                </c:pt>
                <c:pt idx="75">
                  <c:v>7.0000000000000007E-2</c:v>
                </c:pt>
                <c:pt idx="76">
                  <c:v>7.0000000000000007E-2</c:v>
                </c:pt>
                <c:pt idx="77">
                  <c:v>7.0000000000000007E-2</c:v>
                </c:pt>
                <c:pt idx="78">
                  <c:v>7.0000000000000007E-2</c:v>
                </c:pt>
                <c:pt idx="79">
                  <c:v>7.0000000000000007E-2</c:v>
                </c:pt>
                <c:pt idx="80">
                  <c:v>7.0000000000000007E-2</c:v>
                </c:pt>
                <c:pt idx="81">
                  <c:v>7.0000000000000007E-2</c:v>
                </c:pt>
                <c:pt idx="82">
                  <c:v>7.0000000000000007E-2</c:v>
                </c:pt>
                <c:pt idx="83">
                  <c:v>7.0000000000000007E-2</c:v>
                </c:pt>
                <c:pt idx="84">
                  <c:v>0.08</c:v>
                </c:pt>
                <c:pt idx="85">
                  <c:v>0.08</c:v>
                </c:pt>
                <c:pt idx="86">
                  <c:v>0.08</c:v>
                </c:pt>
                <c:pt idx="87">
                  <c:v>0.08</c:v>
                </c:pt>
                <c:pt idx="88">
                  <c:v>0.08</c:v>
                </c:pt>
                <c:pt idx="89">
                  <c:v>0.08</c:v>
                </c:pt>
                <c:pt idx="90">
                  <c:v>0.08</c:v>
                </c:pt>
                <c:pt idx="91">
                  <c:v>0.08</c:v>
                </c:pt>
                <c:pt idx="92">
                  <c:v>0.08</c:v>
                </c:pt>
                <c:pt idx="93">
                  <c:v>0.08</c:v>
                </c:pt>
                <c:pt idx="94">
                  <c:v>0.08</c:v>
                </c:pt>
                <c:pt idx="95">
                  <c:v>0.08</c:v>
                </c:pt>
                <c:pt idx="96">
                  <c:v>0.08</c:v>
                </c:pt>
                <c:pt idx="97">
                  <c:v>0.09</c:v>
                </c:pt>
                <c:pt idx="98">
                  <c:v>0.09</c:v>
                </c:pt>
                <c:pt idx="99">
                  <c:v>0.09</c:v>
                </c:pt>
                <c:pt idx="100">
                  <c:v>0.09</c:v>
                </c:pt>
                <c:pt idx="101">
                  <c:v>0.11</c:v>
                </c:pt>
                <c:pt idx="102">
                  <c:v>0.12</c:v>
                </c:pt>
                <c:pt idx="103">
                  <c:v>0.13</c:v>
                </c:pt>
                <c:pt idx="104">
                  <c:v>0.14000000000000001</c:v>
                </c:pt>
                <c:pt idx="105">
                  <c:v>0.16</c:v>
                </c:pt>
                <c:pt idx="106">
                  <c:v>0.19</c:v>
                </c:pt>
                <c:pt idx="107">
                  <c:v>0.2</c:v>
                </c:pt>
                <c:pt idx="108">
                  <c:v>0.22</c:v>
                </c:pt>
                <c:pt idx="109">
                  <c:v>0.24</c:v>
                </c:pt>
                <c:pt idx="110">
                  <c:v>0.26</c:v>
                </c:pt>
                <c:pt idx="111">
                  <c:v>0.28000000000000003</c:v>
                </c:pt>
                <c:pt idx="112">
                  <c:v>0.3</c:v>
                </c:pt>
                <c:pt idx="113">
                  <c:v>0.31</c:v>
                </c:pt>
                <c:pt idx="114">
                  <c:v>0.33</c:v>
                </c:pt>
                <c:pt idx="115">
                  <c:v>0.35</c:v>
                </c:pt>
                <c:pt idx="116">
                  <c:v>0.37</c:v>
                </c:pt>
                <c:pt idx="117">
                  <c:v>0.38</c:v>
                </c:pt>
                <c:pt idx="118">
                  <c:v>0.4</c:v>
                </c:pt>
                <c:pt idx="119">
                  <c:v>0.42</c:v>
                </c:pt>
                <c:pt idx="120">
                  <c:v>0.44</c:v>
                </c:pt>
                <c:pt idx="121">
                  <c:v>0.46</c:v>
                </c:pt>
                <c:pt idx="122">
                  <c:v>0.48</c:v>
                </c:pt>
                <c:pt idx="123">
                  <c:v>0.5</c:v>
                </c:pt>
                <c:pt idx="124">
                  <c:v>0.52</c:v>
                </c:pt>
                <c:pt idx="125">
                  <c:v>0.54</c:v>
                </c:pt>
                <c:pt idx="126">
                  <c:v>0.56000000000000005</c:v>
                </c:pt>
                <c:pt idx="127">
                  <c:v>0.57999999999999996</c:v>
                </c:pt>
                <c:pt idx="128">
                  <c:v>0.6</c:v>
                </c:pt>
                <c:pt idx="129">
                  <c:v>0.62</c:v>
                </c:pt>
                <c:pt idx="130">
                  <c:v>0.66</c:v>
                </c:pt>
                <c:pt idx="131">
                  <c:v>0.7</c:v>
                </c:pt>
                <c:pt idx="132">
                  <c:v>0.73</c:v>
                </c:pt>
                <c:pt idx="133">
                  <c:v>0.77</c:v>
                </c:pt>
                <c:pt idx="134">
                  <c:v>0.82</c:v>
                </c:pt>
                <c:pt idx="135">
                  <c:v>0.88</c:v>
                </c:pt>
                <c:pt idx="136">
                  <c:v>0.94</c:v>
                </c:pt>
                <c:pt idx="137">
                  <c:v>1</c:v>
                </c:pt>
                <c:pt idx="138">
                  <c:v>1.06</c:v>
                </c:pt>
                <c:pt idx="139">
                  <c:v>1.1499999999999999</c:v>
                </c:pt>
                <c:pt idx="140">
                  <c:v>1.23</c:v>
                </c:pt>
                <c:pt idx="141">
                  <c:v>1.32</c:v>
                </c:pt>
                <c:pt idx="142">
                  <c:v>1.41</c:v>
                </c:pt>
                <c:pt idx="143">
                  <c:v>1.51</c:v>
                </c:pt>
                <c:pt idx="144">
                  <c:v>1.62</c:v>
                </c:pt>
                <c:pt idx="145">
                  <c:v>1.71</c:v>
                </c:pt>
                <c:pt idx="146">
                  <c:v>1.84</c:v>
                </c:pt>
                <c:pt idx="147">
                  <c:v>1.95</c:v>
                </c:pt>
                <c:pt idx="148">
                  <c:v>2.06</c:v>
                </c:pt>
                <c:pt idx="149">
                  <c:v>2.2000000000000002</c:v>
                </c:pt>
                <c:pt idx="150">
                  <c:v>2.35</c:v>
                </c:pt>
                <c:pt idx="151">
                  <c:v>2.4900000000000002</c:v>
                </c:pt>
                <c:pt idx="152">
                  <c:v>2.65</c:v>
                </c:pt>
                <c:pt idx="153">
                  <c:v>2.81</c:v>
                </c:pt>
                <c:pt idx="154">
                  <c:v>2.99</c:v>
                </c:pt>
                <c:pt idx="155">
                  <c:v>3.15</c:v>
                </c:pt>
                <c:pt idx="156">
                  <c:v>3.34</c:v>
                </c:pt>
                <c:pt idx="157">
                  <c:v>3.53</c:v>
                </c:pt>
                <c:pt idx="158">
                  <c:v>3.74</c:v>
                </c:pt>
                <c:pt idx="159">
                  <c:v>3.92</c:v>
                </c:pt>
                <c:pt idx="160">
                  <c:v>4.1500000000000004</c:v>
                </c:pt>
                <c:pt idx="161">
                  <c:v>4.3899999999999997</c:v>
                </c:pt>
                <c:pt idx="162">
                  <c:v>4.62</c:v>
                </c:pt>
                <c:pt idx="163">
                  <c:v>4.8499999999999996</c:v>
                </c:pt>
                <c:pt idx="164">
                  <c:v>5.1100000000000003</c:v>
                </c:pt>
                <c:pt idx="165">
                  <c:v>5.41</c:v>
                </c:pt>
                <c:pt idx="166">
                  <c:v>5.69</c:v>
                </c:pt>
                <c:pt idx="167">
                  <c:v>5.96</c:v>
                </c:pt>
                <c:pt idx="168">
                  <c:v>6.27</c:v>
                </c:pt>
                <c:pt idx="169">
                  <c:v>6.52</c:v>
                </c:pt>
                <c:pt idx="170">
                  <c:v>6.8</c:v>
                </c:pt>
                <c:pt idx="171">
                  <c:v>7.05</c:v>
                </c:pt>
                <c:pt idx="172">
                  <c:v>7.33</c:v>
                </c:pt>
                <c:pt idx="173">
                  <c:v>7.6</c:v>
                </c:pt>
                <c:pt idx="174">
                  <c:v>7.81</c:v>
                </c:pt>
                <c:pt idx="175">
                  <c:v>7.98</c:v>
                </c:pt>
                <c:pt idx="176">
                  <c:v>8.09</c:v>
                </c:pt>
                <c:pt idx="177">
                  <c:v>8.15</c:v>
                </c:pt>
                <c:pt idx="178">
                  <c:v>8.16</c:v>
                </c:pt>
                <c:pt idx="179">
                  <c:v>8.14</c:v>
                </c:pt>
                <c:pt idx="180">
                  <c:v>8.09</c:v>
                </c:pt>
                <c:pt idx="181">
                  <c:v>8</c:v>
                </c:pt>
                <c:pt idx="182">
                  <c:v>7.82</c:v>
                </c:pt>
                <c:pt idx="183">
                  <c:v>7.6</c:v>
                </c:pt>
                <c:pt idx="184">
                  <c:v>7.38</c:v>
                </c:pt>
                <c:pt idx="185">
                  <c:v>7.1</c:v>
                </c:pt>
                <c:pt idx="186">
                  <c:v>6.85</c:v>
                </c:pt>
                <c:pt idx="187">
                  <c:v>6.57</c:v>
                </c:pt>
                <c:pt idx="188">
                  <c:v>6.31</c:v>
                </c:pt>
                <c:pt idx="189">
                  <c:v>6.01</c:v>
                </c:pt>
                <c:pt idx="190">
                  <c:v>5.75</c:v>
                </c:pt>
                <c:pt idx="191">
                  <c:v>5.49</c:v>
                </c:pt>
                <c:pt idx="192">
                  <c:v>5.24</c:v>
                </c:pt>
                <c:pt idx="193">
                  <c:v>4.9800000000000004</c:v>
                </c:pt>
                <c:pt idx="194">
                  <c:v>4.71</c:v>
                </c:pt>
                <c:pt idx="195">
                  <c:v>4.49</c:v>
                </c:pt>
                <c:pt idx="196">
                  <c:v>4.25</c:v>
                </c:pt>
                <c:pt idx="197">
                  <c:v>4.03</c:v>
                </c:pt>
                <c:pt idx="198">
                  <c:v>3.82</c:v>
                </c:pt>
                <c:pt idx="199">
                  <c:v>3.62</c:v>
                </c:pt>
                <c:pt idx="200">
                  <c:v>3.41</c:v>
                </c:pt>
                <c:pt idx="201">
                  <c:v>3.22</c:v>
                </c:pt>
                <c:pt idx="202">
                  <c:v>3.05</c:v>
                </c:pt>
                <c:pt idx="203">
                  <c:v>2.86</c:v>
                </c:pt>
                <c:pt idx="204">
                  <c:v>2.7</c:v>
                </c:pt>
                <c:pt idx="205">
                  <c:v>2.54</c:v>
                </c:pt>
                <c:pt idx="206">
                  <c:v>2.37</c:v>
                </c:pt>
                <c:pt idx="207">
                  <c:v>2.23</c:v>
                </c:pt>
                <c:pt idx="208">
                  <c:v>2.09</c:v>
                </c:pt>
                <c:pt idx="209">
                  <c:v>1.95</c:v>
                </c:pt>
                <c:pt idx="210">
                  <c:v>1.82</c:v>
                </c:pt>
                <c:pt idx="211">
                  <c:v>1.71</c:v>
                </c:pt>
                <c:pt idx="212">
                  <c:v>1.59</c:v>
                </c:pt>
                <c:pt idx="213">
                  <c:v>1.49</c:v>
                </c:pt>
                <c:pt idx="214">
                  <c:v>1.37</c:v>
                </c:pt>
                <c:pt idx="215">
                  <c:v>1.3</c:v>
                </c:pt>
                <c:pt idx="216">
                  <c:v>1.19</c:v>
                </c:pt>
                <c:pt idx="217">
                  <c:v>1.0900000000000001</c:v>
                </c:pt>
                <c:pt idx="218">
                  <c:v>1.01</c:v>
                </c:pt>
                <c:pt idx="219">
                  <c:v>0.93</c:v>
                </c:pt>
                <c:pt idx="220">
                  <c:v>0.87</c:v>
                </c:pt>
                <c:pt idx="221">
                  <c:v>0.8</c:v>
                </c:pt>
                <c:pt idx="222">
                  <c:v>0.74</c:v>
                </c:pt>
                <c:pt idx="223">
                  <c:v>0.68</c:v>
                </c:pt>
                <c:pt idx="224">
                  <c:v>0.62</c:v>
                </c:pt>
                <c:pt idx="225">
                  <c:v>0.56999999999999995</c:v>
                </c:pt>
                <c:pt idx="226">
                  <c:v>0.53</c:v>
                </c:pt>
                <c:pt idx="227">
                  <c:v>0.49</c:v>
                </c:pt>
                <c:pt idx="228">
                  <c:v>0.46</c:v>
                </c:pt>
                <c:pt idx="229">
                  <c:v>0.42</c:v>
                </c:pt>
                <c:pt idx="230">
                  <c:v>0.4</c:v>
                </c:pt>
                <c:pt idx="231">
                  <c:v>0.38</c:v>
                </c:pt>
                <c:pt idx="232">
                  <c:v>0.36</c:v>
                </c:pt>
                <c:pt idx="233">
                  <c:v>0.32</c:v>
                </c:pt>
                <c:pt idx="234">
                  <c:v>0.3</c:v>
                </c:pt>
                <c:pt idx="235">
                  <c:v>0.28000000000000003</c:v>
                </c:pt>
                <c:pt idx="236">
                  <c:v>0.26</c:v>
                </c:pt>
                <c:pt idx="237">
                  <c:v>0.24</c:v>
                </c:pt>
                <c:pt idx="238">
                  <c:v>0.22</c:v>
                </c:pt>
                <c:pt idx="239">
                  <c:v>0.2</c:v>
                </c:pt>
                <c:pt idx="240">
                  <c:v>0.18</c:v>
                </c:pt>
                <c:pt idx="241">
                  <c:v>0.16</c:v>
                </c:pt>
                <c:pt idx="242">
                  <c:v>0.14000000000000001</c:v>
                </c:pt>
                <c:pt idx="243">
                  <c:v>0.12</c:v>
                </c:pt>
                <c:pt idx="244">
                  <c:v>0.1</c:v>
                </c:pt>
                <c:pt idx="245">
                  <c:v>0.09</c:v>
                </c:pt>
                <c:pt idx="246">
                  <c:v>7.0000000000000007E-2</c:v>
                </c:pt>
                <c:pt idx="247">
                  <c:v>0.04</c:v>
                </c:pt>
                <c:pt idx="248">
                  <c:v>0.03</c:v>
                </c:pt>
                <c:pt idx="249">
                  <c:v>0.01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0.01</c:v>
                </c:pt>
                <c:pt idx="356">
                  <c:v>0.01</c:v>
                </c:pt>
                <c:pt idx="357">
                  <c:v>0.02</c:v>
                </c:pt>
                <c:pt idx="358">
                  <c:v>0.02</c:v>
                </c:pt>
                <c:pt idx="359">
                  <c:v>0.02</c:v>
                </c:pt>
                <c:pt idx="36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A2-4949-A253-E94019FAB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5040847"/>
        <c:axId val="1325041327"/>
      </c:lineChart>
      <c:catAx>
        <c:axId val="132504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Crankshaft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041327"/>
        <c:crosses val="autoZero"/>
        <c:auto val="1"/>
        <c:lblAlgn val="ctr"/>
        <c:lblOffset val="100"/>
        <c:tickLblSkip val="20"/>
        <c:noMultiLvlLbl val="0"/>
      </c:catAx>
      <c:valAx>
        <c:axId val="132504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Position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040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Inlet Position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Calculations!$R$3:$R$363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Calculations!$S$3:$S$363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0.02</c:v>
                </c:pt>
                <c:pt idx="104">
                  <c:v>0.04</c:v>
                </c:pt>
                <c:pt idx="105">
                  <c:v>0.06</c:v>
                </c:pt>
                <c:pt idx="106">
                  <c:v>0.08</c:v>
                </c:pt>
                <c:pt idx="107">
                  <c:v>0.1</c:v>
                </c:pt>
                <c:pt idx="108">
                  <c:v>0.11</c:v>
                </c:pt>
                <c:pt idx="109">
                  <c:v>0.13</c:v>
                </c:pt>
                <c:pt idx="110">
                  <c:v>0.15</c:v>
                </c:pt>
                <c:pt idx="111">
                  <c:v>0.17</c:v>
                </c:pt>
                <c:pt idx="112">
                  <c:v>0.19</c:v>
                </c:pt>
                <c:pt idx="113">
                  <c:v>0.2</c:v>
                </c:pt>
                <c:pt idx="114">
                  <c:v>0.23</c:v>
                </c:pt>
                <c:pt idx="115">
                  <c:v>0.25</c:v>
                </c:pt>
                <c:pt idx="116">
                  <c:v>0.26</c:v>
                </c:pt>
                <c:pt idx="117">
                  <c:v>0.28000000000000003</c:v>
                </c:pt>
                <c:pt idx="118">
                  <c:v>0.3</c:v>
                </c:pt>
                <c:pt idx="119">
                  <c:v>0.32</c:v>
                </c:pt>
                <c:pt idx="120">
                  <c:v>0.34</c:v>
                </c:pt>
                <c:pt idx="121">
                  <c:v>0.36</c:v>
                </c:pt>
                <c:pt idx="122">
                  <c:v>0.39</c:v>
                </c:pt>
                <c:pt idx="123">
                  <c:v>0.43</c:v>
                </c:pt>
                <c:pt idx="124">
                  <c:v>0.46</c:v>
                </c:pt>
                <c:pt idx="125">
                  <c:v>0.51</c:v>
                </c:pt>
                <c:pt idx="126">
                  <c:v>0.55000000000000004</c:v>
                </c:pt>
                <c:pt idx="127">
                  <c:v>0.6</c:v>
                </c:pt>
                <c:pt idx="128">
                  <c:v>0.66</c:v>
                </c:pt>
                <c:pt idx="129">
                  <c:v>0.72</c:v>
                </c:pt>
                <c:pt idx="130">
                  <c:v>0.78</c:v>
                </c:pt>
                <c:pt idx="131">
                  <c:v>0.84</c:v>
                </c:pt>
                <c:pt idx="132">
                  <c:v>0.93</c:v>
                </c:pt>
                <c:pt idx="133">
                  <c:v>0.99</c:v>
                </c:pt>
                <c:pt idx="134">
                  <c:v>1.07</c:v>
                </c:pt>
                <c:pt idx="135">
                  <c:v>1.1599999999999999</c:v>
                </c:pt>
                <c:pt idx="136">
                  <c:v>1.26</c:v>
                </c:pt>
                <c:pt idx="137">
                  <c:v>1.35</c:v>
                </c:pt>
                <c:pt idx="138">
                  <c:v>1.45</c:v>
                </c:pt>
                <c:pt idx="139">
                  <c:v>1.56</c:v>
                </c:pt>
                <c:pt idx="140">
                  <c:v>1.68</c:v>
                </c:pt>
                <c:pt idx="141">
                  <c:v>1.8</c:v>
                </c:pt>
                <c:pt idx="142">
                  <c:v>1.93</c:v>
                </c:pt>
                <c:pt idx="143">
                  <c:v>2.04</c:v>
                </c:pt>
                <c:pt idx="144">
                  <c:v>2.1800000000000002</c:v>
                </c:pt>
                <c:pt idx="145">
                  <c:v>2.31</c:v>
                </c:pt>
                <c:pt idx="146">
                  <c:v>2.46</c:v>
                </c:pt>
                <c:pt idx="147">
                  <c:v>2.6</c:v>
                </c:pt>
                <c:pt idx="148">
                  <c:v>2.78</c:v>
                </c:pt>
                <c:pt idx="149">
                  <c:v>2.94</c:v>
                </c:pt>
                <c:pt idx="150">
                  <c:v>3.11</c:v>
                </c:pt>
                <c:pt idx="151">
                  <c:v>3.28</c:v>
                </c:pt>
                <c:pt idx="152">
                  <c:v>3.48</c:v>
                </c:pt>
                <c:pt idx="153">
                  <c:v>3.69</c:v>
                </c:pt>
                <c:pt idx="154">
                  <c:v>3.86</c:v>
                </c:pt>
                <c:pt idx="155">
                  <c:v>4.0599999999999996</c:v>
                </c:pt>
                <c:pt idx="156">
                  <c:v>4.29</c:v>
                </c:pt>
                <c:pt idx="157">
                  <c:v>4.53</c:v>
                </c:pt>
                <c:pt idx="158">
                  <c:v>4.74</c:v>
                </c:pt>
                <c:pt idx="159">
                  <c:v>5</c:v>
                </c:pt>
                <c:pt idx="160">
                  <c:v>5.21</c:v>
                </c:pt>
                <c:pt idx="161">
                  <c:v>5.45</c:v>
                </c:pt>
                <c:pt idx="162">
                  <c:v>5.81</c:v>
                </c:pt>
                <c:pt idx="163">
                  <c:v>5.99</c:v>
                </c:pt>
                <c:pt idx="164">
                  <c:v>6.31</c:v>
                </c:pt>
                <c:pt idx="165">
                  <c:v>6.54</c:v>
                </c:pt>
                <c:pt idx="166">
                  <c:v>6.85</c:v>
                </c:pt>
                <c:pt idx="167">
                  <c:v>7.11</c:v>
                </c:pt>
                <c:pt idx="168">
                  <c:v>7.39</c:v>
                </c:pt>
                <c:pt idx="169">
                  <c:v>7.69</c:v>
                </c:pt>
                <c:pt idx="170">
                  <c:v>7.95</c:v>
                </c:pt>
                <c:pt idx="171">
                  <c:v>8.1999999999999993</c:v>
                </c:pt>
                <c:pt idx="172">
                  <c:v>8.48</c:v>
                </c:pt>
                <c:pt idx="173">
                  <c:v>8.68</c:v>
                </c:pt>
                <c:pt idx="174">
                  <c:v>8.8800000000000008</c:v>
                </c:pt>
                <c:pt idx="175">
                  <c:v>9.01</c:v>
                </c:pt>
                <c:pt idx="176">
                  <c:v>9.1</c:v>
                </c:pt>
                <c:pt idx="177">
                  <c:v>9.14</c:v>
                </c:pt>
                <c:pt idx="178">
                  <c:v>9.14</c:v>
                </c:pt>
                <c:pt idx="179">
                  <c:v>9.1</c:v>
                </c:pt>
                <c:pt idx="180">
                  <c:v>9.02</c:v>
                </c:pt>
                <c:pt idx="181">
                  <c:v>8.85</c:v>
                </c:pt>
                <c:pt idx="182">
                  <c:v>8.66</c:v>
                </c:pt>
                <c:pt idx="183">
                  <c:v>8.3699999999999992</c:v>
                </c:pt>
                <c:pt idx="184">
                  <c:v>8.1199999999999992</c:v>
                </c:pt>
                <c:pt idx="185">
                  <c:v>7.81</c:v>
                </c:pt>
                <c:pt idx="186">
                  <c:v>7.5</c:v>
                </c:pt>
                <c:pt idx="187">
                  <c:v>7.15</c:v>
                </c:pt>
                <c:pt idx="188">
                  <c:v>6.83</c:v>
                </c:pt>
                <c:pt idx="189">
                  <c:v>6.48</c:v>
                </c:pt>
                <c:pt idx="190">
                  <c:v>6.14</c:v>
                </c:pt>
                <c:pt idx="191">
                  <c:v>5.82</c:v>
                </c:pt>
                <c:pt idx="192">
                  <c:v>5.53</c:v>
                </c:pt>
                <c:pt idx="193">
                  <c:v>5.25</c:v>
                </c:pt>
                <c:pt idx="194">
                  <c:v>4.9400000000000004</c:v>
                </c:pt>
                <c:pt idx="195">
                  <c:v>4.66</c:v>
                </c:pt>
                <c:pt idx="196">
                  <c:v>4.41</c:v>
                </c:pt>
                <c:pt idx="197">
                  <c:v>4.1900000000000004</c:v>
                </c:pt>
                <c:pt idx="198">
                  <c:v>3.93</c:v>
                </c:pt>
                <c:pt idx="199">
                  <c:v>3.73</c:v>
                </c:pt>
                <c:pt idx="200">
                  <c:v>3.5</c:v>
                </c:pt>
                <c:pt idx="201">
                  <c:v>3.29</c:v>
                </c:pt>
                <c:pt idx="202">
                  <c:v>3.1</c:v>
                </c:pt>
                <c:pt idx="203">
                  <c:v>2.88</c:v>
                </c:pt>
                <c:pt idx="204">
                  <c:v>2.73</c:v>
                </c:pt>
                <c:pt idx="205">
                  <c:v>2.54</c:v>
                </c:pt>
                <c:pt idx="206">
                  <c:v>2.39</c:v>
                </c:pt>
                <c:pt idx="207">
                  <c:v>2.2400000000000002</c:v>
                </c:pt>
                <c:pt idx="208">
                  <c:v>2.08</c:v>
                </c:pt>
                <c:pt idx="209">
                  <c:v>1.94</c:v>
                </c:pt>
                <c:pt idx="210">
                  <c:v>1.8</c:v>
                </c:pt>
                <c:pt idx="211">
                  <c:v>1.67</c:v>
                </c:pt>
                <c:pt idx="212">
                  <c:v>1.56</c:v>
                </c:pt>
                <c:pt idx="213">
                  <c:v>1.46</c:v>
                </c:pt>
                <c:pt idx="214">
                  <c:v>1.35</c:v>
                </c:pt>
                <c:pt idx="215">
                  <c:v>1.26</c:v>
                </c:pt>
                <c:pt idx="216">
                  <c:v>1.1599999999999999</c:v>
                </c:pt>
                <c:pt idx="217">
                  <c:v>1.06</c:v>
                </c:pt>
                <c:pt idx="218">
                  <c:v>1</c:v>
                </c:pt>
                <c:pt idx="219">
                  <c:v>0.92</c:v>
                </c:pt>
                <c:pt idx="220">
                  <c:v>0.86</c:v>
                </c:pt>
                <c:pt idx="221">
                  <c:v>0.79</c:v>
                </c:pt>
                <c:pt idx="222">
                  <c:v>0.73</c:v>
                </c:pt>
                <c:pt idx="223">
                  <c:v>0.68</c:v>
                </c:pt>
                <c:pt idx="224">
                  <c:v>0.64</c:v>
                </c:pt>
                <c:pt idx="225">
                  <c:v>0.59</c:v>
                </c:pt>
                <c:pt idx="226">
                  <c:v>0.55000000000000004</c:v>
                </c:pt>
                <c:pt idx="227">
                  <c:v>0.52</c:v>
                </c:pt>
                <c:pt idx="228">
                  <c:v>0.49</c:v>
                </c:pt>
                <c:pt idx="229">
                  <c:v>0.47</c:v>
                </c:pt>
                <c:pt idx="230">
                  <c:v>0.45</c:v>
                </c:pt>
                <c:pt idx="231">
                  <c:v>0.43</c:v>
                </c:pt>
                <c:pt idx="232">
                  <c:v>0.41</c:v>
                </c:pt>
                <c:pt idx="233">
                  <c:v>0.4</c:v>
                </c:pt>
                <c:pt idx="234">
                  <c:v>0.38</c:v>
                </c:pt>
                <c:pt idx="235">
                  <c:v>0.36</c:v>
                </c:pt>
                <c:pt idx="236">
                  <c:v>0.34</c:v>
                </c:pt>
                <c:pt idx="237">
                  <c:v>0.33</c:v>
                </c:pt>
                <c:pt idx="238">
                  <c:v>0.31</c:v>
                </c:pt>
                <c:pt idx="239">
                  <c:v>0.28999999999999998</c:v>
                </c:pt>
                <c:pt idx="240">
                  <c:v>0.27</c:v>
                </c:pt>
                <c:pt idx="241">
                  <c:v>0.26</c:v>
                </c:pt>
                <c:pt idx="242">
                  <c:v>0.24</c:v>
                </c:pt>
                <c:pt idx="243">
                  <c:v>0.22</c:v>
                </c:pt>
                <c:pt idx="244">
                  <c:v>0.21</c:v>
                </c:pt>
                <c:pt idx="245">
                  <c:v>0.19</c:v>
                </c:pt>
                <c:pt idx="246">
                  <c:v>0.17</c:v>
                </c:pt>
                <c:pt idx="247">
                  <c:v>0.16</c:v>
                </c:pt>
                <c:pt idx="248">
                  <c:v>0.15</c:v>
                </c:pt>
                <c:pt idx="249">
                  <c:v>0.13</c:v>
                </c:pt>
                <c:pt idx="250">
                  <c:v>0.12</c:v>
                </c:pt>
                <c:pt idx="251">
                  <c:v>0.12</c:v>
                </c:pt>
                <c:pt idx="252">
                  <c:v>0.11</c:v>
                </c:pt>
                <c:pt idx="253">
                  <c:v>0.11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0.09</c:v>
                </c:pt>
                <c:pt idx="301">
                  <c:v>0.09</c:v>
                </c:pt>
                <c:pt idx="302">
                  <c:v>0.09</c:v>
                </c:pt>
                <c:pt idx="303">
                  <c:v>0.09</c:v>
                </c:pt>
                <c:pt idx="304">
                  <c:v>0.09</c:v>
                </c:pt>
                <c:pt idx="305">
                  <c:v>0.09</c:v>
                </c:pt>
                <c:pt idx="306">
                  <c:v>0.09</c:v>
                </c:pt>
                <c:pt idx="307">
                  <c:v>0.09</c:v>
                </c:pt>
                <c:pt idx="308">
                  <c:v>0.09</c:v>
                </c:pt>
                <c:pt idx="309">
                  <c:v>0.09</c:v>
                </c:pt>
                <c:pt idx="310">
                  <c:v>0.09</c:v>
                </c:pt>
                <c:pt idx="311">
                  <c:v>0.09</c:v>
                </c:pt>
                <c:pt idx="312">
                  <c:v>0.09</c:v>
                </c:pt>
                <c:pt idx="313">
                  <c:v>0.09</c:v>
                </c:pt>
                <c:pt idx="314">
                  <c:v>0.09</c:v>
                </c:pt>
                <c:pt idx="315">
                  <c:v>0.09</c:v>
                </c:pt>
                <c:pt idx="316">
                  <c:v>0.09</c:v>
                </c:pt>
                <c:pt idx="317">
                  <c:v>0.09</c:v>
                </c:pt>
                <c:pt idx="318">
                  <c:v>0.08</c:v>
                </c:pt>
                <c:pt idx="319">
                  <c:v>0.08</c:v>
                </c:pt>
                <c:pt idx="320">
                  <c:v>0.08</c:v>
                </c:pt>
                <c:pt idx="321">
                  <c:v>0.08</c:v>
                </c:pt>
                <c:pt idx="322">
                  <c:v>0.08</c:v>
                </c:pt>
                <c:pt idx="323">
                  <c:v>0.08</c:v>
                </c:pt>
                <c:pt idx="324">
                  <c:v>0.08</c:v>
                </c:pt>
                <c:pt idx="325">
                  <c:v>0.08</c:v>
                </c:pt>
                <c:pt idx="326">
                  <c:v>0.08</c:v>
                </c:pt>
                <c:pt idx="327">
                  <c:v>0.08</c:v>
                </c:pt>
                <c:pt idx="328">
                  <c:v>0.08</c:v>
                </c:pt>
                <c:pt idx="329">
                  <c:v>7.0000000000000007E-2</c:v>
                </c:pt>
                <c:pt idx="330">
                  <c:v>7.0000000000000007E-2</c:v>
                </c:pt>
                <c:pt idx="331">
                  <c:v>7.0000000000000007E-2</c:v>
                </c:pt>
                <c:pt idx="332">
                  <c:v>7.0000000000000007E-2</c:v>
                </c:pt>
                <c:pt idx="333">
                  <c:v>7.0000000000000007E-2</c:v>
                </c:pt>
                <c:pt idx="334">
                  <c:v>7.0000000000000007E-2</c:v>
                </c:pt>
                <c:pt idx="335">
                  <c:v>7.0000000000000007E-2</c:v>
                </c:pt>
                <c:pt idx="336">
                  <c:v>7.0000000000000007E-2</c:v>
                </c:pt>
                <c:pt idx="337">
                  <c:v>7.0000000000000007E-2</c:v>
                </c:pt>
                <c:pt idx="338">
                  <c:v>7.0000000000000007E-2</c:v>
                </c:pt>
                <c:pt idx="339">
                  <c:v>7.0000000000000007E-2</c:v>
                </c:pt>
                <c:pt idx="340">
                  <c:v>7.0000000000000007E-2</c:v>
                </c:pt>
                <c:pt idx="341">
                  <c:v>0.06</c:v>
                </c:pt>
                <c:pt idx="342">
                  <c:v>0.06</c:v>
                </c:pt>
                <c:pt idx="343">
                  <c:v>0.06</c:v>
                </c:pt>
                <c:pt idx="344">
                  <c:v>0.06</c:v>
                </c:pt>
                <c:pt idx="345">
                  <c:v>0.06</c:v>
                </c:pt>
                <c:pt idx="346">
                  <c:v>0.06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0.04</c:v>
                </c:pt>
                <c:pt idx="354">
                  <c:v>0.04</c:v>
                </c:pt>
                <c:pt idx="355">
                  <c:v>0.04</c:v>
                </c:pt>
                <c:pt idx="356">
                  <c:v>0.04</c:v>
                </c:pt>
                <c:pt idx="357">
                  <c:v>0.04</c:v>
                </c:pt>
                <c:pt idx="358">
                  <c:v>0.04</c:v>
                </c:pt>
                <c:pt idx="359">
                  <c:v>0.03</c:v>
                </c:pt>
                <c:pt idx="36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A9-4CD1-91FC-B1E661135E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6455023"/>
        <c:axId val="646448783"/>
      </c:lineChart>
      <c:catAx>
        <c:axId val="646455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8783"/>
        <c:crosses val="autoZero"/>
        <c:auto val="1"/>
        <c:lblAlgn val="ctr"/>
        <c:lblOffset val="100"/>
        <c:noMultiLvlLbl val="0"/>
      </c:catAx>
      <c:valAx>
        <c:axId val="646448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55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83.1</c:v>
                </c:pt>
                <c:pt idx="1">
                  <c:v>83.095469484553178</c:v>
                </c:pt>
                <c:pt idx="2">
                  <c:v>83.081877808084755</c:v>
                </c:pt>
                <c:pt idx="3">
                  <c:v>83.059224581534465</c:v>
                </c:pt>
                <c:pt idx="4">
                  <c:v>83.027509160878935</c:v>
                </c:pt>
                <c:pt idx="5">
                  <c:v>82.986730653748907</c:v>
                </c:pt>
                <c:pt idx="6">
                  <c:v>82.936887928694688</c:v>
                </c:pt>
                <c:pt idx="7">
                  <c:v>82.877979627102064</c:v>
                </c:pt>
                <c:pt idx="8">
                  <c:v>82.810004177760732</c:v>
                </c:pt>
                <c:pt idx="9">
                  <c:v>82.732959814087934</c:v>
                </c:pt>
                <c:pt idx="10">
                  <c:v>82.64684459400965</c:v>
                </c:pt>
                <c:pt idx="11">
                  <c:v>82.551656422503214</c:v>
                </c:pt>
                <c:pt idx="12">
                  <c:v>82.44739307680311</c:v>
                </c:pt>
                <c:pt idx="13">
                  <c:v>82.334052234274253</c:v>
                </c:pt>
                <c:pt idx="14">
                  <c:v>82.211631502954702</c:v>
                </c:pt>
                <c:pt idx="15">
                  <c:v>82.080128454770744</c:v>
                </c:pt>
                <c:pt idx="16">
                  <c:v>81.939540661425724</c:v>
                </c:pt>
                <c:pt idx="17">
                  <c:v>81.789865732964813</c:v>
                </c:pt>
                <c:pt idx="18">
                  <c:v>81.631101359015105</c:v>
                </c:pt>
                <c:pt idx="19">
                  <c:v>81.46324535270108</c:v>
                </c:pt>
                <c:pt idx="20">
                  <c:v>81.286295697233385</c:v>
                </c:pt>
                <c:pt idx="21">
                  <c:v>81.10025059516704</c:v>
                </c:pt>
                <c:pt idx="22">
                  <c:v>80.905108520324347</c:v>
                </c:pt>
                <c:pt idx="23">
                  <c:v>80.700868272374663</c:v>
                </c:pt>
                <c:pt idx="24">
                  <c:v>80.487529034062391</c:v>
                </c:pt>
                <c:pt idx="25">
                  <c:v>80.265090431070263</c:v>
                </c:pt>
                <c:pt idx="26">
                  <c:v>80.033552594503334</c:v>
                </c:pt>
                <c:pt idx="27">
                  <c:v>79.792916225976001</c:v>
                </c:pt>
                <c:pt idx="28">
                  <c:v>79.543182665280369</c:v>
                </c:pt>
                <c:pt idx="29">
                  <c:v>79.28435396061073</c:v>
                </c:pt>
                <c:pt idx="30">
                  <c:v>79.016432941315657</c:v>
                </c:pt>
                <c:pt idx="31">
                  <c:v>78.739423293143687</c:v>
                </c:pt>
                <c:pt idx="32">
                  <c:v>78.453329635944868</c:v>
                </c:pt>
                <c:pt idx="33">
                  <c:v>78.158157603785355</c:v>
                </c:pt>
                <c:pt idx="34">
                  <c:v>77.853913927426561</c:v>
                </c:pt>
                <c:pt idx="35">
                  <c:v>77.540606519115386</c:v>
                </c:pt>
                <c:pt idx="36">
                  <c:v>77.218244559625873</c:v>
                </c:pt>
                <c:pt idx="37">
                  <c:v>76.886838587486466</c:v>
                </c:pt>
                <c:pt idx="38">
                  <c:v>76.546400590320701</c:v>
                </c:pt>
                <c:pt idx="39">
                  <c:v>76.196944098222872</c:v>
                </c:pt>
                <c:pt idx="40">
                  <c:v>75.838484279082081</c:v>
                </c:pt>
                <c:pt idx="41">
                  <c:v>75.471038035762575</c:v>
                </c:pt>
                <c:pt idx="42">
                  <c:v>75.094624105038662</c:v>
                </c:pt>
                <c:pt idx="43">
                  <c:v>74.709263158177464</c:v>
                </c:pt>
                <c:pt idx="44">
                  <c:v>74.314977903052181</c:v>
                </c:pt>
                <c:pt idx="45">
                  <c:v>73.911793187662823</c:v>
                </c:pt>
                <c:pt idx="46">
                  <c:v>73.499736104931543</c:v>
                </c:pt>
                <c:pt idx="47">
                  <c:v>73.078836098632593</c:v>
                </c:pt>
                <c:pt idx="48">
                  <c:v>72.649125070308031</c:v>
                </c:pt>
                <c:pt idx="49">
                  <c:v>72.210637487012207</c:v>
                </c:pt>
                <c:pt idx="50">
                  <c:v>71.763410489719035</c:v>
                </c:pt>
                <c:pt idx="51">
                  <c:v>71.30748400221907</c:v>
                </c:pt>
                <c:pt idx="52">
                  <c:v>70.84290084032375</c:v>
                </c:pt>
                <c:pt idx="53">
                  <c:v>70.369706821187009</c:v>
                </c:pt>
                <c:pt idx="54">
                  <c:v>69.887950872545787</c:v>
                </c:pt>
                <c:pt idx="55">
                  <c:v>69.397685141674287</c:v>
                </c:pt>
                <c:pt idx="56">
                  <c:v>68.898965103837838</c:v>
                </c:pt>
                <c:pt idx="57">
                  <c:v>68.391849670026602</c:v>
                </c:pt>
                <c:pt idx="58">
                  <c:v>67.876401293741935</c:v>
                </c:pt>
                <c:pt idx="59">
                  <c:v>67.352686076601287</c:v>
                </c:pt>
                <c:pt idx="60">
                  <c:v>66.820773872522579</c:v>
                </c:pt>
                <c:pt idx="61">
                  <c:v>66.280738390243613</c:v>
                </c:pt>
                <c:pt idx="62">
                  <c:v>65.732657293925996</c:v>
                </c:pt>
                <c:pt idx="63">
                  <c:v>65.176612301590438</c:v>
                </c:pt>
                <c:pt idx="64">
                  <c:v>64.612689281126279</c:v>
                </c:pt>
                <c:pt idx="65">
                  <c:v>64.04097834361437</c:v>
                </c:pt>
                <c:pt idx="66">
                  <c:v>63.461573933701942</c:v>
                </c:pt>
                <c:pt idx="67">
                  <c:v>62.874574916765823</c:v>
                </c:pt>
                <c:pt idx="68">
                  <c:v>62.280084662600217</c:v>
                </c:pt>
                <c:pt idx="69">
                  <c:v>61.678211125365777</c:v>
                </c:pt>
                <c:pt idx="70">
                  <c:v>61.069066919538329</c:v>
                </c:pt>
                <c:pt idx="71">
                  <c:v>60.452769391597201</c:v>
                </c:pt>
                <c:pt idx="72">
                  <c:v>59.829440687197717</c:v>
                </c:pt>
                <c:pt idx="73">
                  <c:v>59.199207813574901</c:v>
                </c:pt>
                <c:pt idx="74">
                  <c:v>58.562202696932303</c:v>
                </c:pt>
                <c:pt idx="75">
                  <c:v>57.918562234575063</c:v>
                </c:pt>
                <c:pt idx="76">
                  <c:v>57.268428341553999</c:v>
                </c:pt>
                <c:pt idx="77">
                  <c:v>56.611947991595486</c:v>
                </c:pt>
                <c:pt idx="78">
                  <c:v>55.949273252101364</c:v>
                </c:pt>
                <c:pt idx="79">
                  <c:v>55.280561313012555</c:v>
                </c:pt>
                <c:pt idx="80">
                  <c:v>54.605974509342246</c:v>
                </c:pt>
                <c:pt idx="81">
                  <c:v>53.925680337195331</c:v>
                </c:pt>
                <c:pt idx="82">
                  <c:v>53.239851463103975</c:v>
                </c:pt>
                <c:pt idx="83">
                  <c:v>52.54866572652341</c:v>
                </c:pt>
                <c:pt idx="84">
                  <c:v>51.852306135345231</c:v>
                </c:pt>
                <c:pt idx="85">
                  <c:v>51.150960854302042</c:v>
                </c:pt>
                <c:pt idx="86">
                  <c:v>50.444823186151467</c:v>
                </c:pt>
                <c:pt idx="87">
                  <c:v>49.734091545545056</c:v>
                </c:pt>
                <c:pt idx="88">
                  <c:v>49.01896942550448</c:v>
                </c:pt>
                <c:pt idx="89">
                  <c:v>48.299665356443512</c:v>
                </c:pt>
                <c:pt idx="90">
                  <c:v>47.576392857693151</c:v>
                </c:pt>
                <c:pt idx="91">
                  <c:v>46.849370381505253</c:v>
                </c:pt>
                <c:pt idx="92">
                  <c:v>46.118821249526661</c:v>
                </c:pt>
                <c:pt idx="93">
                  <c:v>45.384973581756412</c:v>
                </c:pt>
                <c:pt idx="94">
                  <c:v>44.648060218014649</c:v>
                </c:pt>
                <c:pt idx="95">
                  <c:v>43.908318631971667</c:v>
                </c:pt>
                <c:pt idx="96">
                  <c:v>43.165990837803236</c:v>
                </c:pt>
                <c:pt idx="97">
                  <c:v>42.42132328955563</c:v>
                </c:pt>
                <c:pt idx="98">
                  <c:v>41.674566773322539</c:v>
                </c:pt>
                <c:pt idx="99">
                  <c:v>40.925976292352146</c:v>
                </c:pt>
                <c:pt idx="100">
                  <c:v>40.175810945220348</c:v>
                </c:pt>
                <c:pt idx="101">
                  <c:v>39.424333797221664</c:v>
                </c:pt>
                <c:pt idx="102">
                  <c:v>38.671811745145561</c:v>
                </c:pt>
                <c:pt idx="103">
                  <c:v>37.918515375620302</c:v>
                </c:pt>
                <c:pt idx="104">
                  <c:v>37.164718817221598</c:v>
                </c:pt>
                <c:pt idx="105">
                  <c:v>36.41069958655558</c:v>
                </c:pt>
                <c:pt idx="106">
                  <c:v>35.656738428539654</c:v>
                </c:pt>
                <c:pt idx="107">
                  <c:v>34.903119151115476</c:v>
                </c:pt>
                <c:pt idx="108">
                  <c:v>34.150128454639571</c:v>
                </c:pt>
                <c:pt idx="109">
                  <c:v>33.398055756207469</c:v>
                </c:pt>
                <c:pt idx="110">
                  <c:v>32.647193009175254</c:v>
                </c:pt>
                <c:pt idx="111">
                  <c:v>31.897834518151342</c:v>
                </c:pt>
                <c:pt idx="112">
                  <c:v>31.150276749737941</c:v>
                </c:pt>
                <c:pt idx="113">
                  <c:v>30.404818139307196</c:v>
                </c:pt>
                <c:pt idx="114">
                  <c:v>29.661758894102945</c:v>
                </c:pt>
                <c:pt idx="115">
                  <c:v>28.921400792962231</c:v>
                </c:pt>
                <c:pt idx="116">
                  <c:v>28.184046982953959</c:v>
                </c:pt>
                <c:pt idx="117">
                  <c:v>27.450001773234106</c:v>
                </c:pt>
                <c:pt idx="118">
                  <c:v>26.719570426418443</c:v>
                </c:pt>
                <c:pt idx="119">
                  <c:v>25.993058947773022</c:v>
                </c:pt>
                <c:pt idx="120">
                  <c:v>25.270773872522597</c:v>
                </c:pt>
                <c:pt idx="121">
                  <c:v>24.553022051575766</c:v>
                </c:pt>
                <c:pt idx="122">
                  <c:v>23.840110435962629</c:v>
                </c:pt>
                <c:pt idx="123">
                  <c:v>23.132345860277866</c:v>
                </c:pt>
                <c:pt idx="124">
                  <c:v>22.430034825418801</c:v>
                </c:pt>
                <c:pt idx="125">
                  <c:v>21.733483280902362</c:v>
                </c:pt>
                <c:pt idx="126">
                  <c:v>21.042996407041301</c:v>
                </c:pt>
                <c:pt idx="127">
                  <c:v>20.358878397251772</c:v>
                </c:pt>
                <c:pt idx="128">
                  <c:v>19.681432240761552</c:v>
                </c:pt>
                <c:pt idx="129">
                  <c:v>19.010959505977581</c:v>
                </c:pt>
                <c:pt idx="130">
                  <c:v>18.347760124767632</c:v>
                </c:pt>
                <c:pt idx="131">
                  <c:v>17.692132177901073</c:v>
                </c:pt>
                <c:pt idx="132">
                  <c:v>17.044371681886929</c:v>
                </c:pt>
                <c:pt idx="133">
                  <c:v>16.404772377438974</c:v>
                </c:pt>
                <c:pt idx="134">
                  <c:v>15.77362551978888</c:v>
                </c:pt>
                <c:pt idx="135">
                  <c:v>15.151219671060744</c:v>
                </c:pt>
                <c:pt idx="136">
                  <c:v>14.537840494910284</c:v>
                </c:pt>
                <c:pt idx="137">
                  <c:v>13.933770553624385</c:v>
                </c:pt>
                <c:pt idx="138">
                  <c:v>13.339289107867216</c:v>
                </c:pt>
                <c:pt idx="139">
                  <c:v>12.754671919250228</c:v>
                </c:pt>
                <c:pt idx="140">
                  <c:v>12.180191055895023</c:v>
                </c:pt>
                <c:pt idx="141">
                  <c:v>11.616114701148604</c:v>
                </c:pt>
                <c:pt idx="142">
                  <c:v>11.062706965602132</c:v>
                </c:pt>
                <c:pt idx="143">
                  <c:v>10.52022770255644</c:v>
                </c:pt>
                <c:pt idx="144">
                  <c:v>9.9889323270677437</c:v>
                </c:pt>
                <c:pt idx="145">
                  <c:v>9.4690716387001714</c:v>
                </c:pt>
                <c:pt idx="146">
                  <c:v>8.9608916481026029</c:v>
                </c:pt>
                <c:pt idx="147">
                  <c:v>8.4646334075206084</c:v>
                </c:pt>
                <c:pt idx="148">
                  <c:v>7.9805328453458628</c:v>
                </c:pt>
                <c:pt idx="149">
                  <c:v>7.50882060479816</c:v>
                </c:pt>
                <c:pt idx="150">
                  <c:v>7.0497218868287916</c:v>
                </c:pt>
                <c:pt idx="151">
                  <c:v>6.6034562973269431</c:v>
                </c:pt>
                <c:pt idx="152">
                  <c:v>6.1702376987035166</c:v>
                </c:pt>
                <c:pt idx="153">
                  <c:v>5.750274065922639</c:v>
                </c:pt>
                <c:pt idx="154">
                  <c:v>5.343767347042558</c:v>
                </c:pt>
                <c:pt idx="155">
                  <c:v>4.9509133283246456</c:v>
                </c:pt>
                <c:pt idx="156">
                  <c:v>4.5719015039622661</c:v>
                </c:pt>
                <c:pt idx="157">
                  <c:v>4.2069149504768575</c:v>
                </c:pt>
                <c:pt idx="158">
                  <c:v>3.8561302058243143</c:v>
                </c:pt>
                <c:pt idx="159">
                  <c:v>3.5197171532495872</c:v>
                </c:pt>
                <c:pt idx="160">
                  <c:v>3.1978389099243998</c:v>
                </c:pt>
                <c:pt idx="161">
                  <c:v>2.890651720397841</c:v>
                </c:pt>
                <c:pt idx="162">
                  <c:v>2.5983048548878287</c:v>
                </c:pt>
                <c:pt idx="163">
                  <c:v>2.3209405124365787</c:v>
                </c:pt>
                <c:pt idx="164">
                  <c:v>2.0586937289514537</c:v>
                </c:pt>
                <c:pt idx="165">
                  <c:v>1.8116922901491535</c:v>
                </c:pt>
                <c:pt idx="166">
                  <c:v>1.5800566494194186</c:v>
                </c:pt>
                <c:pt idx="167">
                  <c:v>1.363899850621209</c:v>
                </c:pt>
                <c:pt idx="168">
                  <c:v>1.1633274558238611</c:v>
                </c:pt>
                <c:pt idx="169">
                  <c:v>0.97843747800234837</c:v>
                </c:pt>
                <c:pt idx="170">
                  <c:v>0.80932031869517118</c:v>
                </c:pt>
                <c:pt idx="171">
                  <c:v>0.65605871063198151</c:v>
                </c:pt>
                <c:pt idx="172">
                  <c:v>0.51872766533622894</c:v>
                </c:pt>
                <c:pt idx="173">
                  <c:v>0.39739442570819961</c:v>
                </c:pt>
                <c:pt idx="174">
                  <c:v>0.2921184235912051</c:v>
                </c:pt>
                <c:pt idx="175">
                  <c:v>0.20295124232487183</c:v>
                </c:pt>
                <c:pt idx="176">
                  <c:v>0.12993658428754884</c:v>
                </c:pt>
                <c:pt idx="177">
                  <c:v>7.3110243429397315E-2</c:v>
                </c:pt>
                <c:pt idx="178">
                  <c:v>3.2500082797895402E-2</c:v>
                </c:pt>
                <c:pt idx="179">
                  <c:v>8.1260170570658374E-3</c:v>
                </c:pt>
                <c:pt idx="180">
                  <c:v>0</c:v>
                </c:pt>
                <c:pt idx="181">
                  <c:v>8.1260170570658374E-3</c:v>
                </c:pt>
                <c:pt idx="182">
                  <c:v>3.2500082797895402E-2</c:v>
                </c:pt>
                <c:pt idx="183">
                  <c:v>7.3110243429397315E-2</c:v>
                </c:pt>
                <c:pt idx="184">
                  <c:v>0.12993658428754884</c:v>
                </c:pt>
                <c:pt idx="185">
                  <c:v>0.20295124232487183</c:v>
                </c:pt>
                <c:pt idx="186">
                  <c:v>0.2921184235912051</c:v>
                </c:pt>
                <c:pt idx="187">
                  <c:v>0.39739442570819961</c:v>
                </c:pt>
                <c:pt idx="188">
                  <c:v>0.51872766533622894</c:v>
                </c:pt>
                <c:pt idx="189">
                  <c:v>0.65605871063198151</c:v>
                </c:pt>
                <c:pt idx="190">
                  <c:v>0.80932031869517118</c:v>
                </c:pt>
                <c:pt idx="191">
                  <c:v>0.97843747800234837</c:v>
                </c:pt>
                <c:pt idx="192">
                  <c:v>1.1633274558238611</c:v>
                </c:pt>
                <c:pt idx="193">
                  <c:v>1.363899850621209</c:v>
                </c:pt>
                <c:pt idx="194">
                  <c:v>1.5800566494194186</c:v>
                </c:pt>
                <c:pt idx="195">
                  <c:v>1.8116922901491535</c:v>
                </c:pt>
                <c:pt idx="196">
                  <c:v>2.0586937289514537</c:v>
                </c:pt>
                <c:pt idx="197">
                  <c:v>2.3209405124365787</c:v>
                </c:pt>
                <c:pt idx="198">
                  <c:v>2.5983048548878287</c:v>
                </c:pt>
                <c:pt idx="199">
                  <c:v>2.890651720397841</c:v>
                </c:pt>
                <c:pt idx="200">
                  <c:v>3.1978389099243998</c:v>
                </c:pt>
                <c:pt idx="201">
                  <c:v>3.5197171532495872</c:v>
                </c:pt>
                <c:pt idx="202">
                  <c:v>3.8561302058243143</c:v>
                </c:pt>
                <c:pt idx="203">
                  <c:v>4.2069149504768575</c:v>
                </c:pt>
                <c:pt idx="204">
                  <c:v>4.5719015039622661</c:v>
                </c:pt>
                <c:pt idx="205">
                  <c:v>4.9509133283246456</c:v>
                </c:pt>
                <c:pt idx="206">
                  <c:v>5.343767347042558</c:v>
                </c:pt>
                <c:pt idx="207">
                  <c:v>5.750274065922639</c:v>
                </c:pt>
                <c:pt idx="208">
                  <c:v>6.1702376987035166</c:v>
                </c:pt>
                <c:pt idx="209">
                  <c:v>6.6034562973269431</c:v>
                </c:pt>
                <c:pt idx="210">
                  <c:v>7.0497218868287916</c:v>
                </c:pt>
                <c:pt idx="211">
                  <c:v>7.50882060479816</c:v>
                </c:pt>
                <c:pt idx="212">
                  <c:v>7.9805328453458628</c:v>
                </c:pt>
                <c:pt idx="213">
                  <c:v>8.4646334075206084</c:v>
                </c:pt>
                <c:pt idx="214">
                  <c:v>8.9608916481026029</c:v>
                </c:pt>
                <c:pt idx="215">
                  <c:v>9.4690716387001714</c:v>
                </c:pt>
                <c:pt idx="216">
                  <c:v>9.9889323270677437</c:v>
                </c:pt>
                <c:pt idx="217">
                  <c:v>10.52022770255644</c:v>
                </c:pt>
                <c:pt idx="218">
                  <c:v>11.062706965602132</c:v>
                </c:pt>
                <c:pt idx="219">
                  <c:v>11.616114701148604</c:v>
                </c:pt>
                <c:pt idx="220">
                  <c:v>12.180191055895023</c:v>
                </c:pt>
                <c:pt idx="221">
                  <c:v>12.754671919250228</c:v>
                </c:pt>
                <c:pt idx="222">
                  <c:v>13.339289107867216</c:v>
                </c:pt>
                <c:pt idx="223">
                  <c:v>13.933770553624385</c:v>
                </c:pt>
                <c:pt idx="224">
                  <c:v>14.537840494910284</c:v>
                </c:pt>
                <c:pt idx="225">
                  <c:v>15.151219671060744</c:v>
                </c:pt>
                <c:pt idx="226">
                  <c:v>15.77362551978888</c:v>
                </c:pt>
                <c:pt idx="227">
                  <c:v>16.404772377438974</c:v>
                </c:pt>
                <c:pt idx="228">
                  <c:v>17.044371681886929</c:v>
                </c:pt>
                <c:pt idx="229">
                  <c:v>17.692132177901073</c:v>
                </c:pt>
                <c:pt idx="230">
                  <c:v>18.347760124767632</c:v>
                </c:pt>
                <c:pt idx="231">
                  <c:v>19.010959505977581</c:v>
                </c:pt>
                <c:pt idx="232">
                  <c:v>19.681432240761552</c:v>
                </c:pt>
                <c:pt idx="233">
                  <c:v>20.358878397251772</c:v>
                </c:pt>
                <c:pt idx="234">
                  <c:v>21.042996407041301</c:v>
                </c:pt>
                <c:pt idx="235">
                  <c:v>21.733483280902362</c:v>
                </c:pt>
                <c:pt idx="236">
                  <c:v>22.430034825418801</c:v>
                </c:pt>
                <c:pt idx="237">
                  <c:v>23.132345860277866</c:v>
                </c:pt>
                <c:pt idx="238">
                  <c:v>23.840110435962629</c:v>
                </c:pt>
                <c:pt idx="239">
                  <c:v>24.553022051575766</c:v>
                </c:pt>
                <c:pt idx="240">
                  <c:v>25.270773872522597</c:v>
                </c:pt>
                <c:pt idx="241">
                  <c:v>25.993058947773022</c:v>
                </c:pt>
                <c:pt idx="242">
                  <c:v>26.719570426418443</c:v>
                </c:pt>
                <c:pt idx="243">
                  <c:v>27.450001773234106</c:v>
                </c:pt>
                <c:pt idx="244">
                  <c:v>28.184046982953959</c:v>
                </c:pt>
                <c:pt idx="245">
                  <c:v>28.921400792962231</c:v>
                </c:pt>
                <c:pt idx="246">
                  <c:v>29.661758894102945</c:v>
                </c:pt>
                <c:pt idx="247">
                  <c:v>30.404818139307196</c:v>
                </c:pt>
                <c:pt idx="248">
                  <c:v>31.150276749737941</c:v>
                </c:pt>
                <c:pt idx="249">
                  <c:v>31.897834518151342</c:v>
                </c:pt>
                <c:pt idx="250">
                  <c:v>32.647193009175254</c:v>
                </c:pt>
                <c:pt idx="251">
                  <c:v>33.398055756207469</c:v>
                </c:pt>
                <c:pt idx="252">
                  <c:v>34.150128454639571</c:v>
                </c:pt>
                <c:pt idx="253">
                  <c:v>34.903119151115476</c:v>
                </c:pt>
                <c:pt idx="254">
                  <c:v>35.656738428539654</c:v>
                </c:pt>
                <c:pt idx="255">
                  <c:v>36.41069958655558</c:v>
                </c:pt>
                <c:pt idx="256">
                  <c:v>37.164718817221598</c:v>
                </c:pt>
                <c:pt idx="257">
                  <c:v>37.918515375620302</c:v>
                </c:pt>
                <c:pt idx="258">
                  <c:v>38.671811745145561</c:v>
                </c:pt>
                <c:pt idx="259">
                  <c:v>39.424333797221664</c:v>
                </c:pt>
                <c:pt idx="260">
                  <c:v>40.175810945220348</c:v>
                </c:pt>
                <c:pt idx="261">
                  <c:v>40.925976292352146</c:v>
                </c:pt>
                <c:pt idx="262">
                  <c:v>41.674566773322539</c:v>
                </c:pt>
                <c:pt idx="263">
                  <c:v>42.42132328955563</c:v>
                </c:pt>
                <c:pt idx="264">
                  <c:v>43.165990837803236</c:v>
                </c:pt>
                <c:pt idx="265">
                  <c:v>43.908318631971667</c:v>
                </c:pt>
                <c:pt idx="266">
                  <c:v>44.648060218014649</c:v>
                </c:pt>
                <c:pt idx="267">
                  <c:v>45.384973581756412</c:v>
                </c:pt>
                <c:pt idx="268">
                  <c:v>46.118821249526661</c:v>
                </c:pt>
                <c:pt idx="269">
                  <c:v>46.849370381505253</c:v>
                </c:pt>
                <c:pt idx="270">
                  <c:v>47.576392857693151</c:v>
                </c:pt>
                <c:pt idx="271">
                  <c:v>48.299665356443512</c:v>
                </c:pt>
                <c:pt idx="272">
                  <c:v>49.01896942550448</c:v>
                </c:pt>
                <c:pt idx="273">
                  <c:v>49.734091545545056</c:v>
                </c:pt>
                <c:pt idx="274">
                  <c:v>50.444823186151467</c:v>
                </c:pt>
                <c:pt idx="275">
                  <c:v>51.150960854302042</c:v>
                </c:pt>
                <c:pt idx="276">
                  <c:v>51.852306135345231</c:v>
                </c:pt>
                <c:pt idx="277">
                  <c:v>52.54866572652341</c:v>
                </c:pt>
                <c:pt idx="278">
                  <c:v>53.239851463103975</c:v>
                </c:pt>
                <c:pt idx="279">
                  <c:v>53.925680337195331</c:v>
                </c:pt>
                <c:pt idx="280">
                  <c:v>54.605974509342246</c:v>
                </c:pt>
                <c:pt idx="281">
                  <c:v>55.280561313012555</c:v>
                </c:pt>
                <c:pt idx="282">
                  <c:v>55.949273252101364</c:v>
                </c:pt>
                <c:pt idx="283">
                  <c:v>56.611947991595486</c:v>
                </c:pt>
                <c:pt idx="284">
                  <c:v>57.268428341553999</c:v>
                </c:pt>
                <c:pt idx="285">
                  <c:v>57.918562234575063</c:v>
                </c:pt>
                <c:pt idx="286">
                  <c:v>58.562202696932303</c:v>
                </c:pt>
                <c:pt idx="287">
                  <c:v>59.199207813574901</c:v>
                </c:pt>
                <c:pt idx="288">
                  <c:v>59.829440687197717</c:v>
                </c:pt>
                <c:pt idx="289">
                  <c:v>60.452769391597201</c:v>
                </c:pt>
                <c:pt idx="290">
                  <c:v>61.069066919538329</c:v>
                </c:pt>
                <c:pt idx="291">
                  <c:v>61.678211125365777</c:v>
                </c:pt>
                <c:pt idx="292">
                  <c:v>62.280084662600217</c:v>
                </c:pt>
                <c:pt idx="293">
                  <c:v>62.874574916765823</c:v>
                </c:pt>
                <c:pt idx="294">
                  <c:v>63.461573933701942</c:v>
                </c:pt>
                <c:pt idx="295">
                  <c:v>64.04097834361437</c:v>
                </c:pt>
                <c:pt idx="296">
                  <c:v>64.612689281126279</c:v>
                </c:pt>
                <c:pt idx="297">
                  <c:v>65.176612301590438</c:v>
                </c:pt>
                <c:pt idx="298">
                  <c:v>65.732657293925996</c:v>
                </c:pt>
                <c:pt idx="299">
                  <c:v>66.280738390243613</c:v>
                </c:pt>
                <c:pt idx="300">
                  <c:v>66.820773872522579</c:v>
                </c:pt>
                <c:pt idx="301">
                  <c:v>67.352686076601287</c:v>
                </c:pt>
                <c:pt idx="302">
                  <c:v>67.876401293741935</c:v>
                </c:pt>
                <c:pt idx="303">
                  <c:v>68.391849670026602</c:v>
                </c:pt>
                <c:pt idx="304">
                  <c:v>68.898965103837838</c:v>
                </c:pt>
                <c:pt idx="305">
                  <c:v>69.397685141674287</c:v>
                </c:pt>
                <c:pt idx="306">
                  <c:v>69.887950872545787</c:v>
                </c:pt>
                <c:pt idx="307">
                  <c:v>70.369706821187009</c:v>
                </c:pt>
                <c:pt idx="308">
                  <c:v>70.84290084032375</c:v>
                </c:pt>
                <c:pt idx="309">
                  <c:v>71.30748400221907</c:v>
                </c:pt>
                <c:pt idx="310">
                  <c:v>71.763410489719035</c:v>
                </c:pt>
                <c:pt idx="311">
                  <c:v>72.210637487012207</c:v>
                </c:pt>
                <c:pt idx="312">
                  <c:v>72.649125070308031</c:v>
                </c:pt>
                <c:pt idx="313">
                  <c:v>73.078836098632593</c:v>
                </c:pt>
                <c:pt idx="314">
                  <c:v>73.499736104931543</c:v>
                </c:pt>
                <c:pt idx="315">
                  <c:v>73.911793187662823</c:v>
                </c:pt>
                <c:pt idx="316">
                  <c:v>74.314977903052181</c:v>
                </c:pt>
                <c:pt idx="317">
                  <c:v>74.709263158177464</c:v>
                </c:pt>
                <c:pt idx="318">
                  <c:v>75.094624105038662</c:v>
                </c:pt>
                <c:pt idx="319">
                  <c:v>75.471038035762575</c:v>
                </c:pt>
                <c:pt idx="320">
                  <c:v>75.838484279082081</c:v>
                </c:pt>
                <c:pt idx="321">
                  <c:v>76.196944098222872</c:v>
                </c:pt>
                <c:pt idx="322">
                  <c:v>76.546400590320701</c:v>
                </c:pt>
                <c:pt idx="323">
                  <c:v>76.886838587486466</c:v>
                </c:pt>
                <c:pt idx="324">
                  <c:v>77.218244559625873</c:v>
                </c:pt>
                <c:pt idx="325">
                  <c:v>77.540606519115386</c:v>
                </c:pt>
                <c:pt idx="326">
                  <c:v>77.853913927426561</c:v>
                </c:pt>
                <c:pt idx="327">
                  <c:v>78.158157603785355</c:v>
                </c:pt>
                <c:pt idx="328">
                  <c:v>78.453329635944868</c:v>
                </c:pt>
                <c:pt idx="329">
                  <c:v>78.739423293143687</c:v>
                </c:pt>
                <c:pt idx="330">
                  <c:v>79.016432941315657</c:v>
                </c:pt>
                <c:pt idx="331">
                  <c:v>79.28435396061073</c:v>
                </c:pt>
                <c:pt idx="332">
                  <c:v>79.543182665280369</c:v>
                </c:pt>
                <c:pt idx="333">
                  <c:v>79.792916225976001</c:v>
                </c:pt>
                <c:pt idx="334">
                  <c:v>80.033552594503334</c:v>
                </c:pt>
                <c:pt idx="335">
                  <c:v>80.265090431070263</c:v>
                </c:pt>
                <c:pt idx="336">
                  <c:v>80.487529034062391</c:v>
                </c:pt>
                <c:pt idx="337">
                  <c:v>80.700868272374663</c:v>
                </c:pt>
                <c:pt idx="338">
                  <c:v>80.905108520324347</c:v>
                </c:pt>
                <c:pt idx="339">
                  <c:v>81.10025059516704</c:v>
                </c:pt>
                <c:pt idx="340">
                  <c:v>81.286295697233385</c:v>
                </c:pt>
                <c:pt idx="341">
                  <c:v>81.46324535270108</c:v>
                </c:pt>
                <c:pt idx="342">
                  <c:v>81.631101359015105</c:v>
                </c:pt>
                <c:pt idx="343">
                  <c:v>81.789865732964813</c:v>
                </c:pt>
                <c:pt idx="344">
                  <c:v>81.939540661425724</c:v>
                </c:pt>
                <c:pt idx="345">
                  <c:v>82.080128454770744</c:v>
                </c:pt>
                <c:pt idx="346">
                  <c:v>82.211631502954702</c:v>
                </c:pt>
                <c:pt idx="347">
                  <c:v>82.334052234274253</c:v>
                </c:pt>
                <c:pt idx="348">
                  <c:v>82.44739307680311</c:v>
                </c:pt>
                <c:pt idx="349">
                  <c:v>82.551656422503214</c:v>
                </c:pt>
                <c:pt idx="350">
                  <c:v>82.64684459400965</c:v>
                </c:pt>
                <c:pt idx="351">
                  <c:v>82.732959814087934</c:v>
                </c:pt>
                <c:pt idx="352">
                  <c:v>82.810004177760732</c:v>
                </c:pt>
                <c:pt idx="353">
                  <c:v>82.877979627102064</c:v>
                </c:pt>
                <c:pt idx="354">
                  <c:v>82.936887928694688</c:v>
                </c:pt>
                <c:pt idx="355">
                  <c:v>82.986730653748907</c:v>
                </c:pt>
                <c:pt idx="356">
                  <c:v>83.027509160878935</c:v>
                </c:pt>
                <c:pt idx="357">
                  <c:v>83.059224581534465</c:v>
                </c:pt>
                <c:pt idx="358">
                  <c:v>83.081877808084755</c:v>
                </c:pt>
                <c:pt idx="359">
                  <c:v>83.095469484553178</c:v>
                </c:pt>
                <c:pt idx="360">
                  <c:v>83.1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88-DF42-88FF-05101455A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Pisition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83.1</c:v>
                </c:pt>
                <c:pt idx="1">
                  <c:v>83.095469484553178</c:v>
                </c:pt>
                <c:pt idx="2">
                  <c:v>83.081877808084755</c:v>
                </c:pt>
                <c:pt idx="3">
                  <c:v>83.059224581534465</c:v>
                </c:pt>
                <c:pt idx="4">
                  <c:v>83.027509160878935</c:v>
                </c:pt>
                <c:pt idx="5">
                  <c:v>82.986730653748907</c:v>
                </c:pt>
                <c:pt idx="6">
                  <c:v>82.936887928694688</c:v>
                </c:pt>
                <c:pt idx="7">
                  <c:v>82.877979627102064</c:v>
                </c:pt>
                <c:pt idx="8">
                  <c:v>82.810004177760732</c:v>
                </c:pt>
                <c:pt idx="9">
                  <c:v>82.732959814087934</c:v>
                </c:pt>
                <c:pt idx="10">
                  <c:v>82.64684459400965</c:v>
                </c:pt>
                <c:pt idx="11">
                  <c:v>82.551656422503214</c:v>
                </c:pt>
                <c:pt idx="12">
                  <c:v>82.44739307680311</c:v>
                </c:pt>
                <c:pt idx="13">
                  <c:v>82.334052234274253</c:v>
                </c:pt>
                <c:pt idx="14">
                  <c:v>82.211631502954702</c:v>
                </c:pt>
                <c:pt idx="15">
                  <c:v>82.080128454770744</c:v>
                </c:pt>
                <c:pt idx="16">
                  <c:v>81.939540661425724</c:v>
                </c:pt>
                <c:pt idx="17">
                  <c:v>81.789865732964813</c:v>
                </c:pt>
                <c:pt idx="18">
                  <c:v>81.631101359015105</c:v>
                </c:pt>
                <c:pt idx="19">
                  <c:v>81.46324535270108</c:v>
                </c:pt>
                <c:pt idx="20">
                  <c:v>81.286295697233385</c:v>
                </c:pt>
                <c:pt idx="21">
                  <c:v>81.10025059516704</c:v>
                </c:pt>
                <c:pt idx="22">
                  <c:v>80.905108520324347</c:v>
                </c:pt>
                <c:pt idx="23">
                  <c:v>80.700868272374663</c:v>
                </c:pt>
                <c:pt idx="24">
                  <c:v>80.487529034062391</c:v>
                </c:pt>
                <c:pt idx="25">
                  <c:v>80.265090431070263</c:v>
                </c:pt>
                <c:pt idx="26">
                  <c:v>80.033552594503334</c:v>
                </c:pt>
                <c:pt idx="27">
                  <c:v>79.792916225976001</c:v>
                </c:pt>
                <c:pt idx="28">
                  <c:v>79.543182665280369</c:v>
                </c:pt>
                <c:pt idx="29">
                  <c:v>79.28435396061073</c:v>
                </c:pt>
                <c:pt idx="30">
                  <c:v>79.016432941315657</c:v>
                </c:pt>
                <c:pt idx="31">
                  <c:v>78.739423293143687</c:v>
                </c:pt>
                <c:pt idx="32">
                  <c:v>78.453329635944868</c:v>
                </c:pt>
                <c:pt idx="33">
                  <c:v>78.158157603785355</c:v>
                </c:pt>
                <c:pt idx="34">
                  <c:v>77.853913927426561</c:v>
                </c:pt>
                <c:pt idx="35">
                  <c:v>77.540606519115386</c:v>
                </c:pt>
                <c:pt idx="36">
                  <c:v>77.218244559625873</c:v>
                </c:pt>
                <c:pt idx="37">
                  <c:v>76.886838587486466</c:v>
                </c:pt>
                <c:pt idx="38">
                  <c:v>76.546400590320701</c:v>
                </c:pt>
                <c:pt idx="39">
                  <c:v>76.196944098222872</c:v>
                </c:pt>
                <c:pt idx="40">
                  <c:v>75.838484279082081</c:v>
                </c:pt>
                <c:pt idx="41">
                  <c:v>75.471038035762575</c:v>
                </c:pt>
                <c:pt idx="42">
                  <c:v>75.094624105038662</c:v>
                </c:pt>
                <c:pt idx="43">
                  <c:v>74.709263158177464</c:v>
                </c:pt>
                <c:pt idx="44">
                  <c:v>74.314977903052181</c:v>
                </c:pt>
                <c:pt idx="45">
                  <c:v>73.911793187662823</c:v>
                </c:pt>
                <c:pt idx="46">
                  <c:v>73.499736104931543</c:v>
                </c:pt>
                <c:pt idx="47">
                  <c:v>73.078836098632593</c:v>
                </c:pt>
                <c:pt idx="48">
                  <c:v>72.649125070308031</c:v>
                </c:pt>
                <c:pt idx="49">
                  <c:v>72.210637487012207</c:v>
                </c:pt>
                <c:pt idx="50">
                  <c:v>71.763410489719035</c:v>
                </c:pt>
                <c:pt idx="51">
                  <c:v>71.30748400221907</c:v>
                </c:pt>
                <c:pt idx="52">
                  <c:v>70.84290084032375</c:v>
                </c:pt>
                <c:pt idx="53">
                  <c:v>70.369706821187009</c:v>
                </c:pt>
                <c:pt idx="54">
                  <c:v>69.887950872545787</c:v>
                </c:pt>
                <c:pt idx="55">
                  <c:v>69.397685141674287</c:v>
                </c:pt>
                <c:pt idx="56">
                  <c:v>68.898965103837838</c:v>
                </c:pt>
                <c:pt idx="57">
                  <c:v>68.391849670026602</c:v>
                </c:pt>
                <c:pt idx="58">
                  <c:v>67.876401293741935</c:v>
                </c:pt>
                <c:pt idx="59">
                  <c:v>67.352686076601287</c:v>
                </c:pt>
                <c:pt idx="60">
                  <c:v>66.820773872522579</c:v>
                </c:pt>
                <c:pt idx="61">
                  <c:v>66.280738390243613</c:v>
                </c:pt>
                <c:pt idx="62">
                  <c:v>65.732657293925996</c:v>
                </c:pt>
                <c:pt idx="63">
                  <c:v>65.176612301590438</c:v>
                </c:pt>
                <c:pt idx="64">
                  <c:v>64.612689281126279</c:v>
                </c:pt>
                <c:pt idx="65">
                  <c:v>64.04097834361437</c:v>
                </c:pt>
                <c:pt idx="66">
                  <c:v>63.461573933701942</c:v>
                </c:pt>
                <c:pt idx="67">
                  <c:v>62.874574916765823</c:v>
                </c:pt>
                <c:pt idx="68">
                  <c:v>62.280084662600217</c:v>
                </c:pt>
                <c:pt idx="69">
                  <c:v>61.678211125365777</c:v>
                </c:pt>
                <c:pt idx="70">
                  <c:v>61.069066919538329</c:v>
                </c:pt>
                <c:pt idx="71">
                  <c:v>60.452769391597201</c:v>
                </c:pt>
                <c:pt idx="72">
                  <c:v>59.829440687197717</c:v>
                </c:pt>
                <c:pt idx="73">
                  <c:v>59.199207813574901</c:v>
                </c:pt>
                <c:pt idx="74">
                  <c:v>58.562202696932303</c:v>
                </c:pt>
                <c:pt idx="75">
                  <c:v>57.918562234575063</c:v>
                </c:pt>
                <c:pt idx="76">
                  <c:v>57.268428341553999</c:v>
                </c:pt>
                <c:pt idx="77">
                  <c:v>56.611947991595486</c:v>
                </c:pt>
                <c:pt idx="78">
                  <c:v>55.949273252101364</c:v>
                </c:pt>
                <c:pt idx="79">
                  <c:v>55.280561313012555</c:v>
                </c:pt>
                <c:pt idx="80">
                  <c:v>54.605974509342246</c:v>
                </c:pt>
                <c:pt idx="81">
                  <c:v>53.925680337195331</c:v>
                </c:pt>
                <c:pt idx="82">
                  <c:v>53.239851463103975</c:v>
                </c:pt>
                <c:pt idx="83">
                  <c:v>52.54866572652341</c:v>
                </c:pt>
                <c:pt idx="84">
                  <c:v>51.852306135345231</c:v>
                </c:pt>
                <c:pt idx="85">
                  <c:v>51.150960854302042</c:v>
                </c:pt>
                <c:pt idx="86">
                  <c:v>50.444823186151467</c:v>
                </c:pt>
                <c:pt idx="87">
                  <c:v>49.734091545545056</c:v>
                </c:pt>
                <c:pt idx="88">
                  <c:v>49.01896942550448</c:v>
                </c:pt>
                <c:pt idx="89">
                  <c:v>48.299665356443512</c:v>
                </c:pt>
                <c:pt idx="90">
                  <c:v>47.576392857693151</c:v>
                </c:pt>
                <c:pt idx="91">
                  <c:v>46.849370381505253</c:v>
                </c:pt>
                <c:pt idx="92">
                  <c:v>46.118821249526661</c:v>
                </c:pt>
                <c:pt idx="93">
                  <c:v>45.384973581756412</c:v>
                </c:pt>
                <c:pt idx="94">
                  <c:v>44.648060218014649</c:v>
                </c:pt>
                <c:pt idx="95">
                  <c:v>43.908318631971667</c:v>
                </c:pt>
                <c:pt idx="96">
                  <c:v>43.165990837803236</c:v>
                </c:pt>
                <c:pt idx="97">
                  <c:v>42.42132328955563</c:v>
                </c:pt>
                <c:pt idx="98">
                  <c:v>41.674566773322539</c:v>
                </c:pt>
                <c:pt idx="99">
                  <c:v>40.925976292352146</c:v>
                </c:pt>
                <c:pt idx="100">
                  <c:v>40.175810945220348</c:v>
                </c:pt>
                <c:pt idx="101">
                  <c:v>39.424333797221664</c:v>
                </c:pt>
                <c:pt idx="102">
                  <c:v>38.671811745145561</c:v>
                </c:pt>
                <c:pt idx="103">
                  <c:v>37.918515375620302</c:v>
                </c:pt>
                <c:pt idx="104">
                  <c:v>37.164718817221598</c:v>
                </c:pt>
                <c:pt idx="105">
                  <c:v>36.41069958655558</c:v>
                </c:pt>
                <c:pt idx="106">
                  <c:v>35.656738428539654</c:v>
                </c:pt>
                <c:pt idx="107">
                  <c:v>34.903119151115476</c:v>
                </c:pt>
                <c:pt idx="108">
                  <c:v>34.150128454639571</c:v>
                </c:pt>
                <c:pt idx="109">
                  <c:v>33.398055756207469</c:v>
                </c:pt>
                <c:pt idx="110">
                  <c:v>32.647193009175254</c:v>
                </c:pt>
                <c:pt idx="111">
                  <c:v>31.897834518151342</c:v>
                </c:pt>
                <c:pt idx="112">
                  <c:v>31.150276749737941</c:v>
                </c:pt>
                <c:pt idx="113">
                  <c:v>30.404818139307196</c:v>
                </c:pt>
                <c:pt idx="114">
                  <c:v>29.661758894102945</c:v>
                </c:pt>
                <c:pt idx="115">
                  <c:v>28.921400792962231</c:v>
                </c:pt>
                <c:pt idx="116">
                  <c:v>28.184046982953959</c:v>
                </c:pt>
                <c:pt idx="117">
                  <c:v>27.450001773234106</c:v>
                </c:pt>
                <c:pt idx="118">
                  <c:v>26.719570426418443</c:v>
                </c:pt>
                <c:pt idx="119">
                  <c:v>25.993058947773022</c:v>
                </c:pt>
                <c:pt idx="120">
                  <c:v>25.270773872522597</c:v>
                </c:pt>
                <c:pt idx="121">
                  <c:v>24.553022051575766</c:v>
                </c:pt>
                <c:pt idx="122">
                  <c:v>23.840110435962629</c:v>
                </c:pt>
                <c:pt idx="123">
                  <c:v>23.132345860277866</c:v>
                </c:pt>
                <c:pt idx="124">
                  <c:v>22.430034825418801</c:v>
                </c:pt>
                <c:pt idx="125">
                  <c:v>21.733483280902362</c:v>
                </c:pt>
                <c:pt idx="126">
                  <c:v>21.042996407041301</c:v>
                </c:pt>
                <c:pt idx="127">
                  <c:v>20.358878397251772</c:v>
                </c:pt>
                <c:pt idx="128">
                  <c:v>19.681432240761552</c:v>
                </c:pt>
                <c:pt idx="129">
                  <c:v>19.010959505977581</c:v>
                </c:pt>
                <c:pt idx="130">
                  <c:v>18.347760124767632</c:v>
                </c:pt>
                <c:pt idx="131">
                  <c:v>17.692132177901073</c:v>
                </c:pt>
                <c:pt idx="132">
                  <c:v>17.044371681886929</c:v>
                </c:pt>
                <c:pt idx="133">
                  <c:v>16.404772377438974</c:v>
                </c:pt>
                <c:pt idx="134">
                  <c:v>15.77362551978888</c:v>
                </c:pt>
                <c:pt idx="135">
                  <c:v>15.151219671060744</c:v>
                </c:pt>
                <c:pt idx="136">
                  <c:v>14.537840494910284</c:v>
                </c:pt>
                <c:pt idx="137">
                  <c:v>13.933770553624385</c:v>
                </c:pt>
                <c:pt idx="138">
                  <c:v>13.339289107867216</c:v>
                </c:pt>
                <c:pt idx="139">
                  <c:v>12.754671919250228</c:v>
                </c:pt>
                <c:pt idx="140">
                  <c:v>12.180191055895023</c:v>
                </c:pt>
                <c:pt idx="141">
                  <c:v>11.616114701148604</c:v>
                </c:pt>
                <c:pt idx="142">
                  <c:v>11.062706965602132</c:v>
                </c:pt>
                <c:pt idx="143">
                  <c:v>10.52022770255644</c:v>
                </c:pt>
                <c:pt idx="144">
                  <c:v>9.9889323270677437</c:v>
                </c:pt>
                <c:pt idx="145">
                  <c:v>9.4690716387001714</c:v>
                </c:pt>
                <c:pt idx="146">
                  <c:v>8.9608916481026029</c:v>
                </c:pt>
                <c:pt idx="147">
                  <c:v>8.4646334075206084</c:v>
                </c:pt>
                <c:pt idx="148">
                  <c:v>7.9805328453458628</c:v>
                </c:pt>
                <c:pt idx="149">
                  <c:v>7.50882060479816</c:v>
                </c:pt>
                <c:pt idx="150">
                  <c:v>7.0497218868287916</c:v>
                </c:pt>
                <c:pt idx="151">
                  <c:v>6.6034562973269431</c:v>
                </c:pt>
                <c:pt idx="152">
                  <c:v>6.1702376987035166</c:v>
                </c:pt>
                <c:pt idx="153">
                  <c:v>5.750274065922639</c:v>
                </c:pt>
                <c:pt idx="154">
                  <c:v>5.343767347042558</c:v>
                </c:pt>
                <c:pt idx="155">
                  <c:v>4.9509133283246456</c:v>
                </c:pt>
                <c:pt idx="156">
                  <c:v>4.5719015039622661</c:v>
                </c:pt>
                <c:pt idx="157">
                  <c:v>4.2069149504768575</c:v>
                </c:pt>
                <c:pt idx="158">
                  <c:v>3.8561302058243143</c:v>
                </c:pt>
                <c:pt idx="159">
                  <c:v>3.5197171532495872</c:v>
                </c:pt>
                <c:pt idx="160">
                  <c:v>3.1978389099243998</c:v>
                </c:pt>
                <c:pt idx="161">
                  <c:v>2.890651720397841</c:v>
                </c:pt>
                <c:pt idx="162">
                  <c:v>2.5983048548878287</c:v>
                </c:pt>
                <c:pt idx="163">
                  <c:v>2.3209405124365787</c:v>
                </c:pt>
                <c:pt idx="164">
                  <c:v>2.0586937289514537</c:v>
                </c:pt>
                <c:pt idx="165">
                  <c:v>1.8116922901491535</c:v>
                </c:pt>
                <c:pt idx="166">
                  <c:v>1.5800566494194186</c:v>
                </c:pt>
                <c:pt idx="167">
                  <c:v>1.363899850621209</c:v>
                </c:pt>
                <c:pt idx="168">
                  <c:v>1.1633274558238611</c:v>
                </c:pt>
                <c:pt idx="169">
                  <c:v>0.97843747800234837</c:v>
                </c:pt>
                <c:pt idx="170">
                  <c:v>0.80932031869517118</c:v>
                </c:pt>
                <c:pt idx="171">
                  <c:v>0.65605871063198151</c:v>
                </c:pt>
                <c:pt idx="172">
                  <c:v>0.51872766533622894</c:v>
                </c:pt>
                <c:pt idx="173">
                  <c:v>0.39739442570819961</c:v>
                </c:pt>
                <c:pt idx="174">
                  <c:v>0.2921184235912051</c:v>
                </c:pt>
                <c:pt idx="175">
                  <c:v>0.20295124232487183</c:v>
                </c:pt>
                <c:pt idx="176">
                  <c:v>0.12993658428754884</c:v>
                </c:pt>
                <c:pt idx="177">
                  <c:v>7.3110243429397315E-2</c:v>
                </c:pt>
                <c:pt idx="178">
                  <c:v>3.2500082797895402E-2</c:v>
                </c:pt>
                <c:pt idx="179">
                  <c:v>8.1260170570658374E-3</c:v>
                </c:pt>
                <c:pt idx="180">
                  <c:v>0</c:v>
                </c:pt>
                <c:pt idx="181">
                  <c:v>8.1260170570658374E-3</c:v>
                </c:pt>
                <c:pt idx="182">
                  <c:v>3.2500082797895402E-2</c:v>
                </c:pt>
                <c:pt idx="183">
                  <c:v>7.3110243429397315E-2</c:v>
                </c:pt>
                <c:pt idx="184">
                  <c:v>0.12993658428754884</c:v>
                </c:pt>
                <c:pt idx="185">
                  <c:v>0.20295124232487183</c:v>
                </c:pt>
                <c:pt idx="186">
                  <c:v>0.2921184235912051</c:v>
                </c:pt>
                <c:pt idx="187">
                  <c:v>0.39739442570819961</c:v>
                </c:pt>
                <c:pt idx="188">
                  <c:v>0.51872766533622894</c:v>
                </c:pt>
                <c:pt idx="189">
                  <c:v>0.65605871063198151</c:v>
                </c:pt>
                <c:pt idx="190">
                  <c:v>0.80932031869517118</c:v>
                </c:pt>
                <c:pt idx="191">
                  <c:v>0.97843747800234837</c:v>
                </c:pt>
                <c:pt idx="192">
                  <c:v>1.1633274558238611</c:v>
                </c:pt>
                <c:pt idx="193">
                  <c:v>1.363899850621209</c:v>
                </c:pt>
                <c:pt idx="194">
                  <c:v>1.5800566494194186</c:v>
                </c:pt>
                <c:pt idx="195">
                  <c:v>1.8116922901491535</c:v>
                </c:pt>
                <c:pt idx="196">
                  <c:v>2.0586937289514537</c:v>
                </c:pt>
                <c:pt idx="197">
                  <c:v>2.3209405124365787</c:v>
                </c:pt>
                <c:pt idx="198">
                  <c:v>2.5983048548878287</c:v>
                </c:pt>
                <c:pt idx="199">
                  <c:v>2.890651720397841</c:v>
                </c:pt>
                <c:pt idx="200">
                  <c:v>3.1978389099243998</c:v>
                </c:pt>
                <c:pt idx="201">
                  <c:v>3.5197171532495872</c:v>
                </c:pt>
                <c:pt idx="202">
                  <c:v>3.8561302058243143</c:v>
                </c:pt>
                <c:pt idx="203">
                  <c:v>4.2069149504768575</c:v>
                </c:pt>
                <c:pt idx="204">
                  <c:v>4.5719015039622661</c:v>
                </c:pt>
                <c:pt idx="205">
                  <c:v>4.9509133283246456</c:v>
                </c:pt>
                <c:pt idx="206">
                  <c:v>5.343767347042558</c:v>
                </c:pt>
                <c:pt idx="207">
                  <c:v>5.750274065922639</c:v>
                </c:pt>
                <c:pt idx="208">
                  <c:v>6.1702376987035166</c:v>
                </c:pt>
                <c:pt idx="209">
                  <c:v>6.6034562973269431</c:v>
                </c:pt>
                <c:pt idx="210">
                  <c:v>7.0497218868287916</c:v>
                </c:pt>
                <c:pt idx="211">
                  <c:v>7.50882060479816</c:v>
                </c:pt>
                <c:pt idx="212">
                  <c:v>7.9805328453458628</c:v>
                </c:pt>
                <c:pt idx="213">
                  <c:v>8.4646334075206084</c:v>
                </c:pt>
                <c:pt idx="214">
                  <c:v>8.9608916481026029</c:v>
                </c:pt>
                <c:pt idx="215">
                  <c:v>9.4690716387001714</c:v>
                </c:pt>
                <c:pt idx="216">
                  <c:v>9.9889323270677437</c:v>
                </c:pt>
                <c:pt idx="217">
                  <c:v>10.52022770255644</c:v>
                </c:pt>
                <c:pt idx="218">
                  <c:v>11.062706965602132</c:v>
                </c:pt>
                <c:pt idx="219">
                  <c:v>11.616114701148604</c:v>
                </c:pt>
                <c:pt idx="220">
                  <c:v>12.180191055895023</c:v>
                </c:pt>
                <c:pt idx="221">
                  <c:v>12.754671919250228</c:v>
                </c:pt>
                <c:pt idx="222">
                  <c:v>13.339289107867216</c:v>
                </c:pt>
                <c:pt idx="223">
                  <c:v>13.933770553624385</c:v>
                </c:pt>
                <c:pt idx="224">
                  <c:v>14.537840494910284</c:v>
                </c:pt>
                <c:pt idx="225">
                  <c:v>15.151219671060744</c:v>
                </c:pt>
                <c:pt idx="226">
                  <c:v>15.77362551978888</c:v>
                </c:pt>
                <c:pt idx="227">
                  <c:v>16.404772377438974</c:v>
                </c:pt>
                <c:pt idx="228">
                  <c:v>17.044371681886929</c:v>
                </c:pt>
                <c:pt idx="229">
                  <c:v>17.692132177901073</c:v>
                </c:pt>
                <c:pt idx="230">
                  <c:v>18.347760124767632</c:v>
                </c:pt>
                <c:pt idx="231">
                  <c:v>19.010959505977581</c:v>
                </c:pt>
                <c:pt idx="232">
                  <c:v>19.681432240761552</c:v>
                </c:pt>
                <c:pt idx="233">
                  <c:v>20.358878397251772</c:v>
                </c:pt>
                <c:pt idx="234">
                  <c:v>21.042996407041301</c:v>
                </c:pt>
                <c:pt idx="235">
                  <c:v>21.733483280902362</c:v>
                </c:pt>
                <c:pt idx="236">
                  <c:v>22.430034825418801</c:v>
                </c:pt>
                <c:pt idx="237">
                  <c:v>23.132345860277866</c:v>
                </c:pt>
                <c:pt idx="238">
                  <c:v>23.840110435962629</c:v>
                </c:pt>
                <c:pt idx="239">
                  <c:v>24.553022051575766</c:v>
                </c:pt>
                <c:pt idx="240">
                  <c:v>25.270773872522597</c:v>
                </c:pt>
                <c:pt idx="241">
                  <c:v>25.993058947773022</c:v>
                </c:pt>
                <c:pt idx="242">
                  <c:v>26.719570426418443</c:v>
                </c:pt>
                <c:pt idx="243">
                  <c:v>27.450001773234106</c:v>
                </c:pt>
                <c:pt idx="244">
                  <c:v>28.184046982953959</c:v>
                </c:pt>
                <c:pt idx="245">
                  <c:v>28.921400792962231</c:v>
                </c:pt>
                <c:pt idx="246">
                  <c:v>29.661758894102945</c:v>
                </c:pt>
                <c:pt idx="247">
                  <c:v>30.404818139307196</c:v>
                </c:pt>
                <c:pt idx="248">
                  <c:v>31.150276749737941</c:v>
                </c:pt>
                <c:pt idx="249">
                  <c:v>31.897834518151342</c:v>
                </c:pt>
                <c:pt idx="250">
                  <c:v>32.647193009175254</c:v>
                </c:pt>
                <c:pt idx="251">
                  <c:v>33.398055756207469</c:v>
                </c:pt>
                <c:pt idx="252">
                  <c:v>34.150128454639571</c:v>
                </c:pt>
                <c:pt idx="253">
                  <c:v>34.903119151115476</c:v>
                </c:pt>
                <c:pt idx="254">
                  <c:v>35.656738428539654</c:v>
                </c:pt>
                <c:pt idx="255">
                  <c:v>36.41069958655558</c:v>
                </c:pt>
                <c:pt idx="256">
                  <c:v>37.164718817221598</c:v>
                </c:pt>
                <c:pt idx="257">
                  <c:v>37.918515375620302</c:v>
                </c:pt>
                <c:pt idx="258">
                  <c:v>38.671811745145561</c:v>
                </c:pt>
                <c:pt idx="259">
                  <c:v>39.424333797221664</c:v>
                </c:pt>
                <c:pt idx="260">
                  <c:v>40.175810945220348</c:v>
                </c:pt>
                <c:pt idx="261">
                  <c:v>40.925976292352146</c:v>
                </c:pt>
                <c:pt idx="262">
                  <c:v>41.674566773322539</c:v>
                </c:pt>
                <c:pt idx="263">
                  <c:v>42.42132328955563</c:v>
                </c:pt>
                <c:pt idx="264">
                  <c:v>43.165990837803236</c:v>
                </c:pt>
                <c:pt idx="265">
                  <c:v>43.908318631971667</c:v>
                </c:pt>
                <c:pt idx="266">
                  <c:v>44.648060218014649</c:v>
                </c:pt>
                <c:pt idx="267">
                  <c:v>45.384973581756412</c:v>
                </c:pt>
                <c:pt idx="268">
                  <c:v>46.118821249526661</c:v>
                </c:pt>
                <c:pt idx="269">
                  <c:v>46.849370381505253</c:v>
                </c:pt>
                <c:pt idx="270">
                  <c:v>47.576392857693151</c:v>
                </c:pt>
                <c:pt idx="271">
                  <c:v>48.299665356443512</c:v>
                </c:pt>
                <c:pt idx="272">
                  <c:v>49.01896942550448</c:v>
                </c:pt>
                <c:pt idx="273">
                  <c:v>49.734091545545056</c:v>
                </c:pt>
                <c:pt idx="274">
                  <c:v>50.444823186151467</c:v>
                </c:pt>
                <c:pt idx="275">
                  <c:v>51.150960854302042</c:v>
                </c:pt>
                <c:pt idx="276">
                  <c:v>51.852306135345231</c:v>
                </c:pt>
                <c:pt idx="277">
                  <c:v>52.54866572652341</c:v>
                </c:pt>
                <c:pt idx="278">
                  <c:v>53.239851463103975</c:v>
                </c:pt>
                <c:pt idx="279">
                  <c:v>53.925680337195331</c:v>
                </c:pt>
                <c:pt idx="280">
                  <c:v>54.605974509342246</c:v>
                </c:pt>
                <c:pt idx="281">
                  <c:v>55.280561313012555</c:v>
                </c:pt>
                <c:pt idx="282">
                  <c:v>55.949273252101364</c:v>
                </c:pt>
                <c:pt idx="283">
                  <c:v>56.611947991595486</c:v>
                </c:pt>
                <c:pt idx="284">
                  <c:v>57.268428341553999</c:v>
                </c:pt>
                <c:pt idx="285">
                  <c:v>57.918562234575063</c:v>
                </c:pt>
                <c:pt idx="286">
                  <c:v>58.562202696932303</c:v>
                </c:pt>
                <c:pt idx="287">
                  <c:v>59.199207813574901</c:v>
                </c:pt>
                <c:pt idx="288">
                  <c:v>59.829440687197717</c:v>
                </c:pt>
                <c:pt idx="289">
                  <c:v>60.452769391597201</c:v>
                </c:pt>
                <c:pt idx="290">
                  <c:v>61.069066919538329</c:v>
                </c:pt>
                <c:pt idx="291">
                  <c:v>61.678211125365777</c:v>
                </c:pt>
                <c:pt idx="292">
                  <c:v>62.280084662600217</c:v>
                </c:pt>
                <c:pt idx="293">
                  <c:v>62.874574916765823</c:v>
                </c:pt>
                <c:pt idx="294">
                  <c:v>63.461573933701942</c:v>
                </c:pt>
                <c:pt idx="295">
                  <c:v>64.04097834361437</c:v>
                </c:pt>
                <c:pt idx="296">
                  <c:v>64.612689281126279</c:v>
                </c:pt>
                <c:pt idx="297">
                  <c:v>65.176612301590438</c:v>
                </c:pt>
                <c:pt idx="298">
                  <c:v>65.732657293925996</c:v>
                </c:pt>
                <c:pt idx="299">
                  <c:v>66.280738390243613</c:v>
                </c:pt>
                <c:pt idx="300">
                  <c:v>66.820773872522579</c:v>
                </c:pt>
                <c:pt idx="301">
                  <c:v>67.352686076601287</c:v>
                </c:pt>
                <c:pt idx="302">
                  <c:v>67.876401293741935</c:v>
                </c:pt>
                <c:pt idx="303">
                  <c:v>68.391849670026602</c:v>
                </c:pt>
                <c:pt idx="304">
                  <c:v>68.898965103837838</c:v>
                </c:pt>
                <c:pt idx="305">
                  <c:v>69.397685141674287</c:v>
                </c:pt>
                <c:pt idx="306">
                  <c:v>69.887950872545787</c:v>
                </c:pt>
                <c:pt idx="307">
                  <c:v>70.369706821187009</c:v>
                </c:pt>
                <c:pt idx="308">
                  <c:v>70.84290084032375</c:v>
                </c:pt>
                <c:pt idx="309">
                  <c:v>71.30748400221907</c:v>
                </c:pt>
                <c:pt idx="310">
                  <c:v>71.763410489719035</c:v>
                </c:pt>
                <c:pt idx="311">
                  <c:v>72.210637487012207</c:v>
                </c:pt>
                <c:pt idx="312">
                  <c:v>72.649125070308031</c:v>
                </c:pt>
                <c:pt idx="313">
                  <c:v>73.078836098632593</c:v>
                </c:pt>
                <c:pt idx="314">
                  <c:v>73.499736104931543</c:v>
                </c:pt>
                <c:pt idx="315">
                  <c:v>73.911793187662823</c:v>
                </c:pt>
                <c:pt idx="316">
                  <c:v>74.314977903052181</c:v>
                </c:pt>
                <c:pt idx="317">
                  <c:v>74.709263158177464</c:v>
                </c:pt>
                <c:pt idx="318">
                  <c:v>75.094624105038662</c:v>
                </c:pt>
                <c:pt idx="319">
                  <c:v>75.471038035762575</c:v>
                </c:pt>
                <c:pt idx="320">
                  <c:v>75.838484279082081</c:v>
                </c:pt>
                <c:pt idx="321">
                  <c:v>76.196944098222872</c:v>
                </c:pt>
                <c:pt idx="322">
                  <c:v>76.546400590320701</c:v>
                </c:pt>
                <c:pt idx="323">
                  <c:v>76.886838587486466</c:v>
                </c:pt>
                <c:pt idx="324">
                  <c:v>77.218244559625873</c:v>
                </c:pt>
                <c:pt idx="325">
                  <c:v>77.540606519115386</c:v>
                </c:pt>
                <c:pt idx="326">
                  <c:v>77.853913927426561</c:v>
                </c:pt>
                <c:pt idx="327">
                  <c:v>78.158157603785355</c:v>
                </c:pt>
                <c:pt idx="328">
                  <c:v>78.453329635944868</c:v>
                </c:pt>
                <c:pt idx="329">
                  <c:v>78.739423293143687</c:v>
                </c:pt>
                <c:pt idx="330">
                  <c:v>79.016432941315657</c:v>
                </c:pt>
                <c:pt idx="331">
                  <c:v>79.28435396061073</c:v>
                </c:pt>
                <c:pt idx="332">
                  <c:v>79.543182665280369</c:v>
                </c:pt>
                <c:pt idx="333">
                  <c:v>79.792916225976001</c:v>
                </c:pt>
                <c:pt idx="334">
                  <c:v>80.033552594503334</c:v>
                </c:pt>
                <c:pt idx="335">
                  <c:v>80.265090431070263</c:v>
                </c:pt>
                <c:pt idx="336">
                  <c:v>80.487529034062391</c:v>
                </c:pt>
                <c:pt idx="337">
                  <c:v>80.700868272374663</c:v>
                </c:pt>
                <c:pt idx="338">
                  <c:v>80.905108520324347</c:v>
                </c:pt>
                <c:pt idx="339">
                  <c:v>81.10025059516704</c:v>
                </c:pt>
                <c:pt idx="340">
                  <c:v>81.286295697233385</c:v>
                </c:pt>
                <c:pt idx="341">
                  <c:v>81.46324535270108</c:v>
                </c:pt>
                <c:pt idx="342">
                  <c:v>81.631101359015105</c:v>
                </c:pt>
                <c:pt idx="343">
                  <c:v>81.789865732964813</c:v>
                </c:pt>
                <c:pt idx="344">
                  <c:v>81.939540661425724</c:v>
                </c:pt>
                <c:pt idx="345">
                  <c:v>82.080128454770744</c:v>
                </c:pt>
                <c:pt idx="346">
                  <c:v>82.211631502954702</c:v>
                </c:pt>
                <c:pt idx="347">
                  <c:v>82.334052234274253</c:v>
                </c:pt>
                <c:pt idx="348">
                  <c:v>82.44739307680311</c:v>
                </c:pt>
                <c:pt idx="349">
                  <c:v>82.551656422503214</c:v>
                </c:pt>
                <c:pt idx="350">
                  <c:v>82.64684459400965</c:v>
                </c:pt>
                <c:pt idx="351">
                  <c:v>82.732959814087934</c:v>
                </c:pt>
                <c:pt idx="352">
                  <c:v>82.810004177760732</c:v>
                </c:pt>
                <c:pt idx="353">
                  <c:v>82.877979627102064</c:v>
                </c:pt>
                <c:pt idx="354">
                  <c:v>82.936887928694688</c:v>
                </c:pt>
                <c:pt idx="355">
                  <c:v>82.986730653748907</c:v>
                </c:pt>
                <c:pt idx="356">
                  <c:v>83.027509160878935</c:v>
                </c:pt>
                <c:pt idx="357">
                  <c:v>83.059224581534465</c:v>
                </c:pt>
                <c:pt idx="358">
                  <c:v>83.081877808084755</c:v>
                </c:pt>
                <c:pt idx="359">
                  <c:v>83.095469484553178</c:v>
                </c:pt>
                <c:pt idx="360">
                  <c:v>83.1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D3-6E4A-BC78-4525EFEF4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Velocity</c:v>
          </c:tx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Calculations!$L$3:$L$363</c:f>
              <c:numCache>
                <c:formatCode>0.000</c:formatCode>
                <c:ptCount val="361"/>
                <c:pt idx="0">
                  <c:v>0</c:v>
                </c:pt>
                <c:pt idx="1">
                  <c:v>-0.10873237072360098</c:v>
                </c:pt>
                <c:pt idx="2">
                  <c:v>-0.32620023524214048</c:v>
                </c:pt>
                <c:pt idx="3">
                  <c:v>-0.54367743720695216</c:v>
                </c:pt>
                <c:pt idx="4">
                  <c:v>-0.76117009573272298</c:v>
                </c:pt>
                <c:pt idx="5">
                  <c:v>-0.97868417112067618</c:v>
                </c:pt>
                <c:pt idx="6">
                  <c:v>-1.1962254013012625</c:v>
                </c:pt>
                <c:pt idx="7">
                  <c:v>-1.413799238222964</c:v>
                </c:pt>
                <c:pt idx="8">
                  <c:v>-1.6314107841919849</c:v>
                </c:pt>
                <c:pt idx="9">
                  <c:v>-1.8490647281471411</c:v>
                </c:pt>
                <c:pt idx="10">
                  <c:v>-2.0667652818788156</c:v>
                </c:pt>
                <c:pt idx="11">
                  <c:v>-2.2845161161544638</c:v>
                </c:pt>
                <c:pt idx="12">
                  <c:v>-2.5023202968025089</c:v>
                </c:pt>
                <c:pt idx="13">
                  <c:v>-2.7201802206925549</c:v>
                </c:pt>
                <c:pt idx="14">
                  <c:v>-2.938097551669216</c:v>
                </c:pt>
                <c:pt idx="15">
                  <c:v>-3.1560731564150046</c:v>
                </c:pt>
                <c:pt idx="16">
                  <c:v>-3.374107040280478</c:v>
                </c:pt>
                <c:pt idx="17">
                  <c:v>-3.5921982830618617</c:v>
                </c:pt>
                <c:pt idx="18">
                  <c:v>-3.8103449747929972</c:v>
                </c:pt>
                <c:pt idx="19">
                  <c:v>-4.0285441515366074</c:v>
                </c:pt>
                <c:pt idx="20">
                  <c:v>-4.2467917312246755</c:v>
                </c:pt>
                <c:pt idx="21">
                  <c:v>-4.4650824495922734</c:v>
                </c:pt>
                <c:pt idx="22">
                  <c:v>-4.6834097962246233</c:v>
                </c:pt>
                <c:pt idx="23">
                  <c:v>-4.9017659507924236</c:v>
                </c:pt>
                <c:pt idx="24">
                  <c:v>-5.1201417194945407</c:v>
                </c:pt>
                <c:pt idx="25">
                  <c:v>-5.3385264718110648</c:v>
                </c:pt>
                <c:pt idx="26">
                  <c:v>-5.5569080776062947</c:v>
                </c:pt>
                <c:pt idx="27">
                  <c:v>-5.7752728446560013</c:v>
                </c:pt>
                <c:pt idx="28">
                  <c:v>-5.9936054566951498</c:v>
                </c:pt>
                <c:pt idx="29">
                  <c:v>-6.2118889120713447</c:v>
                </c:pt>
                <c:pt idx="30">
                  <c:v>-6.4301044630817614</c:v>
                </c:pt>
                <c:pt idx="31">
                  <c:v>-6.6482315561272571</c:v>
                </c:pt>
                <c:pt idx="32">
                  <c:v>-6.8662477727716578</c:v>
                </c:pt>
                <c:pt idx="33">
                  <c:v>-7.0841287718283183</c:v>
                </c:pt>
                <c:pt idx="34">
                  <c:v>-7.3018482326110643</c:v>
                </c:pt>
                <c:pt idx="35">
                  <c:v>-7.5193777994682023</c:v>
                </c:pt>
                <c:pt idx="36">
                  <c:v>-7.7366870277483031</c:v>
                </c:pt>
                <c:pt idx="37">
                  <c:v>-7.9537433313457768</c:v>
                </c:pt>
                <c:pt idx="38">
                  <c:v>-8.1705119319783535</c:v>
                </c:pt>
                <c:pt idx="39">
                  <c:v>-8.3869558103478994</c:v>
                </c:pt>
                <c:pt idx="40">
                  <c:v>-8.6030356593789747</c:v>
                </c:pt>
                <c:pt idx="41">
                  <c:v>-8.8187098396681449</c:v>
                </c:pt>
                <c:pt idx="42">
                  <c:v>-9.0339343373739212</c:v>
                </c:pt>
                <c:pt idx="43">
                  <c:v>-9.2486627246687476</c:v>
                </c:pt>
                <c:pt idx="44">
                  <c:v>-9.4628461230067842</c:v>
                </c:pt>
                <c:pt idx="45">
                  <c:v>-9.6764331693445911</c:v>
                </c:pt>
                <c:pt idx="46">
                  <c:v>-9.8893699855507293</c:v>
                </c:pt>
                <c:pt idx="47">
                  <c:v>-10.101600151174807</c:v>
                </c:pt>
                <c:pt idx="48">
                  <c:v>-10.313064679789477</c:v>
                </c:pt>
                <c:pt idx="49">
                  <c:v>-10.523701999099785</c:v>
                </c:pt>
                <c:pt idx="50">
                  <c:v>-10.733447935036111</c:v>
                </c:pt>
                <c:pt idx="51">
                  <c:v>-10.942235699999173</c:v>
                </c:pt>
                <c:pt idx="52">
                  <c:v>-11.14999588548767</c:v>
                </c:pt>
                <c:pt idx="53">
                  <c:v>-11.356656459281794</c:v>
                </c:pt>
                <c:pt idx="54">
                  <c:v>-11.562142767389332</c:v>
                </c:pt>
                <c:pt idx="55">
                  <c:v>-11.766377540915983</c:v>
                </c:pt>
                <c:pt idx="56">
                  <c:v>-11.969280908074779</c:v>
                </c:pt>
                <c:pt idx="57">
                  <c:v>-12.170770411469675</c:v>
                </c:pt>
                <c:pt idx="58">
                  <c:v>-12.370761030832</c:v>
                </c:pt>
                <c:pt idx="59">
                  <c:v>-12.569165211375548</c:v>
                </c:pt>
                <c:pt idx="60">
                  <c:v>-12.765892897888989</c:v>
                </c:pt>
                <c:pt idx="61">
                  <c:v>-12.960851574695198</c:v>
                </c:pt>
                <c:pt idx="62">
                  <c:v>-13.153946311622803</c:v>
                </c:pt>
                <c:pt idx="63">
                  <c:v>-13.345079816053385</c:v>
                </c:pt>
                <c:pt idx="64">
                  <c:v>-13.534152491139821</c:v>
                </c:pt>
                <c:pt idx="65">
                  <c:v>-13.721062500285825</c:v>
                </c:pt>
                <c:pt idx="66">
                  <c:v>-13.905705837898267</c:v>
                </c:pt>
                <c:pt idx="67">
                  <c:v>-14.087976406466851</c:v>
                </c:pt>
                <c:pt idx="68">
                  <c:v>-14.267766099974551</c:v>
                </c:pt>
                <c:pt idx="69">
                  <c:v>-14.444964893626548</c:v>
                </c:pt>
                <c:pt idx="70">
                  <c:v>-14.619460939858755</c:v>
                </c:pt>
                <c:pt idx="71">
                  <c:v>-14.791140670587083</c:v>
                </c:pt>
                <c:pt idx="72">
                  <c:v>-14.959888905587604</c:v>
                </c:pt>
                <c:pt idx="73">
                  <c:v>-15.125588966947589</c:v>
                </c:pt>
                <c:pt idx="74">
                  <c:v>-15.288122799422354</c:v>
                </c:pt>
                <c:pt idx="75">
                  <c:v>-15.447371096573761</c:v>
                </c:pt>
                <c:pt idx="76">
                  <c:v>-15.603213432505527</c:v>
                </c:pt>
                <c:pt idx="77">
                  <c:v>-15.755528399004334</c:v>
                </c:pt>
                <c:pt idx="78">
                  <c:v>-15.904193747858926</c:v>
                </c:pt>
                <c:pt idx="79">
                  <c:v>-16.049086538131405</c:v>
                </c:pt>
                <c:pt idx="80">
                  <c:v>-16.190083288087408</c:v>
                </c:pt>
                <c:pt idx="81">
                  <c:v>-16.327060131525968</c:v>
                </c:pt>
                <c:pt idx="82">
                  <c:v>-16.459892978192553</c:v>
                </c:pt>
                <c:pt idx="83">
                  <c:v>-16.588457677933548</c:v>
                </c:pt>
                <c:pt idx="84">
                  <c:v>-16.712630188276307</c:v>
                </c:pt>
                <c:pt idx="85">
                  <c:v>-16.832286745036527</c:v>
                </c:pt>
                <c:pt idx="86">
                  <c:v>-16.947304035613797</c:v>
                </c:pt>
                <c:pt idx="87">
                  <c:v>-17.057559374553875</c:v>
                </c:pt>
                <c:pt idx="88">
                  <c:v>-17.162930880973818</c:v>
                </c:pt>
                <c:pt idx="89">
                  <c:v>-17.263297657463227</c:v>
                </c:pt>
                <c:pt idx="90">
                  <c:v>-17.358539970008678</c:v>
                </c:pt>
                <c:pt idx="91">
                  <c:v>-17.448539428509545</c:v>
                </c:pt>
                <c:pt idx="92">
                  <c:v>-17.533179167486196</c:v>
                </c:pt>
                <c:pt idx="93">
                  <c:v>-17.612344026485971</c:v>
                </c:pt>
                <c:pt idx="94">
                  <c:v>-17.685920729802316</c:v>
                </c:pt>
                <c:pt idx="95">
                  <c:v>-17.753798065031557</c:v>
                </c:pt>
                <c:pt idx="96">
                  <c:v>-17.815867060042365</c:v>
                </c:pt>
                <c:pt idx="97">
                  <c:v>-17.872021157942527</c:v>
                </c:pt>
                <c:pt idx="98">
                  <c:v>-17.922156389594196</c:v>
                </c:pt>
                <c:pt idx="99">
                  <c:v>-17.96617154328942</c:v>
                </c:pt>
                <c:pt idx="100">
                  <c:v>-18.003968331163154</c:v>
                </c:pt>
                <c:pt idx="101">
                  <c:v>-18.035451551968436</c:v>
                </c:pt>
                <c:pt idx="102">
                  <c:v>-18.060529249826462</c:v>
                </c:pt>
                <c:pt idx="103">
                  <c:v>-18.079112868606213</c:v>
                </c:pt>
                <c:pt idx="104">
                  <c:v>-18.091117401568912</c:v>
                </c:pt>
                <c:pt idx="105">
                  <c:v>-18.096461535984417</c:v>
                </c:pt>
                <c:pt idx="106">
                  <c:v>-18.095067792382221</c:v>
                </c:pt>
                <c:pt idx="107">
                  <c:v>-18.086862658180284</c:v>
                </c:pt>
                <c:pt idx="108">
                  <c:v>-18.071776715421723</c:v>
                </c:pt>
                <c:pt idx="109">
                  <c:v>-18.049744762370434</c:v>
                </c:pt>
                <c:pt idx="110">
                  <c:v>-18.020705928773168</c:v>
                </c:pt>
                <c:pt idx="111">
                  <c:v>-17.984603784573888</c:v>
                </c:pt>
                <c:pt idx="112">
                  <c:v>-17.941386441921622</c:v>
                </c:pt>
                <c:pt idx="113">
                  <c:v>-17.891006650337882</c:v>
                </c:pt>
                <c:pt idx="114">
                  <c:v>-17.833421884902013</c:v>
                </c:pt>
                <c:pt idx="115">
                  <c:v>-17.768594427377138</c:v>
                </c:pt>
                <c:pt idx="116">
                  <c:v>-17.696491440198546</c:v>
                </c:pt>
                <c:pt idx="117">
                  <c:v>-17.617085033276453</c:v>
                </c:pt>
                <c:pt idx="118">
                  <c:v>-17.530352323575929</c:v>
                </c:pt>
                <c:pt idx="119">
                  <c:v>-17.436275487490093</c:v>
                </c:pt>
                <c:pt idx="120">
                  <c:v>-17.334841806010221</c:v>
                </c:pt>
                <c:pt idx="121">
                  <c:v>-17.226043702723928</c:v>
                </c:pt>
                <c:pt idx="122">
                  <c:v>-17.109878774715295</c:v>
                </c:pt>
                <c:pt idx="123">
                  <c:v>-16.986349816434309</c:v>
                </c:pt>
                <c:pt idx="124">
                  <c:v>-16.855464836617557</c:v>
                </c:pt>
                <c:pt idx="125">
                  <c:v>-16.717237068394528</c:v>
                </c:pt>
                <c:pt idx="126">
                  <c:v>-16.57168497266548</c:v>
                </c:pt>
                <c:pt idx="127">
                  <c:v>-16.418832234948695</c:v>
                </c:pt>
                <c:pt idx="128">
                  <c:v>-16.258707755765272</c:v>
                </c:pt>
                <c:pt idx="129">
                  <c:v>-16.091345634815298</c:v>
                </c:pt>
                <c:pt idx="130">
                  <c:v>-15.916785149038787</c:v>
                </c:pt>
                <c:pt idx="131">
                  <c:v>-15.735070724797424</c:v>
                </c:pt>
                <c:pt idx="132">
                  <c:v>-15.546251904339442</c:v>
                </c:pt>
                <c:pt idx="133">
                  <c:v>-15.350383306750928</c:v>
                </c:pt>
                <c:pt idx="134">
                  <c:v>-15.147524583602262</c:v>
                </c:pt>
                <c:pt idx="135">
                  <c:v>-14.93774036947525</c:v>
                </c:pt>
                <c:pt idx="136">
                  <c:v>-14.721100227611032</c:v>
                </c:pt>
                <c:pt idx="137">
                  <c:v>-14.497678590861597</c:v>
                </c:pt>
                <c:pt idx="138">
                  <c:v>-14.267554698172034</c:v>
                </c:pt>
                <c:pt idx="139">
                  <c:v>-14.030812526807722</c:v>
                </c:pt>
                <c:pt idx="140">
                  <c:v>-13.78754072052493</c:v>
                </c:pt>
                <c:pt idx="141">
                  <c:v>-13.537832513914054</c:v>
                </c:pt>
                <c:pt idx="142">
                  <c:v>-13.281785653115321</c:v>
                </c:pt>
                <c:pt idx="143">
                  <c:v>-13.019502313096609</c:v>
                </c:pt>
                <c:pt idx="144">
                  <c:v>-12.751089011728709</c:v>
                </c:pt>
                <c:pt idx="145">
                  <c:v>-12.476656520821734</c:v>
                </c:pt>
                <c:pt idx="146">
                  <c:v>-12.196319774341646</c:v>
                </c:pt>
                <c:pt idx="147">
                  <c:v>-11.910197773967866</c:v>
                </c:pt>
                <c:pt idx="148">
                  <c:v>-11.618413492193895</c:v>
                </c:pt>
                <c:pt idx="149">
                  <c:v>-11.321093773144867</c:v>
                </c:pt>
                <c:pt idx="150">
                  <c:v>-11.018369231264842</c:v>
                </c:pt>
                <c:pt idx="151">
                  <c:v>-10.710374148044366</c:v>
                </c:pt>
                <c:pt idx="152">
                  <c:v>-10.397246366962236</c:v>
                </c:pt>
                <c:pt idx="153">
                  <c:v>-10.079127186741061</c:v>
                </c:pt>
                <c:pt idx="154">
                  <c:v>-9.7561612531219453</c:v>
                </c:pt>
                <c:pt idx="155">
                  <c:v>-9.4284964492298968</c:v>
                </c:pt>
                <c:pt idx="156">
                  <c:v>-9.096283784697107</c:v>
                </c:pt>
                <c:pt idx="157">
                  <c:v>-8.7596772836498076</c:v>
                </c:pt>
                <c:pt idx="158">
                  <c:v>-8.418833871661036</c:v>
                </c:pt>
                <c:pt idx="159">
                  <c:v>-8.0739132617934501</c:v>
                </c:pt>
                <c:pt idx="160">
                  <c:v>-7.7250778398044986</c:v>
                </c:pt>
                <c:pt idx="161">
                  <c:v>-7.3724925486374104</c:v>
                </c:pt>
                <c:pt idx="162">
                  <c:v>-7.0163247722402957</c:v>
                </c:pt>
                <c:pt idx="163">
                  <c:v>-6.6567442188299992</c:v>
                </c:pt>
                <c:pt idx="164">
                  <c:v>-6.2939228036429995</c:v>
                </c:pt>
                <c:pt idx="165">
                  <c:v>-5.9280345312552072</c:v>
                </c:pt>
                <c:pt idx="166">
                  <c:v>-5.5592553775136366</c:v>
                </c:pt>
                <c:pt idx="167">
                  <c:v>-5.1877631711570302</c:v>
                </c:pt>
                <c:pt idx="168">
                  <c:v>-4.8137374751363495</c:v>
                </c:pt>
                <c:pt idx="169">
                  <c:v>-4.4373594677163055</c:v>
                </c:pt>
                <c:pt idx="170">
                  <c:v>-4.0588118233722525</c:v>
                </c:pt>
                <c:pt idx="171">
                  <c:v>-3.6782785935165521</c:v>
                </c:pt>
                <c:pt idx="172">
                  <c:v>-3.2959450870980618</c:v>
                </c:pt>
                <c:pt idx="173">
                  <c:v>-2.911997751072704</c:v>
                </c:pt>
                <c:pt idx="174">
                  <c:v>-2.5266240508078681</c:v>
                </c:pt>
                <c:pt idx="175">
                  <c:v>-2.1400123503919986</c:v>
                </c:pt>
                <c:pt idx="176">
                  <c:v>-1.7523517928957517</c:v>
                </c:pt>
                <c:pt idx="177">
                  <c:v>-1.3638321805956366</c:v>
                </c:pt>
                <c:pt idx="178">
                  <c:v>-0.9746438551560459</c:v>
                </c:pt>
                <c:pt idx="179">
                  <c:v>-0.58497757777990955</c:v>
                </c:pt>
                <c:pt idx="180">
                  <c:v>-0.1950244093695801</c:v>
                </c:pt>
                <c:pt idx="181">
                  <c:v>0.1950244093695801</c:v>
                </c:pt>
                <c:pt idx="182">
                  <c:v>0.58497757777990955</c:v>
                </c:pt>
                <c:pt idx="183">
                  <c:v>0.9746438551560459</c:v>
                </c:pt>
                <c:pt idx="184">
                  <c:v>1.3638321805956366</c:v>
                </c:pt>
                <c:pt idx="185">
                  <c:v>1.7523517928957517</c:v>
                </c:pt>
                <c:pt idx="186">
                  <c:v>2.1400123503919986</c:v>
                </c:pt>
                <c:pt idx="187">
                  <c:v>2.5266240508078681</c:v>
                </c:pt>
                <c:pt idx="188">
                  <c:v>2.911997751072704</c:v>
                </c:pt>
                <c:pt idx="189">
                  <c:v>3.2959450870980618</c:v>
                </c:pt>
                <c:pt idx="190">
                  <c:v>3.6782785935165521</c:v>
                </c:pt>
                <c:pt idx="191">
                  <c:v>4.0588118233722525</c:v>
                </c:pt>
                <c:pt idx="192">
                  <c:v>4.4373594677163055</c:v>
                </c:pt>
                <c:pt idx="193">
                  <c:v>4.8137374751363495</c:v>
                </c:pt>
                <c:pt idx="194">
                  <c:v>5.1877631711570302</c:v>
                </c:pt>
                <c:pt idx="195">
                  <c:v>5.5592553775136366</c:v>
                </c:pt>
                <c:pt idx="196">
                  <c:v>5.9280345312552072</c:v>
                </c:pt>
                <c:pt idx="197">
                  <c:v>6.2939228036429995</c:v>
                </c:pt>
                <c:pt idx="198">
                  <c:v>6.6567442188299992</c:v>
                </c:pt>
                <c:pt idx="199">
                  <c:v>7.0163247722402957</c:v>
                </c:pt>
                <c:pt idx="200">
                  <c:v>7.3724925486374104</c:v>
                </c:pt>
                <c:pt idx="201">
                  <c:v>7.7250778398044986</c:v>
                </c:pt>
                <c:pt idx="202">
                  <c:v>8.0739132617934501</c:v>
                </c:pt>
                <c:pt idx="203">
                  <c:v>8.418833871661036</c:v>
                </c:pt>
                <c:pt idx="204">
                  <c:v>8.7596772836498076</c:v>
                </c:pt>
                <c:pt idx="205">
                  <c:v>9.096283784697107</c:v>
                </c:pt>
                <c:pt idx="206">
                  <c:v>9.4284964492298968</c:v>
                </c:pt>
                <c:pt idx="207">
                  <c:v>9.7561612531219453</c:v>
                </c:pt>
                <c:pt idx="208">
                  <c:v>10.079127186741061</c:v>
                </c:pt>
                <c:pt idx="209">
                  <c:v>10.397246366962236</c:v>
                </c:pt>
                <c:pt idx="210">
                  <c:v>10.710374148044366</c:v>
                </c:pt>
                <c:pt idx="211">
                  <c:v>11.018369231264842</c:v>
                </c:pt>
                <c:pt idx="212">
                  <c:v>11.321093773144867</c:v>
                </c:pt>
                <c:pt idx="213">
                  <c:v>11.618413492193895</c:v>
                </c:pt>
                <c:pt idx="214">
                  <c:v>11.910197773967866</c:v>
                </c:pt>
                <c:pt idx="215">
                  <c:v>12.196319774341646</c:v>
                </c:pt>
                <c:pt idx="216">
                  <c:v>12.476656520821734</c:v>
                </c:pt>
                <c:pt idx="217">
                  <c:v>12.751089011728709</c:v>
                </c:pt>
                <c:pt idx="218">
                  <c:v>13.019502313096609</c:v>
                </c:pt>
                <c:pt idx="219">
                  <c:v>13.281785653115321</c:v>
                </c:pt>
                <c:pt idx="220">
                  <c:v>13.537832513914054</c:v>
                </c:pt>
                <c:pt idx="221">
                  <c:v>13.78754072052493</c:v>
                </c:pt>
                <c:pt idx="222">
                  <c:v>14.030812526807722</c:v>
                </c:pt>
                <c:pt idx="223">
                  <c:v>14.267554698172034</c:v>
                </c:pt>
                <c:pt idx="224">
                  <c:v>14.497678590861597</c:v>
                </c:pt>
                <c:pt idx="225">
                  <c:v>14.721100227611032</c:v>
                </c:pt>
                <c:pt idx="226">
                  <c:v>14.93774036947525</c:v>
                </c:pt>
                <c:pt idx="227">
                  <c:v>15.147524583602262</c:v>
                </c:pt>
                <c:pt idx="228">
                  <c:v>15.350383306750928</c:v>
                </c:pt>
                <c:pt idx="229">
                  <c:v>15.546251904339442</c:v>
                </c:pt>
                <c:pt idx="230">
                  <c:v>15.735070724797424</c:v>
                </c:pt>
                <c:pt idx="231">
                  <c:v>15.916785149038787</c:v>
                </c:pt>
                <c:pt idx="232">
                  <c:v>16.091345634815298</c:v>
                </c:pt>
                <c:pt idx="233">
                  <c:v>16.258707755765272</c:v>
                </c:pt>
                <c:pt idx="234">
                  <c:v>16.418832234948695</c:v>
                </c:pt>
                <c:pt idx="235">
                  <c:v>16.57168497266548</c:v>
                </c:pt>
                <c:pt idx="236">
                  <c:v>16.717237068394528</c:v>
                </c:pt>
                <c:pt idx="237">
                  <c:v>16.855464836617557</c:v>
                </c:pt>
                <c:pt idx="238">
                  <c:v>16.986349816434309</c:v>
                </c:pt>
                <c:pt idx="239">
                  <c:v>17.109878774715295</c:v>
                </c:pt>
                <c:pt idx="240">
                  <c:v>17.226043702723928</c:v>
                </c:pt>
                <c:pt idx="241">
                  <c:v>17.334841806010221</c:v>
                </c:pt>
                <c:pt idx="242">
                  <c:v>17.436275487490093</c:v>
                </c:pt>
                <c:pt idx="243">
                  <c:v>17.530352323575929</c:v>
                </c:pt>
                <c:pt idx="244">
                  <c:v>17.617085033276453</c:v>
                </c:pt>
                <c:pt idx="245">
                  <c:v>17.696491440198546</c:v>
                </c:pt>
                <c:pt idx="246">
                  <c:v>17.768594427377138</c:v>
                </c:pt>
                <c:pt idx="247">
                  <c:v>17.833421884902013</c:v>
                </c:pt>
                <c:pt idx="248">
                  <c:v>17.891006650337882</c:v>
                </c:pt>
                <c:pt idx="249">
                  <c:v>17.941386441921622</c:v>
                </c:pt>
                <c:pt idx="250">
                  <c:v>17.984603784573888</c:v>
                </c:pt>
                <c:pt idx="251">
                  <c:v>18.020705928773168</c:v>
                </c:pt>
                <c:pt idx="252">
                  <c:v>18.049744762370434</c:v>
                </c:pt>
                <c:pt idx="253">
                  <c:v>18.071776715421723</c:v>
                </c:pt>
                <c:pt idx="254">
                  <c:v>18.086862658180284</c:v>
                </c:pt>
                <c:pt idx="255">
                  <c:v>18.095067792382221</c:v>
                </c:pt>
                <c:pt idx="256">
                  <c:v>18.096461535984417</c:v>
                </c:pt>
                <c:pt idx="257">
                  <c:v>18.091117401568912</c:v>
                </c:pt>
                <c:pt idx="258">
                  <c:v>18.079112868606213</c:v>
                </c:pt>
                <c:pt idx="259">
                  <c:v>18.060529249826462</c:v>
                </c:pt>
                <c:pt idx="260">
                  <c:v>18.035451551968436</c:v>
                </c:pt>
                <c:pt idx="261">
                  <c:v>18.003968331163154</c:v>
                </c:pt>
                <c:pt idx="262">
                  <c:v>17.96617154328942</c:v>
                </c:pt>
                <c:pt idx="263">
                  <c:v>17.922156389594196</c:v>
                </c:pt>
                <c:pt idx="264">
                  <c:v>17.872021157942527</c:v>
                </c:pt>
                <c:pt idx="265">
                  <c:v>17.815867060042365</c:v>
                </c:pt>
                <c:pt idx="266">
                  <c:v>17.753798065031557</c:v>
                </c:pt>
                <c:pt idx="267">
                  <c:v>17.685920729802316</c:v>
                </c:pt>
                <c:pt idx="268">
                  <c:v>17.612344026485971</c:v>
                </c:pt>
                <c:pt idx="269">
                  <c:v>17.533179167486196</c:v>
                </c:pt>
                <c:pt idx="270">
                  <c:v>17.448539428509545</c:v>
                </c:pt>
                <c:pt idx="271">
                  <c:v>17.358539970008678</c:v>
                </c:pt>
                <c:pt idx="272">
                  <c:v>17.263297657463227</c:v>
                </c:pt>
                <c:pt idx="273">
                  <c:v>17.162930880973818</c:v>
                </c:pt>
                <c:pt idx="274">
                  <c:v>17.057559374553875</c:v>
                </c:pt>
                <c:pt idx="275">
                  <c:v>16.947304035613797</c:v>
                </c:pt>
                <c:pt idx="276">
                  <c:v>16.832286745036527</c:v>
                </c:pt>
                <c:pt idx="277">
                  <c:v>16.712630188276307</c:v>
                </c:pt>
                <c:pt idx="278">
                  <c:v>16.588457677933548</c:v>
                </c:pt>
                <c:pt idx="279">
                  <c:v>16.459892978192553</c:v>
                </c:pt>
                <c:pt idx="280">
                  <c:v>16.327060131525968</c:v>
                </c:pt>
                <c:pt idx="281">
                  <c:v>16.190083288087408</c:v>
                </c:pt>
                <c:pt idx="282">
                  <c:v>16.049086538131405</c:v>
                </c:pt>
                <c:pt idx="283">
                  <c:v>15.904193747858926</c:v>
                </c:pt>
                <c:pt idx="284">
                  <c:v>15.755528399004334</c:v>
                </c:pt>
                <c:pt idx="285">
                  <c:v>15.603213432505527</c:v>
                </c:pt>
                <c:pt idx="286">
                  <c:v>15.447371096573761</c:v>
                </c:pt>
                <c:pt idx="287">
                  <c:v>15.288122799422354</c:v>
                </c:pt>
                <c:pt idx="288">
                  <c:v>15.125588966947589</c:v>
                </c:pt>
                <c:pt idx="289">
                  <c:v>14.959888905587604</c:v>
                </c:pt>
                <c:pt idx="290">
                  <c:v>14.791140670587083</c:v>
                </c:pt>
                <c:pt idx="291">
                  <c:v>14.619460939858755</c:v>
                </c:pt>
                <c:pt idx="292">
                  <c:v>14.444964893626548</c:v>
                </c:pt>
                <c:pt idx="293">
                  <c:v>14.267766099974551</c:v>
                </c:pt>
                <c:pt idx="294">
                  <c:v>14.087976406466851</c:v>
                </c:pt>
                <c:pt idx="295">
                  <c:v>13.905705837898267</c:v>
                </c:pt>
                <c:pt idx="296">
                  <c:v>13.721062500285825</c:v>
                </c:pt>
                <c:pt idx="297">
                  <c:v>13.534152491139821</c:v>
                </c:pt>
                <c:pt idx="298">
                  <c:v>13.345079816053385</c:v>
                </c:pt>
                <c:pt idx="299">
                  <c:v>13.153946311622803</c:v>
                </c:pt>
                <c:pt idx="300">
                  <c:v>12.960851574695198</c:v>
                </c:pt>
                <c:pt idx="301">
                  <c:v>12.765892897888989</c:v>
                </c:pt>
                <c:pt idx="302">
                  <c:v>12.569165211375548</c:v>
                </c:pt>
                <c:pt idx="303">
                  <c:v>12.370761030832</c:v>
                </c:pt>
                <c:pt idx="304">
                  <c:v>12.170770411469675</c:v>
                </c:pt>
                <c:pt idx="305">
                  <c:v>11.969280908074779</c:v>
                </c:pt>
                <c:pt idx="306">
                  <c:v>11.766377540915983</c:v>
                </c:pt>
                <c:pt idx="307">
                  <c:v>11.562142767389332</c:v>
                </c:pt>
                <c:pt idx="308">
                  <c:v>11.356656459281794</c:v>
                </c:pt>
                <c:pt idx="309">
                  <c:v>11.14999588548767</c:v>
                </c:pt>
                <c:pt idx="310">
                  <c:v>10.942235699999173</c:v>
                </c:pt>
                <c:pt idx="311">
                  <c:v>10.733447935036111</c:v>
                </c:pt>
                <c:pt idx="312">
                  <c:v>10.523701999099785</c:v>
                </c:pt>
                <c:pt idx="313">
                  <c:v>10.313064679789477</c:v>
                </c:pt>
                <c:pt idx="314">
                  <c:v>10.101600151174807</c:v>
                </c:pt>
                <c:pt idx="315">
                  <c:v>9.8893699855507293</c:v>
                </c:pt>
                <c:pt idx="316">
                  <c:v>9.6764331693445911</c:v>
                </c:pt>
                <c:pt idx="317">
                  <c:v>9.4628461230067842</c:v>
                </c:pt>
                <c:pt idx="318">
                  <c:v>9.2486627246687476</c:v>
                </c:pt>
                <c:pt idx="319">
                  <c:v>9.0339343373739212</c:v>
                </c:pt>
                <c:pt idx="320">
                  <c:v>8.8187098396681449</c:v>
                </c:pt>
                <c:pt idx="321">
                  <c:v>8.6030356593789747</c:v>
                </c:pt>
                <c:pt idx="322">
                  <c:v>8.3869558103478994</c:v>
                </c:pt>
                <c:pt idx="323">
                  <c:v>8.1705119319783535</c:v>
                </c:pt>
                <c:pt idx="324">
                  <c:v>7.9537433313457768</c:v>
                </c:pt>
                <c:pt idx="325">
                  <c:v>7.7366870277483031</c:v>
                </c:pt>
                <c:pt idx="326">
                  <c:v>7.5193777994682023</c:v>
                </c:pt>
                <c:pt idx="327">
                  <c:v>7.3018482326110643</c:v>
                </c:pt>
                <c:pt idx="328">
                  <c:v>7.0841287718283183</c:v>
                </c:pt>
                <c:pt idx="329">
                  <c:v>6.8662477727716578</c:v>
                </c:pt>
                <c:pt idx="330">
                  <c:v>6.6482315561272571</c:v>
                </c:pt>
                <c:pt idx="331">
                  <c:v>6.4301044630817614</c:v>
                </c:pt>
                <c:pt idx="332">
                  <c:v>6.2118889120713447</c:v>
                </c:pt>
                <c:pt idx="333">
                  <c:v>5.9936054566951498</c:v>
                </c:pt>
                <c:pt idx="334">
                  <c:v>5.7752728446560013</c:v>
                </c:pt>
                <c:pt idx="335">
                  <c:v>5.5569080776062947</c:v>
                </c:pt>
                <c:pt idx="336">
                  <c:v>5.3385264718110648</c:v>
                </c:pt>
                <c:pt idx="337">
                  <c:v>5.1201417194945407</c:v>
                </c:pt>
                <c:pt idx="338">
                  <c:v>4.9017659507924236</c:v>
                </c:pt>
                <c:pt idx="339">
                  <c:v>4.6834097962246233</c:v>
                </c:pt>
                <c:pt idx="340">
                  <c:v>4.4650824495922734</c:v>
                </c:pt>
                <c:pt idx="341">
                  <c:v>4.2467917312246755</c:v>
                </c:pt>
                <c:pt idx="342">
                  <c:v>4.0285441515366074</c:v>
                </c:pt>
                <c:pt idx="343">
                  <c:v>3.8103449747929972</c:v>
                </c:pt>
                <c:pt idx="344">
                  <c:v>3.5921982830618617</c:v>
                </c:pt>
                <c:pt idx="345">
                  <c:v>3.374107040280478</c:v>
                </c:pt>
                <c:pt idx="346">
                  <c:v>3.1560731564150046</c:v>
                </c:pt>
                <c:pt idx="347">
                  <c:v>2.938097551669216</c:v>
                </c:pt>
                <c:pt idx="348">
                  <c:v>2.7201802206925549</c:v>
                </c:pt>
                <c:pt idx="349">
                  <c:v>2.5023202968025089</c:v>
                </c:pt>
                <c:pt idx="350">
                  <c:v>2.2845161161544638</c:v>
                </c:pt>
                <c:pt idx="351">
                  <c:v>2.0667652818788156</c:v>
                </c:pt>
                <c:pt idx="352">
                  <c:v>1.8490647281471411</c:v>
                </c:pt>
                <c:pt idx="353">
                  <c:v>1.6314107841919849</c:v>
                </c:pt>
                <c:pt idx="354">
                  <c:v>1.413799238222964</c:v>
                </c:pt>
                <c:pt idx="355">
                  <c:v>1.1962254013012625</c:v>
                </c:pt>
                <c:pt idx="356">
                  <c:v>0.97868417112067618</c:v>
                </c:pt>
                <c:pt idx="357">
                  <c:v>0.76117009573272298</c:v>
                </c:pt>
                <c:pt idx="358">
                  <c:v>0.54367743720695216</c:v>
                </c:pt>
                <c:pt idx="359">
                  <c:v>0.32620023524214048</c:v>
                </c:pt>
                <c:pt idx="360">
                  <c:v>0.10873237072360098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D3-6E4A-BC78-4525EFEF4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83.1</c:v>
                </c:pt>
                <c:pt idx="1">
                  <c:v>83.095469484553178</c:v>
                </c:pt>
                <c:pt idx="2">
                  <c:v>83.081877808084755</c:v>
                </c:pt>
                <c:pt idx="3">
                  <c:v>83.059224581534465</c:v>
                </c:pt>
                <c:pt idx="4">
                  <c:v>83.027509160878935</c:v>
                </c:pt>
                <c:pt idx="5">
                  <c:v>82.986730653748907</c:v>
                </c:pt>
                <c:pt idx="6">
                  <c:v>82.936887928694688</c:v>
                </c:pt>
                <c:pt idx="7">
                  <c:v>82.877979627102064</c:v>
                </c:pt>
                <c:pt idx="8">
                  <c:v>82.810004177760732</c:v>
                </c:pt>
                <c:pt idx="9">
                  <c:v>82.732959814087934</c:v>
                </c:pt>
                <c:pt idx="10">
                  <c:v>82.64684459400965</c:v>
                </c:pt>
                <c:pt idx="11">
                  <c:v>82.551656422503214</c:v>
                </c:pt>
                <c:pt idx="12">
                  <c:v>82.44739307680311</c:v>
                </c:pt>
                <c:pt idx="13">
                  <c:v>82.334052234274253</c:v>
                </c:pt>
                <c:pt idx="14">
                  <c:v>82.211631502954702</c:v>
                </c:pt>
                <c:pt idx="15">
                  <c:v>82.080128454770744</c:v>
                </c:pt>
                <c:pt idx="16">
                  <c:v>81.939540661425724</c:v>
                </c:pt>
                <c:pt idx="17">
                  <c:v>81.789865732964813</c:v>
                </c:pt>
                <c:pt idx="18">
                  <c:v>81.631101359015105</c:v>
                </c:pt>
                <c:pt idx="19">
                  <c:v>81.46324535270108</c:v>
                </c:pt>
                <c:pt idx="20">
                  <c:v>81.286295697233385</c:v>
                </c:pt>
                <c:pt idx="21">
                  <c:v>81.10025059516704</c:v>
                </c:pt>
                <c:pt idx="22">
                  <c:v>80.905108520324347</c:v>
                </c:pt>
                <c:pt idx="23">
                  <c:v>80.700868272374663</c:v>
                </c:pt>
                <c:pt idx="24">
                  <c:v>80.487529034062391</c:v>
                </c:pt>
                <c:pt idx="25">
                  <c:v>80.265090431070263</c:v>
                </c:pt>
                <c:pt idx="26">
                  <c:v>80.033552594503334</c:v>
                </c:pt>
                <c:pt idx="27">
                  <c:v>79.792916225976001</c:v>
                </c:pt>
                <c:pt idx="28">
                  <c:v>79.543182665280369</c:v>
                </c:pt>
                <c:pt idx="29">
                  <c:v>79.28435396061073</c:v>
                </c:pt>
                <c:pt idx="30">
                  <c:v>79.016432941315657</c:v>
                </c:pt>
                <c:pt idx="31">
                  <c:v>78.739423293143687</c:v>
                </c:pt>
                <c:pt idx="32">
                  <c:v>78.453329635944868</c:v>
                </c:pt>
                <c:pt idx="33">
                  <c:v>78.158157603785355</c:v>
                </c:pt>
                <c:pt idx="34">
                  <c:v>77.853913927426561</c:v>
                </c:pt>
                <c:pt idx="35">
                  <c:v>77.540606519115386</c:v>
                </c:pt>
                <c:pt idx="36">
                  <c:v>77.218244559625873</c:v>
                </c:pt>
                <c:pt idx="37">
                  <c:v>76.886838587486466</c:v>
                </c:pt>
                <c:pt idx="38">
                  <c:v>76.546400590320701</c:v>
                </c:pt>
                <c:pt idx="39">
                  <c:v>76.196944098222872</c:v>
                </c:pt>
                <c:pt idx="40">
                  <c:v>75.838484279082081</c:v>
                </c:pt>
                <c:pt idx="41">
                  <c:v>75.471038035762575</c:v>
                </c:pt>
                <c:pt idx="42">
                  <c:v>75.094624105038662</c:v>
                </c:pt>
                <c:pt idx="43">
                  <c:v>74.709263158177464</c:v>
                </c:pt>
                <c:pt idx="44">
                  <c:v>74.314977903052181</c:v>
                </c:pt>
                <c:pt idx="45">
                  <c:v>73.911793187662823</c:v>
                </c:pt>
                <c:pt idx="46">
                  <c:v>73.499736104931543</c:v>
                </c:pt>
                <c:pt idx="47">
                  <c:v>73.078836098632593</c:v>
                </c:pt>
                <c:pt idx="48">
                  <c:v>72.649125070308031</c:v>
                </c:pt>
                <c:pt idx="49">
                  <c:v>72.210637487012207</c:v>
                </c:pt>
                <c:pt idx="50">
                  <c:v>71.763410489719035</c:v>
                </c:pt>
                <c:pt idx="51">
                  <c:v>71.30748400221907</c:v>
                </c:pt>
                <c:pt idx="52">
                  <c:v>70.84290084032375</c:v>
                </c:pt>
                <c:pt idx="53">
                  <c:v>70.369706821187009</c:v>
                </c:pt>
                <c:pt idx="54">
                  <c:v>69.887950872545787</c:v>
                </c:pt>
                <c:pt idx="55">
                  <c:v>69.397685141674287</c:v>
                </c:pt>
                <c:pt idx="56">
                  <c:v>68.898965103837838</c:v>
                </c:pt>
                <c:pt idx="57">
                  <c:v>68.391849670026602</c:v>
                </c:pt>
                <c:pt idx="58">
                  <c:v>67.876401293741935</c:v>
                </c:pt>
                <c:pt idx="59">
                  <c:v>67.352686076601287</c:v>
                </c:pt>
                <c:pt idx="60">
                  <c:v>66.820773872522579</c:v>
                </c:pt>
                <c:pt idx="61">
                  <c:v>66.280738390243613</c:v>
                </c:pt>
                <c:pt idx="62">
                  <c:v>65.732657293925996</c:v>
                </c:pt>
                <c:pt idx="63">
                  <c:v>65.176612301590438</c:v>
                </c:pt>
                <c:pt idx="64">
                  <c:v>64.612689281126279</c:v>
                </c:pt>
                <c:pt idx="65">
                  <c:v>64.04097834361437</c:v>
                </c:pt>
                <c:pt idx="66">
                  <c:v>63.461573933701942</c:v>
                </c:pt>
                <c:pt idx="67">
                  <c:v>62.874574916765823</c:v>
                </c:pt>
                <c:pt idx="68">
                  <c:v>62.280084662600217</c:v>
                </c:pt>
                <c:pt idx="69">
                  <c:v>61.678211125365777</c:v>
                </c:pt>
                <c:pt idx="70">
                  <c:v>61.069066919538329</c:v>
                </c:pt>
                <c:pt idx="71">
                  <c:v>60.452769391597201</c:v>
                </c:pt>
                <c:pt idx="72">
                  <c:v>59.829440687197717</c:v>
                </c:pt>
                <c:pt idx="73">
                  <c:v>59.199207813574901</c:v>
                </c:pt>
                <c:pt idx="74">
                  <c:v>58.562202696932303</c:v>
                </c:pt>
                <c:pt idx="75">
                  <c:v>57.918562234575063</c:v>
                </c:pt>
                <c:pt idx="76">
                  <c:v>57.268428341553999</c:v>
                </c:pt>
                <c:pt idx="77">
                  <c:v>56.611947991595486</c:v>
                </c:pt>
                <c:pt idx="78">
                  <c:v>55.949273252101364</c:v>
                </c:pt>
                <c:pt idx="79">
                  <c:v>55.280561313012555</c:v>
                </c:pt>
                <c:pt idx="80">
                  <c:v>54.605974509342246</c:v>
                </c:pt>
                <c:pt idx="81">
                  <c:v>53.925680337195331</c:v>
                </c:pt>
                <c:pt idx="82">
                  <c:v>53.239851463103975</c:v>
                </c:pt>
                <c:pt idx="83">
                  <c:v>52.54866572652341</c:v>
                </c:pt>
                <c:pt idx="84">
                  <c:v>51.852306135345231</c:v>
                </c:pt>
                <c:pt idx="85">
                  <c:v>51.150960854302042</c:v>
                </c:pt>
                <c:pt idx="86">
                  <c:v>50.444823186151467</c:v>
                </c:pt>
                <c:pt idx="87">
                  <c:v>49.734091545545056</c:v>
                </c:pt>
                <c:pt idx="88">
                  <c:v>49.01896942550448</c:v>
                </c:pt>
                <c:pt idx="89">
                  <c:v>48.299665356443512</c:v>
                </c:pt>
                <c:pt idx="90">
                  <c:v>47.576392857693151</c:v>
                </c:pt>
                <c:pt idx="91">
                  <c:v>46.849370381505253</c:v>
                </c:pt>
                <c:pt idx="92">
                  <c:v>46.118821249526661</c:v>
                </c:pt>
                <c:pt idx="93">
                  <c:v>45.384973581756412</c:v>
                </c:pt>
                <c:pt idx="94">
                  <c:v>44.648060218014649</c:v>
                </c:pt>
                <c:pt idx="95">
                  <c:v>43.908318631971667</c:v>
                </c:pt>
                <c:pt idx="96">
                  <c:v>43.165990837803236</c:v>
                </c:pt>
                <c:pt idx="97">
                  <c:v>42.42132328955563</c:v>
                </c:pt>
                <c:pt idx="98">
                  <c:v>41.674566773322539</c:v>
                </c:pt>
                <c:pt idx="99">
                  <c:v>40.925976292352146</c:v>
                </c:pt>
                <c:pt idx="100">
                  <c:v>40.175810945220348</c:v>
                </c:pt>
                <c:pt idx="101">
                  <c:v>39.424333797221664</c:v>
                </c:pt>
                <c:pt idx="102">
                  <c:v>38.671811745145561</c:v>
                </c:pt>
                <c:pt idx="103">
                  <c:v>37.918515375620302</c:v>
                </c:pt>
                <c:pt idx="104">
                  <c:v>37.164718817221598</c:v>
                </c:pt>
                <c:pt idx="105">
                  <c:v>36.41069958655558</c:v>
                </c:pt>
                <c:pt idx="106">
                  <c:v>35.656738428539654</c:v>
                </c:pt>
                <c:pt idx="107">
                  <c:v>34.903119151115476</c:v>
                </c:pt>
                <c:pt idx="108">
                  <c:v>34.150128454639571</c:v>
                </c:pt>
                <c:pt idx="109">
                  <c:v>33.398055756207469</c:v>
                </c:pt>
                <c:pt idx="110">
                  <c:v>32.647193009175254</c:v>
                </c:pt>
                <c:pt idx="111">
                  <c:v>31.897834518151342</c:v>
                </c:pt>
                <c:pt idx="112">
                  <c:v>31.150276749737941</c:v>
                </c:pt>
                <c:pt idx="113">
                  <c:v>30.404818139307196</c:v>
                </c:pt>
                <c:pt idx="114">
                  <c:v>29.661758894102945</c:v>
                </c:pt>
                <c:pt idx="115">
                  <c:v>28.921400792962231</c:v>
                </c:pt>
                <c:pt idx="116">
                  <c:v>28.184046982953959</c:v>
                </c:pt>
                <c:pt idx="117">
                  <c:v>27.450001773234106</c:v>
                </c:pt>
                <c:pt idx="118">
                  <c:v>26.719570426418443</c:v>
                </c:pt>
                <c:pt idx="119">
                  <c:v>25.993058947773022</c:v>
                </c:pt>
                <c:pt idx="120">
                  <c:v>25.270773872522597</c:v>
                </c:pt>
                <c:pt idx="121">
                  <c:v>24.553022051575766</c:v>
                </c:pt>
                <c:pt idx="122">
                  <c:v>23.840110435962629</c:v>
                </c:pt>
                <c:pt idx="123">
                  <c:v>23.132345860277866</c:v>
                </c:pt>
                <c:pt idx="124">
                  <c:v>22.430034825418801</c:v>
                </c:pt>
                <c:pt idx="125">
                  <c:v>21.733483280902362</c:v>
                </c:pt>
                <c:pt idx="126">
                  <c:v>21.042996407041301</c:v>
                </c:pt>
                <c:pt idx="127">
                  <c:v>20.358878397251772</c:v>
                </c:pt>
                <c:pt idx="128">
                  <c:v>19.681432240761552</c:v>
                </c:pt>
                <c:pt idx="129">
                  <c:v>19.010959505977581</c:v>
                </c:pt>
                <c:pt idx="130">
                  <c:v>18.347760124767632</c:v>
                </c:pt>
                <c:pt idx="131">
                  <c:v>17.692132177901073</c:v>
                </c:pt>
                <c:pt idx="132">
                  <c:v>17.044371681886929</c:v>
                </c:pt>
                <c:pt idx="133">
                  <c:v>16.404772377438974</c:v>
                </c:pt>
                <c:pt idx="134">
                  <c:v>15.77362551978888</c:v>
                </c:pt>
                <c:pt idx="135">
                  <c:v>15.151219671060744</c:v>
                </c:pt>
                <c:pt idx="136">
                  <c:v>14.537840494910284</c:v>
                </c:pt>
                <c:pt idx="137">
                  <c:v>13.933770553624385</c:v>
                </c:pt>
                <c:pt idx="138">
                  <c:v>13.339289107867216</c:v>
                </c:pt>
                <c:pt idx="139">
                  <c:v>12.754671919250228</c:v>
                </c:pt>
                <c:pt idx="140">
                  <c:v>12.180191055895023</c:v>
                </c:pt>
                <c:pt idx="141">
                  <c:v>11.616114701148604</c:v>
                </c:pt>
                <c:pt idx="142">
                  <c:v>11.062706965602132</c:v>
                </c:pt>
                <c:pt idx="143">
                  <c:v>10.52022770255644</c:v>
                </c:pt>
                <c:pt idx="144">
                  <c:v>9.9889323270677437</c:v>
                </c:pt>
                <c:pt idx="145">
                  <c:v>9.4690716387001714</c:v>
                </c:pt>
                <c:pt idx="146">
                  <c:v>8.9608916481026029</c:v>
                </c:pt>
                <c:pt idx="147">
                  <c:v>8.4646334075206084</c:v>
                </c:pt>
                <c:pt idx="148">
                  <c:v>7.9805328453458628</c:v>
                </c:pt>
                <c:pt idx="149">
                  <c:v>7.50882060479816</c:v>
                </c:pt>
                <c:pt idx="150">
                  <c:v>7.0497218868287916</c:v>
                </c:pt>
                <c:pt idx="151">
                  <c:v>6.6034562973269431</c:v>
                </c:pt>
                <c:pt idx="152">
                  <c:v>6.1702376987035166</c:v>
                </c:pt>
                <c:pt idx="153">
                  <c:v>5.750274065922639</c:v>
                </c:pt>
                <c:pt idx="154">
                  <c:v>5.343767347042558</c:v>
                </c:pt>
                <c:pt idx="155">
                  <c:v>4.9509133283246456</c:v>
                </c:pt>
                <c:pt idx="156">
                  <c:v>4.5719015039622661</c:v>
                </c:pt>
                <c:pt idx="157">
                  <c:v>4.2069149504768575</c:v>
                </c:pt>
                <c:pt idx="158">
                  <c:v>3.8561302058243143</c:v>
                </c:pt>
                <c:pt idx="159">
                  <c:v>3.5197171532495872</c:v>
                </c:pt>
                <c:pt idx="160">
                  <c:v>3.1978389099243998</c:v>
                </c:pt>
                <c:pt idx="161">
                  <c:v>2.890651720397841</c:v>
                </c:pt>
                <c:pt idx="162">
                  <c:v>2.5983048548878287</c:v>
                </c:pt>
                <c:pt idx="163">
                  <c:v>2.3209405124365787</c:v>
                </c:pt>
                <c:pt idx="164">
                  <c:v>2.0586937289514537</c:v>
                </c:pt>
                <c:pt idx="165">
                  <c:v>1.8116922901491535</c:v>
                </c:pt>
                <c:pt idx="166">
                  <c:v>1.5800566494194186</c:v>
                </c:pt>
                <c:pt idx="167">
                  <c:v>1.363899850621209</c:v>
                </c:pt>
                <c:pt idx="168">
                  <c:v>1.1633274558238611</c:v>
                </c:pt>
                <c:pt idx="169">
                  <c:v>0.97843747800234837</c:v>
                </c:pt>
                <c:pt idx="170">
                  <c:v>0.80932031869517118</c:v>
                </c:pt>
                <c:pt idx="171">
                  <c:v>0.65605871063198151</c:v>
                </c:pt>
                <c:pt idx="172">
                  <c:v>0.51872766533622894</c:v>
                </c:pt>
                <c:pt idx="173">
                  <c:v>0.39739442570819961</c:v>
                </c:pt>
                <c:pt idx="174">
                  <c:v>0.2921184235912051</c:v>
                </c:pt>
                <c:pt idx="175">
                  <c:v>0.20295124232487183</c:v>
                </c:pt>
                <c:pt idx="176">
                  <c:v>0.12993658428754884</c:v>
                </c:pt>
                <c:pt idx="177">
                  <c:v>7.3110243429397315E-2</c:v>
                </c:pt>
                <c:pt idx="178">
                  <c:v>3.2500082797895402E-2</c:v>
                </c:pt>
                <c:pt idx="179">
                  <c:v>8.1260170570658374E-3</c:v>
                </c:pt>
                <c:pt idx="180">
                  <c:v>0</c:v>
                </c:pt>
                <c:pt idx="181">
                  <c:v>8.1260170570658374E-3</c:v>
                </c:pt>
                <c:pt idx="182">
                  <c:v>3.2500082797895402E-2</c:v>
                </c:pt>
                <c:pt idx="183">
                  <c:v>7.3110243429397315E-2</c:v>
                </c:pt>
                <c:pt idx="184">
                  <c:v>0.12993658428754884</c:v>
                </c:pt>
                <c:pt idx="185">
                  <c:v>0.20295124232487183</c:v>
                </c:pt>
                <c:pt idx="186">
                  <c:v>0.2921184235912051</c:v>
                </c:pt>
                <c:pt idx="187">
                  <c:v>0.39739442570819961</c:v>
                </c:pt>
                <c:pt idx="188">
                  <c:v>0.51872766533622894</c:v>
                </c:pt>
                <c:pt idx="189">
                  <c:v>0.65605871063198151</c:v>
                </c:pt>
                <c:pt idx="190">
                  <c:v>0.80932031869517118</c:v>
                </c:pt>
                <c:pt idx="191">
                  <c:v>0.97843747800234837</c:v>
                </c:pt>
                <c:pt idx="192">
                  <c:v>1.1633274558238611</c:v>
                </c:pt>
                <c:pt idx="193">
                  <c:v>1.363899850621209</c:v>
                </c:pt>
                <c:pt idx="194">
                  <c:v>1.5800566494194186</c:v>
                </c:pt>
                <c:pt idx="195">
                  <c:v>1.8116922901491535</c:v>
                </c:pt>
                <c:pt idx="196">
                  <c:v>2.0586937289514537</c:v>
                </c:pt>
                <c:pt idx="197">
                  <c:v>2.3209405124365787</c:v>
                </c:pt>
                <c:pt idx="198">
                  <c:v>2.5983048548878287</c:v>
                </c:pt>
                <c:pt idx="199">
                  <c:v>2.890651720397841</c:v>
                </c:pt>
                <c:pt idx="200">
                  <c:v>3.1978389099243998</c:v>
                </c:pt>
                <c:pt idx="201">
                  <c:v>3.5197171532495872</c:v>
                </c:pt>
                <c:pt idx="202">
                  <c:v>3.8561302058243143</c:v>
                </c:pt>
                <c:pt idx="203">
                  <c:v>4.2069149504768575</c:v>
                </c:pt>
                <c:pt idx="204">
                  <c:v>4.5719015039622661</c:v>
                </c:pt>
                <c:pt idx="205">
                  <c:v>4.9509133283246456</c:v>
                </c:pt>
                <c:pt idx="206">
                  <c:v>5.343767347042558</c:v>
                </c:pt>
                <c:pt idx="207">
                  <c:v>5.750274065922639</c:v>
                </c:pt>
                <c:pt idx="208">
                  <c:v>6.1702376987035166</c:v>
                </c:pt>
                <c:pt idx="209">
                  <c:v>6.6034562973269431</c:v>
                </c:pt>
                <c:pt idx="210">
                  <c:v>7.0497218868287916</c:v>
                </c:pt>
                <c:pt idx="211">
                  <c:v>7.50882060479816</c:v>
                </c:pt>
                <c:pt idx="212">
                  <c:v>7.9805328453458628</c:v>
                </c:pt>
                <c:pt idx="213">
                  <c:v>8.4646334075206084</c:v>
                </c:pt>
                <c:pt idx="214">
                  <c:v>8.9608916481026029</c:v>
                </c:pt>
                <c:pt idx="215">
                  <c:v>9.4690716387001714</c:v>
                </c:pt>
                <c:pt idx="216">
                  <c:v>9.9889323270677437</c:v>
                </c:pt>
                <c:pt idx="217">
                  <c:v>10.52022770255644</c:v>
                </c:pt>
                <c:pt idx="218">
                  <c:v>11.062706965602132</c:v>
                </c:pt>
                <c:pt idx="219">
                  <c:v>11.616114701148604</c:v>
                </c:pt>
                <c:pt idx="220">
                  <c:v>12.180191055895023</c:v>
                </c:pt>
                <c:pt idx="221">
                  <c:v>12.754671919250228</c:v>
                </c:pt>
                <c:pt idx="222">
                  <c:v>13.339289107867216</c:v>
                </c:pt>
                <c:pt idx="223">
                  <c:v>13.933770553624385</c:v>
                </c:pt>
                <c:pt idx="224">
                  <c:v>14.537840494910284</c:v>
                </c:pt>
                <c:pt idx="225">
                  <c:v>15.151219671060744</c:v>
                </c:pt>
                <c:pt idx="226">
                  <c:v>15.77362551978888</c:v>
                </c:pt>
                <c:pt idx="227">
                  <c:v>16.404772377438974</c:v>
                </c:pt>
                <c:pt idx="228">
                  <c:v>17.044371681886929</c:v>
                </c:pt>
                <c:pt idx="229">
                  <c:v>17.692132177901073</c:v>
                </c:pt>
                <c:pt idx="230">
                  <c:v>18.347760124767632</c:v>
                </c:pt>
                <c:pt idx="231">
                  <c:v>19.010959505977581</c:v>
                </c:pt>
                <c:pt idx="232">
                  <c:v>19.681432240761552</c:v>
                </c:pt>
                <c:pt idx="233">
                  <c:v>20.358878397251772</c:v>
                </c:pt>
                <c:pt idx="234">
                  <c:v>21.042996407041301</c:v>
                </c:pt>
                <c:pt idx="235">
                  <c:v>21.733483280902362</c:v>
                </c:pt>
                <c:pt idx="236">
                  <c:v>22.430034825418801</c:v>
                </c:pt>
                <c:pt idx="237">
                  <c:v>23.132345860277866</c:v>
                </c:pt>
                <c:pt idx="238">
                  <c:v>23.840110435962629</c:v>
                </c:pt>
                <c:pt idx="239">
                  <c:v>24.553022051575766</c:v>
                </c:pt>
                <c:pt idx="240">
                  <c:v>25.270773872522597</c:v>
                </c:pt>
                <c:pt idx="241">
                  <c:v>25.993058947773022</c:v>
                </c:pt>
                <c:pt idx="242">
                  <c:v>26.719570426418443</c:v>
                </c:pt>
                <c:pt idx="243">
                  <c:v>27.450001773234106</c:v>
                </c:pt>
                <c:pt idx="244">
                  <c:v>28.184046982953959</c:v>
                </c:pt>
                <c:pt idx="245">
                  <c:v>28.921400792962231</c:v>
                </c:pt>
                <c:pt idx="246">
                  <c:v>29.661758894102945</c:v>
                </c:pt>
                <c:pt idx="247">
                  <c:v>30.404818139307196</c:v>
                </c:pt>
                <c:pt idx="248">
                  <c:v>31.150276749737941</c:v>
                </c:pt>
                <c:pt idx="249">
                  <c:v>31.897834518151342</c:v>
                </c:pt>
                <c:pt idx="250">
                  <c:v>32.647193009175254</c:v>
                </c:pt>
                <c:pt idx="251">
                  <c:v>33.398055756207469</c:v>
                </c:pt>
                <c:pt idx="252">
                  <c:v>34.150128454639571</c:v>
                </c:pt>
                <c:pt idx="253">
                  <c:v>34.903119151115476</c:v>
                </c:pt>
                <c:pt idx="254">
                  <c:v>35.656738428539654</c:v>
                </c:pt>
                <c:pt idx="255">
                  <c:v>36.41069958655558</c:v>
                </c:pt>
                <c:pt idx="256">
                  <c:v>37.164718817221598</c:v>
                </c:pt>
                <c:pt idx="257">
                  <c:v>37.918515375620302</c:v>
                </c:pt>
                <c:pt idx="258">
                  <c:v>38.671811745145561</c:v>
                </c:pt>
                <c:pt idx="259">
                  <c:v>39.424333797221664</c:v>
                </c:pt>
                <c:pt idx="260">
                  <c:v>40.175810945220348</c:v>
                </c:pt>
                <c:pt idx="261">
                  <c:v>40.925976292352146</c:v>
                </c:pt>
                <c:pt idx="262">
                  <c:v>41.674566773322539</c:v>
                </c:pt>
                <c:pt idx="263">
                  <c:v>42.42132328955563</c:v>
                </c:pt>
                <c:pt idx="264">
                  <c:v>43.165990837803236</c:v>
                </c:pt>
                <c:pt idx="265">
                  <c:v>43.908318631971667</c:v>
                </c:pt>
                <c:pt idx="266">
                  <c:v>44.648060218014649</c:v>
                </c:pt>
                <c:pt idx="267">
                  <c:v>45.384973581756412</c:v>
                </c:pt>
                <c:pt idx="268">
                  <c:v>46.118821249526661</c:v>
                </c:pt>
                <c:pt idx="269">
                  <c:v>46.849370381505253</c:v>
                </c:pt>
                <c:pt idx="270">
                  <c:v>47.576392857693151</c:v>
                </c:pt>
                <c:pt idx="271">
                  <c:v>48.299665356443512</c:v>
                </c:pt>
                <c:pt idx="272">
                  <c:v>49.01896942550448</c:v>
                </c:pt>
                <c:pt idx="273">
                  <c:v>49.734091545545056</c:v>
                </c:pt>
                <c:pt idx="274">
                  <c:v>50.444823186151467</c:v>
                </c:pt>
                <c:pt idx="275">
                  <c:v>51.150960854302042</c:v>
                </c:pt>
                <c:pt idx="276">
                  <c:v>51.852306135345231</c:v>
                </c:pt>
                <c:pt idx="277">
                  <c:v>52.54866572652341</c:v>
                </c:pt>
                <c:pt idx="278">
                  <c:v>53.239851463103975</c:v>
                </c:pt>
                <c:pt idx="279">
                  <c:v>53.925680337195331</c:v>
                </c:pt>
                <c:pt idx="280">
                  <c:v>54.605974509342246</c:v>
                </c:pt>
                <c:pt idx="281">
                  <c:v>55.280561313012555</c:v>
                </c:pt>
                <c:pt idx="282">
                  <c:v>55.949273252101364</c:v>
                </c:pt>
                <c:pt idx="283">
                  <c:v>56.611947991595486</c:v>
                </c:pt>
                <c:pt idx="284">
                  <c:v>57.268428341553999</c:v>
                </c:pt>
                <c:pt idx="285">
                  <c:v>57.918562234575063</c:v>
                </c:pt>
                <c:pt idx="286">
                  <c:v>58.562202696932303</c:v>
                </c:pt>
                <c:pt idx="287">
                  <c:v>59.199207813574901</c:v>
                </c:pt>
                <c:pt idx="288">
                  <c:v>59.829440687197717</c:v>
                </c:pt>
                <c:pt idx="289">
                  <c:v>60.452769391597201</c:v>
                </c:pt>
                <c:pt idx="290">
                  <c:v>61.069066919538329</c:v>
                </c:pt>
                <c:pt idx="291">
                  <c:v>61.678211125365777</c:v>
                </c:pt>
                <c:pt idx="292">
                  <c:v>62.280084662600217</c:v>
                </c:pt>
                <c:pt idx="293">
                  <c:v>62.874574916765823</c:v>
                </c:pt>
                <c:pt idx="294">
                  <c:v>63.461573933701942</c:v>
                </c:pt>
                <c:pt idx="295">
                  <c:v>64.04097834361437</c:v>
                </c:pt>
                <c:pt idx="296">
                  <c:v>64.612689281126279</c:v>
                </c:pt>
                <c:pt idx="297">
                  <c:v>65.176612301590438</c:v>
                </c:pt>
                <c:pt idx="298">
                  <c:v>65.732657293925996</c:v>
                </c:pt>
                <c:pt idx="299">
                  <c:v>66.280738390243613</c:v>
                </c:pt>
                <c:pt idx="300">
                  <c:v>66.820773872522579</c:v>
                </c:pt>
                <c:pt idx="301">
                  <c:v>67.352686076601287</c:v>
                </c:pt>
                <c:pt idx="302">
                  <c:v>67.876401293741935</c:v>
                </c:pt>
                <c:pt idx="303">
                  <c:v>68.391849670026602</c:v>
                </c:pt>
                <c:pt idx="304">
                  <c:v>68.898965103837838</c:v>
                </c:pt>
                <c:pt idx="305">
                  <c:v>69.397685141674287</c:v>
                </c:pt>
                <c:pt idx="306">
                  <c:v>69.887950872545787</c:v>
                </c:pt>
                <c:pt idx="307">
                  <c:v>70.369706821187009</c:v>
                </c:pt>
                <c:pt idx="308">
                  <c:v>70.84290084032375</c:v>
                </c:pt>
                <c:pt idx="309">
                  <c:v>71.30748400221907</c:v>
                </c:pt>
                <c:pt idx="310">
                  <c:v>71.763410489719035</c:v>
                </c:pt>
                <c:pt idx="311">
                  <c:v>72.210637487012207</c:v>
                </c:pt>
                <c:pt idx="312">
                  <c:v>72.649125070308031</c:v>
                </c:pt>
                <c:pt idx="313">
                  <c:v>73.078836098632593</c:v>
                </c:pt>
                <c:pt idx="314">
                  <c:v>73.499736104931543</c:v>
                </c:pt>
                <c:pt idx="315">
                  <c:v>73.911793187662823</c:v>
                </c:pt>
                <c:pt idx="316">
                  <c:v>74.314977903052181</c:v>
                </c:pt>
                <c:pt idx="317">
                  <c:v>74.709263158177464</c:v>
                </c:pt>
                <c:pt idx="318">
                  <c:v>75.094624105038662</c:v>
                </c:pt>
                <c:pt idx="319">
                  <c:v>75.471038035762575</c:v>
                </c:pt>
                <c:pt idx="320">
                  <c:v>75.838484279082081</c:v>
                </c:pt>
                <c:pt idx="321">
                  <c:v>76.196944098222872</c:v>
                </c:pt>
                <c:pt idx="322">
                  <c:v>76.546400590320701</c:v>
                </c:pt>
                <c:pt idx="323">
                  <c:v>76.886838587486466</c:v>
                </c:pt>
                <c:pt idx="324">
                  <c:v>77.218244559625873</c:v>
                </c:pt>
                <c:pt idx="325">
                  <c:v>77.540606519115386</c:v>
                </c:pt>
                <c:pt idx="326">
                  <c:v>77.853913927426561</c:v>
                </c:pt>
                <c:pt idx="327">
                  <c:v>78.158157603785355</c:v>
                </c:pt>
                <c:pt idx="328">
                  <c:v>78.453329635944868</c:v>
                </c:pt>
                <c:pt idx="329">
                  <c:v>78.739423293143687</c:v>
                </c:pt>
                <c:pt idx="330">
                  <c:v>79.016432941315657</c:v>
                </c:pt>
                <c:pt idx="331">
                  <c:v>79.28435396061073</c:v>
                </c:pt>
                <c:pt idx="332">
                  <c:v>79.543182665280369</c:v>
                </c:pt>
                <c:pt idx="333">
                  <c:v>79.792916225976001</c:v>
                </c:pt>
                <c:pt idx="334">
                  <c:v>80.033552594503334</c:v>
                </c:pt>
                <c:pt idx="335">
                  <c:v>80.265090431070263</c:v>
                </c:pt>
                <c:pt idx="336">
                  <c:v>80.487529034062391</c:v>
                </c:pt>
                <c:pt idx="337">
                  <c:v>80.700868272374663</c:v>
                </c:pt>
                <c:pt idx="338">
                  <c:v>80.905108520324347</c:v>
                </c:pt>
                <c:pt idx="339">
                  <c:v>81.10025059516704</c:v>
                </c:pt>
                <c:pt idx="340">
                  <c:v>81.286295697233385</c:v>
                </c:pt>
                <c:pt idx="341">
                  <c:v>81.46324535270108</c:v>
                </c:pt>
                <c:pt idx="342">
                  <c:v>81.631101359015105</c:v>
                </c:pt>
                <c:pt idx="343">
                  <c:v>81.789865732964813</c:v>
                </c:pt>
                <c:pt idx="344">
                  <c:v>81.939540661425724</c:v>
                </c:pt>
                <c:pt idx="345">
                  <c:v>82.080128454770744</c:v>
                </c:pt>
                <c:pt idx="346">
                  <c:v>82.211631502954702</c:v>
                </c:pt>
                <c:pt idx="347">
                  <c:v>82.334052234274253</c:v>
                </c:pt>
                <c:pt idx="348">
                  <c:v>82.44739307680311</c:v>
                </c:pt>
                <c:pt idx="349">
                  <c:v>82.551656422503214</c:v>
                </c:pt>
                <c:pt idx="350">
                  <c:v>82.64684459400965</c:v>
                </c:pt>
                <c:pt idx="351">
                  <c:v>82.732959814087934</c:v>
                </c:pt>
                <c:pt idx="352">
                  <c:v>82.810004177760732</c:v>
                </c:pt>
                <c:pt idx="353">
                  <c:v>82.877979627102064</c:v>
                </c:pt>
                <c:pt idx="354">
                  <c:v>82.936887928694688</c:v>
                </c:pt>
                <c:pt idx="355">
                  <c:v>82.986730653748907</c:v>
                </c:pt>
                <c:pt idx="356">
                  <c:v>83.027509160878935</c:v>
                </c:pt>
                <c:pt idx="357">
                  <c:v>83.059224581534465</c:v>
                </c:pt>
                <c:pt idx="358">
                  <c:v>83.081877808084755</c:v>
                </c:pt>
                <c:pt idx="359">
                  <c:v>83.095469484553178</c:v>
                </c:pt>
                <c:pt idx="360">
                  <c:v>83.1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3F-7C4F-90BE-B1D8F206E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Acceleration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Calculations!$M$3:$M$363</c:f>
              <c:numCache>
                <c:formatCode>0.00E+00</c:formatCode>
                <c:ptCount val="361"/>
                <c:pt idx="0">
                  <c:v>0</c:v>
                </c:pt>
                <c:pt idx="1">
                  <c:v>-0.16310011762107024</c:v>
                </c:pt>
                <c:pt idx="2">
                  <c:v>-0.21747253324167559</c:v>
                </c:pt>
                <c:pt idx="3">
                  <c:v>-0.21748493024529125</c:v>
                </c:pt>
                <c:pt idx="4">
                  <c:v>-0.21750336695686201</c:v>
                </c:pt>
                <c:pt idx="5">
                  <c:v>-0.21752765278426978</c:v>
                </c:pt>
                <c:pt idx="6">
                  <c:v>-0.21755753355114393</c:v>
                </c:pt>
                <c:pt idx="7">
                  <c:v>-0.2175926914453612</c:v>
                </c:pt>
                <c:pt idx="8">
                  <c:v>-0.21763274496208851</c:v>
                </c:pt>
                <c:pt idx="9">
                  <c:v>-0.21767724884341533</c:v>
                </c:pt>
                <c:pt idx="10">
                  <c:v>-0.21772569400366137</c:v>
                </c:pt>
                <c:pt idx="11">
                  <c:v>-0.21777750746184665</c:v>
                </c:pt>
                <c:pt idx="12">
                  <c:v>-0.21783205226904556</c:v>
                </c:pt>
                <c:pt idx="13">
                  <c:v>-0.21788862743335358</c:v>
                </c:pt>
                <c:pt idx="14">
                  <c:v>-0.21794646786122485</c:v>
                </c:pt>
                <c:pt idx="15">
                  <c:v>-0.21800474430563099</c:v>
                </c:pt>
                <c:pt idx="16">
                  <c:v>-0.21806256332342855</c:v>
                </c:pt>
                <c:pt idx="17">
                  <c:v>-0.21811896725625957</c:v>
                </c:pt>
                <c:pt idx="18">
                  <c:v>-0.21817293423737283</c:v>
                </c:pt>
                <c:pt idx="19">
                  <c:v>-0.21822337821583915</c:v>
                </c:pt>
                <c:pt idx="20">
                  <c:v>-0.21826914902783301</c:v>
                </c:pt>
                <c:pt idx="21">
                  <c:v>-0.21830903249997391</c:v>
                </c:pt>
                <c:pt idx="22">
                  <c:v>-0.2183417506000751</c:v>
                </c:pt>
                <c:pt idx="23">
                  <c:v>-0.21836596163495869</c:v>
                </c:pt>
                <c:pt idx="24">
                  <c:v>-0.21838026050932058</c:v>
                </c:pt>
                <c:pt idx="25">
                  <c:v>-0.21838317905587701</c:v>
                </c:pt>
                <c:pt idx="26">
                  <c:v>-0.21837318642246828</c:v>
                </c:pt>
                <c:pt idx="27">
                  <c:v>-0.21834868954442754</c:v>
                </c:pt>
                <c:pt idx="28">
                  <c:v>-0.21830803370767171</c:v>
                </c:pt>
                <c:pt idx="29">
                  <c:v>-0.21824950319330583</c:v>
                </c:pt>
                <c:pt idx="30">
                  <c:v>-0.21817132202795619</c:v>
                </c:pt>
                <c:pt idx="31">
                  <c:v>-0.21807165484494817</c:v>
                </c:pt>
                <c:pt idx="32">
                  <c:v>-0.21794860785053061</c:v>
                </c:pt>
                <c:pt idx="33">
                  <c:v>-0.21780022991970327</c:v>
                </c:pt>
                <c:pt idx="34">
                  <c:v>-0.21762451381994197</c:v>
                </c:pt>
                <c:pt idx="35">
                  <c:v>-0.21741939756861939</c:v>
                </c:pt>
                <c:pt idx="36">
                  <c:v>-0.21718276593878727</c:v>
                </c:pt>
                <c:pt idx="37">
                  <c:v>-0.21691245211502519</c:v>
                </c:pt>
                <c:pt idx="38">
                  <c:v>-0.21660623950106128</c:v>
                </c:pt>
                <c:pt idx="39">
                  <c:v>-0.21626186370031064</c:v>
                </c:pt>
                <c:pt idx="40">
                  <c:v>-0.21587701466012277</c:v>
                </c:pt>
                <c:pt idx="41">
                  <c:v>-0.21544933899747321</c:v>
                </c:pt>
                <c:pt idx="42">
                  <c:v>-0.21497644250030135</c:v>
                </c:pt>
                <c:pt idx="43">
                  <c:v>-0.21445589281643151</c:v>
                </c:pt>
                <c:pt idx="44">
                  <c:v>-0.21388522233792173</c:v>
                </c:pt>
                <c:pt idx="45">
                  <c:v>-0.21326193127197257</c:v>
                </c:pt>
                <c:pt idx="46">
                  <c:v>-0.21258349091510809</c:v>
                </c:pt>
                <c:pt idx="47">
                  <c:v>-0.21184734711937381</c:v>
                </c:pt>
                <c:pt idx="48">
                  <c:v>-0.21105092396248892</c:v>
                </c:pt>
                <c:pt idx="49">
                  <c:v>-0.21019162762331689</c:v>
                </c:pt>
                <c:pt idx="50">
                  <c:v>-0.20926685044969418</c:v>
                </c:pt>
                <c:pt idx="51">
                  <c:v>-0.2082739752257794</c:v>
                </c:pt>
                <c:pt idx="52">
                  <c:v>-0.20721037964131028</c:v>
                </c:pt>
                <c:pt idx="53">
                  <c:v>-0.20607344095083135</c:v>
                </c:pt>
                <c:pt idx="54">
                  <c:v>-0.20486054081709426</c:v>
                </c:pt>
                <c:pt idx="55">
                  <c:v>-0.20356907034272353</c:v>
                </c:pt>
                <c:pt idx="56">
                  <c:v>-0.20219643527684639</c:v>
                </c:pt>
                <c:pt idx="57">
                  <c:v>-0.20074006137861033</c:v>
                </c:pt>
                <c:pt idx="58">
                  <c:v>-0.19919739995293639</c:v>
                </c:pt>
                <c:pt idx="59">
                  <c:v>-0.1975659335284945</c:v>
                </c:pt>
                <c:pt idx="60">
                  <c:v>-0.19584318165982495</c:v>
                </c:pt>
                <c:pt idx="61">
                  <c:v>-0.19402670686690726</c:v>
                </c:pt>
                <c:pt idx="62">
                  <c:v>-0.1921141206790935</c:v>
                </c:pt>
                <c:pt idx="63">
                  <c:v>-0.19010308975850876</c:v>
                </c:pt>
                <c:pt idx="64">
                  <c:v>-0.18799134211622004</c:v>
                </c:pt>
                <c:pt idx="65">
                  <c:v>-0.18577667337922321</c:v>
                </c:pt>
                <c:pt idx="66">
                  <c:v>-0.1834569530905128</c:v>
                </c:pt>
                <c:pt idx="67">
                  <c:v>-0.18103013103814192</c:v>
                </c:pt>
                <c:pt idx="68">
                  <c:v>-0.17849424357984844</c:v>
                </c:pt>
                <c:pt idx="69">
                  <c:v>-0.17584741994210162</c:v>
                </c:pt>
                <c:pt idx="70">
                  <c:v>-0.17308788848026779</c:v>
                </c:pt>
                <c:pt idx="71">
                  <c:v>-0.17021398286442491</c:v>
                </c:pt>
                <c:pt idx="72">
                  <c:v>-0.167224148180253</c:v>
                </c:pt>
                <c:pt idx="73">
                  <c:v>-0.16411694691737466</c:v>
                </c:pt>
                <c:pt idx="74">
                  <c:v>-0.1608910648130859</c:v>
                </c:pt>
                <c:pt idx="75">
                  <c:v>-0.15754531654158654</c:v>
                </c:pt>
                <c:pt idx="76">
                  <c:v>-0.1540786512152863</c:v>
                </c:pt>
                <c:pt idx="77">
                  <c:v>-0.15049015767669971</c:v>
                </c:pt>
                <c:pt idx="78">
                  <c:v>-0.14677906956353581</c:v>
                </c:pt>
                <c:pt idx="79">
                  <c:v>-0.14294477011424078</c:v>
                </c:pt>
                <c:pt idx="80">
                  <c:v>-0.13898679669728153</c:v>
                </c:pt>
                <c:pt idx="81">
                  <c:v>-0.1349048450525725</c:v>
                </c:pt>
                <c:pt idx="82">
                  <c:v>-0.13069877320378964</c:v>
                </c:pt>
                <c:pt idx="83">
                  <c:v>-0.1263686050418773</c:v>
                </c:pt>
                <c:pt idx="84">
                  <c:v>-0.12191453355148951</c:v>
                </c:pt>
                <c:pt idx="85">
                  <c:v>-0.11733692366874493</c:v>
                </c:pt>
                <c:pt idx="86">
                  <c:v>-0.11263631475867442</c:v>
                </c:pt>
                <c:pt idx="87">
                  <c:v>-0.10781342268001026</c:v>
                </c:pt>
                <c:pt idx="88">
                  <c:v>-0.10286914145467563</c:v>
                </c:pt>
                <c:pt idx="89">
                  <c:v>-9.7804544517430259E-2</c:v>
                </c:pt>
                <c:pt idx="90">
                  <c:v>-9.2620885523158947E-2</c:v>
                </c:pt>
                <c:pt idx="91">
                  <c:v>-8.7319598738758941E-2</c:v>
                </c:pt>
                <c:pt idx="92">
                  <c:v>-8.1902298988213218E-2</c:v>
                </c:pt>
                <c:pt idx="93">
                  <c:v>-7.6370781158059842E-2</c:v>
                </c:pt>
                <c:pt idx="94">
                  <c:v>-7.0727019272792901E-2</c:v>
                </c:pt>
                <c:pt idx="95">
                  <c:v>-6.497316512002449E-2</c:v>
                </c:pt>
                <c:pt idx="96">
                  <c:v>-5.9111546455484998E-2</c:v>
                </c:pt>
                <c:pt idx="97">
                  <c:v>-5.3144664775915729E-2</c:v>
                </c:pt>
                <c:pt idx="98">
                  <c:v>-4.7075192673446509E-2</c:v>
                </c:pt>
                <c:pt idx="99">
                  <c:v>-4.0905970784478995E-2</c:v>
                </c:pt>
                <c:pt idx="100">
                  <c:v>-3.4640004339507868E-2</c:v>
                </c:pt>
                <c:pt idx="101">
                  <c:v>-2.8280459331654129E-2</c:v>
                </c:pt>
                <c:pt idx="102">
                  <c:v>-2.1830658318888752E-2</c:v>
                </c:pt>
                <c:pt idx="103">
                  <c:v>-1.5294075871224777E-2</c:v>
                </c:pt>
                <c:pt idx="104">
                  <c:v>-8.6743336891021983E-3</c:v>
                </c:pt>
                <c:pt idx="105">
                  <c:v>-1.975195406654251E-3</c:v>
                </c:pt>
                <c:pt idx="106">
                  <c:v>4.7994389020669104E-3</c:v>
                </c:pt>
                <c:pt idx="107">
                  <c:v>1.1645538480248518E-2</c:v>
                </c:pt>
                <c:pt idx="108">
                  <c:v>1.855894790492485E-2</c:v>
                </c:pt>
                <c:pt idx="109">
                  <c:v>2.5535393324277678E-2</c:v>
                </c:pt>
                <c:pt idx="110">
                  <c:v>3.2570488898272743E-2</c:v>
                </c:pt>
                <c:pt idx="111">
                  <c:v>3.9659743425772831E-2</c:v>
                </c:pt>
                <c:pt idx="112">
                  <c:v>4.679856711800312E-2</c:v>
                </c:pt>
                <c:pt idx="113">
                  <c:v>5.3982278509804971E-2</c:v>
                </c:pt>
                <c:pt idx="114">
                  <c:v>6.1206111480371916E-2</c:v>
                </c:pt>
                <c:pt idx="115">
                  <c:v>6.8465222351733246E-2</c:v>
                </c:pt>
                <c:pt idx="116">
                  <c:v>7.5754697050342656E-2</c:v>
                </c:pt>
                <c:pt idx="117">
                  <c:v>8.3069558311308356E-2</c:v>
                </c:pt>
                <c:pt idx="118">
                  <c:v>9.0404772893180052E-2</c:v>
                </c:pt>
                <c:pt idx="119">
                  <c:v>9.7755258782854071E-2</c:v>
                </c:pt>
                <c:pt idx="120">
                  <c:v>0.10511589238308261</c:v>
                </c:pt>
                <c:pt idx="121">
                  <c:v>0.11248151564746323</c:v>
                </c:pt>
                <c:pt idx="122">
                  <c:v>0.11984694314480926</c:v>
                </c:pt>
                <c:pt idx="123">
                  <c:v>0.12720696904886886</c:v>
                </c:pt>
                <c:pt idx="124">
                  <c:v>0.13455637401989051</c:v>
                </c:pt>
                <c:pt idx="125">
                  <c:v>0.1418899319760385</c:v>
                </c:pt>
                <c:pt idx="126">
                  <c:v>0.14920241672291645</c:v>
                </c:pt>
                <c:pt idx="127">
                  <c:v>0.15648860845010404</c:v>
                </c:pt>
                <c:pt idx="128">
                  <c:v>0.16374330006669879</c:v>
                </c:pt>
                <c:pt idx="129">
                  <c:v>0.17096130336324222</c:v>
                </c:pt>
                <c:pt idx="130">
                  <c:v>0.17813745500893674</c:v>
                </c:pt>
                <c:pt idx="131">
                  <c:v>0.18526662234967262</c:v>
                </c:pt>
                <c:pt idx="132">
                  <c:v>0.19234370902324827</c:v>
                </c:pt>
                <c:pt idx="133">
                  <c:v>0.19936366036858999</c:v>
                </c:pt>
                <c:pt idx="134">
                  <c:v>0.20632146863783873</c:v>
                </c:pt>
                <c:pt idx="135">
                  <c:v>0.21321217799561509</c:v>
                </c:pt>
                <c:pt idx="136">
                  <c:v>0.22003088930682679</c:v>
                </c:pt>
                <c:pt idx="137">
                  <c:v>0.22677276471949881</c:v>
                </c:pt>
                <c:pt idx="138">
                  <c:v>0.23343303202693733</c:v>
                </c:pt>
                <c:pt idx="139">
                  <c:v>0.24000698882355209</c:v>
                </c:pt>
                <c:pt idx="140">
                  <c:v>0.24649000644683383</c:v>
                </c:pt>
                <c:pt idx="141">
                  <c:v>0.25287753370480459</c:v>
                </c:pt>
                <c:pt idx="142">
                  <c:v>0.25916510040872254</c:v>
                </c:pt>
                <c:pt idx="143">
                  <c:v>0.26534832069330605</c:v>
                </c:pt>
                <c:pt idx="144">
                  <c:v>0.27142289613743742</c:v>
                </c:pt>
                <c:pt idx="145">
                  <c:v>0.27738461869353159</c:v>
                </c:pt>
                <c:pt idx="146">
                  <c:v>0.28322937342693422</c:v>
                </c:pt>
                <c:pt idx="147">
                  <c:v>0.28895314107387549</c:v>
                </c:pt>
                <c:pt idx="148">
                  <c:v>0.29455200041149965</c:v>
                </c:pt>
                <c:pt idx="149">
                  <c:v>0.30002213046452653</c:v>
                </c:pt>
                <c:pt idx="150">
                  <c:v>0.30535981255025035</c:v>
                </c:pt>
                <c:pt idx="151">
                  <c:v>0.31056143215130305</c:v>
                </c:pt>
                <c:pt idx="152">
                  <c:v>0.31562348065165224</c:v>
                </c:pt>
                <c:pt idx="153">
                  <c:v>0.32054255692014522</c:v>
                </c:pt>
                <c:pt idx="154">
                  <c:v>0.32531536875558231</c:v>
                </c:pt>
                <c:pt idx="155">
                  <c:v>0.32993873421241915</c:v>
                </c:pt>
                <c:pt idx="156">
                  <c:v>0.33440958279004462</c:v>
                </c:pt>
                <c:pt idx="157">
                  <c:v>0.33872495651803547</c:v>
                </c:pt>
                <c:pt idx="158">
                  <c:v>0.34288201092817872</c:v>
                </c:pt>
                <c:pt idx="159">
                  <c:v>0.34687801592826872</c:v>
                </c:pt>
                <c:pt idx="160">
                  <c:v>0.35071035657801986</c:v>
                </c:pt>
                <c:pt idx="161">
                  <c:v>0.35437653378210143</c:v>
                </c:pt>
                <c:pt idx="162">
                  <c:v>0.3578741649037056</c:v>
                </c:pt>
                <c:pt idx="163">
                  <c:v>0.36120098429864811</c:v>
                </c:pt>
                <c:pt idx="164">
                  <c:v>0.36435484378739602</c:v>
                </c:pt>
                <c:pt idx="165">
                  <c:v>0.36733371306468143</c:v>
                </c:pt>
                <c:pt idx="166">
                  <c:v>0.37013568004908848</c:v>
                </c:pt>
                <c:pt idx="167">
                  <c:v>0.37275895118864355</c:v>
                </c:pt>
                <c:pt idx="168">
                  <c:v>0.37520185172036236</c:v>
                </c:pt>
                <c:pt idx="169">
                  <c:v>0.37746282588204849</c:v>
                </c:pt>
                <c:pt idx="170">
                  <c:v>0.37954043709987673</c:v>
                </c:pt>
                <c:pt idx="171">
                  <c:v>0.38143336813709539</c:v>
                </c:pt>
                <c:pt idx="172">
                  <c:v>0.38314042122192404</c:v>
                </c:pt>
                <c:pt idx="173">
                  <c:v>0.38466051814509683</c:v>
                </c:pt>
                <c:pt idx="174">
                  <c:v>0.38599270034035271</c:v>
                </c:pt>
                <c:pt idx="175">
                  <c:v>0.3871361289560582</c:v>
                </c:pt>
                <c:pt idx="176">
                  <c:v>0.38809008489818098</c:v>
                </c:pt>
                <c:pt idx="177">
                  <c:v>0.38885396886985291</c:v>
                </c:pt>
                <c:pt idx="178">
                  <c:v>0.38942730140786352</c:v>
                </c:pt>
                <c:pt idx="179">
                  <c:v>0.3898097228932329</c:v>
                </c:pt>
                <c:pt idx="180">
                  <c:v>0.39000099357474483</c:v>
                </c:pt>
                <c:pt idx="181">
                  <c:v>0.39000099357474483</c:v>
                </c:pt>
                <c:pt idx="182">
                  <c:v>0.3898097228932329</c:v>
                </c:pt>
                <c:pt idx="183">
                  <c:v>0.38942730140786352</c:v>
                </c:pt>
                <c:pt idx="184">
                  <c:v>0.38885396886985291</c:v>
                </c:pt>
                <c:pt idx="185">
                  <c:v>0.38809008489818098</c:v>
                </c:pt>
                <c:pt idx="186">
                  <c:v>0.3871361289560582</c:v>
                </c:pt>
                <c:pt idx="187">
                  <c:v>0.38599270034035271</c:v>
                </c:pt>
                <c:pt idx="188">
                  <c:v>0.38466051814509683</c:v>
                </c:pt>
                <c:pt idx="189">
                  <c:v>0.38314042122192404</c:v>
                </c:pt>
                <c:pt idx="190">
                  <c:v>0.38143336813709539</c:v>
                </c:pt>
                <c:pt idx="191">
                  <c:v>0.37954043709987673</c:v>
                </c:pt>
                <c:pt idx="192">
                  <c:v>0.37746282588204849</c:v>
                </c:pt>
                <c:pt idx="193">
                  <c:v>0.37520185172036236</c:v>
                </c:pt>
                <c:pt idx="194">
                  <c:v>0.37275895118864355</c:v>
                </c:pt>
                <c:pt idx="195">
                  <c:v>0.37013568004908848</c:v>
                </c:pt>
                <c:pt idx="196">
                  <c:v>0.36733371306468143</c:v>
                </c:pt>
                <c:pt idx="197">
                  <c:v>0.36435484378739602</c:v>
                </c:pt>
                <c:pt idx="198">
                  <c:v>0.36120098429864811</c:v>
                </c:pt>
                <c:pt idx="199">
                  <c:v>0.3578741649037056</c:v>
                </c:pt>
                <c:pt idx="200">
                  <c:v>0.35437653378210143</c:v>
                </c:pt>
                <c:pt idx="201">
                  <c:v>0.35071035657801986</c:v>
                </c:pt>
                <c:pt idx="202">
                  <c:v>0.34687801592826872</c:v>
                </c:pt>
                <c:pt idx="203">
                  <c:v>0.34288201092817872</c:v>
                </c:pt>
                <c:pt idx="204">
                  <c:v>0.33872495651803547</c:v>
                </c:pt>
                <c:pt idx="205">
                  <c:v>0.33440958279004462</c:v>
                </c:pt>
                <c:pt idx="206">
                  <c:v>0.32993873421241915</c:v>
                </c:pt>
                <c:pt idx="207">
                  <c:v>0.32531536875558231</c:v>
                </c:pt>
                <c:pt idx="208">
                  <c:v>0.32054255692014522</c:v>
                </c:pt>
                <c:pt idx="209">
                  <c:v>0.31562348065165224</c:v>
                </c:pt>
                <c:pt idx="210">
                  <c:v>0.31056143215130305</c:v>
                </c:pt>
                <c:pt idx="211">
                  <c:v>0.30535981255025035</c:v>
                </c:pt>
                <c:pt idx="212">
                  <c:v>0.30002213046452653</c:v>
                </c:pt>
                <c:pt idx="213">
                  <c:v>0.29455200041149965</c:v>
                </c:pt>
                <c:pt idx="214">
                  <c:v>0.28895314107387549</c:v>
                </c:pt>
                <c:pt idx="215">
                  <c:v>0.28322937342693422</c:v>
                </c:pt>
                <c:pt idx="216">
                  <c:v>0.27738461869353159</c:v>
                </c:pt>
                <c:pt idx="217">
                  <c:v>0.27142289613743742</c:v>
                </c:pt>
                <c:pt idx="218">
                  <c:v>0.26534832069330605</c:v>
                </c:pt>
                <c:pt idx="219">
                  <c:v>0.25916510040872254</c:v>
                </c:pt>
                <c:pt idx="220">
                  <c:v>0.25287753370480459</c:v>
                </c:pt>
                <c:pt idx="221">
                  <c:v>0.24649000644683383</c:v>
                </c:pt>
                <c:pt idx="222">
                  <c:v>0.24000698882355209</c:v>
                </c:pt>
                <c:pt idx="223">
                  <c:v>0.23343303202693733</c:v>
                </c:pt>
                <c:pt idx="224">
                  <c:v>0.22677276471949881</c:v>
                </c:pt>
                <c:pt idx="225">
                  <c:v>0.22003088930682679</c:v>
                </c:pt>
                <c:pt idx="226">
                  <c:v>0.21321217799561509</c:v>
                </c:pt>
                <c:pt idx="227">
                  <c:v>0.20632146863783873</c:v>
                </c:pt>
                <c:pt idx="228">
                  <c:v>0.19936366036858999</c:v>
                </c:pt>
                <c:pt idx="229">
                  <c:v>0.19234370902324827</c:v>
                </c:pt>
                <c:pt idx="230">
                  <c:v>0.18526662234967262</c:v>
                </c:pt>
                <c:pt idx="231">
                  <c:v>0.17813745500893674</c:v>
                </c:pt>
                <c:pt idx="232">
                  <c:v>0.17096130336324222</c:v>
                </c:pt>
                <c:pt idx="233">
                  <c:v>0.16374330006669879</c:v>
                </c:pt>
                <c:pt idx="234">
                  <c:v>0.15648860845010404</c:v>
                </c:pt>
                <c:pt idx="235">
                  <c:v>0.14920241672291645</c:v>
                </c:pt>
                <c:pt idx="236">
                  <c:v>0.1418899319760385</c:v>
                </c:pt>
                <c:pt idx="237">
                  <c:v>0.13455637401989051</c:v>
                </c:pt>
                <c:pt idx="238">
                  <c:v>0.12720696904886886</c:v>
                </c:pt>
                <c:pt idx="239">
                  <c:v>0.11984694314480926</c:v>
                </c:pt>
                <c:pt idx="240">
                  <c:v>0.11248151564746323</c:v>
                </c:pt>
                <c:pt idx="241">
                  <c:v>0.10511589238308261</c:v>
                </c:pt>
                <c:pt idx="242">
                  <c:v>9.7755258782854071E-2</c:v>
                </c:pt>
                <c:pt idx="243">
                  <c:v>9.0404772893180052E-2</c:v>
                </c:pt>
                <c:pt idx="244">
                  <c:v>8.3069558311308356E-2</c:v>
                </c:pt>
                <c:pt idx="245">
                  <c:v>7.5754697050342656E-2</c:v>
                </c:pt>
                <c:pt idx="246">
                  <c:v>6.8465222351733246E-2</c:v>
                </c:pt>
                <c:pt idx="247">
                  <c:v>6.1206111480371916E-2</c:v>
                </c:pt>
                <c:pt idx="248">
                  <c:v>5.3982278509804971E-2</c:v>
                </c:pt>
                <c:pt idx="249">
                  <c:v>4.679856711800312E-2</c:v>
                </c:pt>
                <c:pt idx="250">
                  <c:v>3.9659743425772831E-2</c:v>
                </c:pt>
                <c:pt idx="251">
                  <c:v>3.2570488898272743E-2</c:v>
                </c:pt>
                <c:pt idx="252">
                  <c:v>2.5535393324277678E-2</c:v>
                </c:pt>
                <c:pt idx="253">
                  <c:v>1.855894790492485E-2</c:v>
                </c:pt>
                <c:pt idx="254">
                  <c:v>1.1645538480248518E-2</c:v>
                </c:pt>
                <c:pt idx="255">
                  <c:v>4.7994389020669104E-3</c:v>
                </c:pt>
                <c:pt idx="256">
                  <c:v>-1.975195406654251E-3</c:v>
                </c:pt>
                <c:pt idx="257">
                  <c:v>-8.6743336891021983E-3</c:v>
                </c:pt>
                <c:pt idx="258">
                  <c:v>-1.5294075871224777E-2</c:v>
                </c:pt>
                <c:pt idx="259">
                  <c:v>-2.1830658318888752E-2</c:v>
                </c:pt>
                <c:pt idx="260">
                  <c:v>-2.8280459331654129E-2</c:v>
                </c:pt>
                <c:pt idx="261">
                  <c:v>-3.4640004339507868E-2</c:v>
                </c:pt>
                <c:pt idx="262">
                  <c:v>-4.0905970784478995E-2</c:v>
                </c:pt>
                <c:pt idx="263">
                  <c:v>-4.7075192673446509E-2</c:v>
                </c:pt>
                <c:pt idx="264">
                  <c:v>-5.3144664775915729E-2</c:v>
                </c:pt>
                <c:pt idx="265">
                  <c:v>-5.9111546455484998E-2</c:v>
                </c:pt>
                <c:pt idx="266">
                  <c:v>-6.497316512002449E-2</c:v>
                </c:pt>
                <c:pt idx="267">
                  <c:v>-7.0727019272792901E-2</c:v>
                </c:pt>
                <c:pt idx="268">
                  <c:v>-7.6370781158059842E-2</c:v>
                </c:pt>
                <c:pt idx="269">
                  <c:v>-8.1902298988213218E-2</c:v>
                </c:pt>
                <c:pt idx="270">
                  <c:v>-8.7319598738758941E-2</c:v>
                </c:pt>
                <c:pt idx="271">
                  <c:v>-9.2620885523158947E-2</c:v>
                </c:pt>
                <c:pt idx="272">
                  <c:v>-9.7804544517430259E-2</c:v>
                </c:pt>
                <c:pt idx="273">
                  <c:v>-0.10286914145467563</c:v>
                </c:pt>
                <c:pt idx="274">
                  <c:v>-0.10781342268001026</c:v>
                </c:pt>
                <c:pt idx="275">
                  <c:v>-0.11263631475867442</c:v>
                </c:pt>
                <c:pt idx="276">
                  <c:v>-0.11733692366874493</c:v>
                </c:pt>
                <c:pt idx="277">
                  <c:v>-0.12191453355148951</c:v>
                </c:pt>
                <c:pt idx="278">
                  <c:v>-0.1263686050418773</c:v>
                </c:pt>
                <c:pt idx="279">
                  <c:v>-0.13069877320378964</c:v>
                </c:pt>
                <c:pt idx="280">
                  <c:v>-0.1349048450525725</c:v>
                </c:pt>
                <c:pt idx="281">
                  <c:v>-0.13898679669728153</c:v>
                </c:pt>
                <c:pt idx="282">
                  <c:v>-0.14294477011424078</c:v>
                </c:pt>
                <c:pt idx="283">
                  <c:v>-0.14677906956353581</c:v>
                </c:pt>
                <c:pt idx="284">
                  <c:v>-0.15049015767669971</c:v>
                </c:pt>
                <c:pt idx="285">
                  <c:v>-0.1540786512152863</c:v>
                </c:pt>
                <c:pt idx="286">
                  <c:v>-0.15754531654158654</c:v>
                </c:pt>
                <c:pt idx="287">
                  <c:v>-0.1608910648130859</c:v>
                </c:pt>
                <c:pt idx="288">
                  <c:v>-0.16411694691737466</c:v>
                </c:pt>
                <c:pt idx="289">
                  <c:v>-0.167224148180253</c:v>
                </c:pt>
                <c:pt idx="290">
                  <c:v>-0.17021398286442491</c:v>
                </c:pt>
                <c:pt idx="291">
                  <c:v>-0.17308788848026779</c:v>
                </c:pt>
                <c:pt idx="292">
                  <c:v>-0.17584741994210162</c:v>
                </c:pt>
                <c:pt idx="293">
                  <c:v>-0.17849424357984844</c:v>
                </c:pt>
                <c:pt idx="294">
                  <c:v>-0.18103013103814192</c:v>
                </c:pt>
                <c:pt idx="295">
                  <c:v>-0.1834569530905128</c:v>
                </c:pt>
                <c:pt idx="296">
                  <c:v>-0.18577667337922321</c:v>
                </c:pt>
                <c:pt idx="297">
                  <c:v>-0.18799134211622004</c:v>
                </c:pt>
                <c:pt idx="298">
                  <c:v>-0.19010308975850876</c:v>
                </c:pt>
                <c:pt idx="299">
                  <c:v>-0.1921141206790935</c:v>
                </c:pt>
                <c:pt idx="300">
                  <c:v>-0.19402670686690726</c:v>
                </c:pt>
                <c:pt idx="301">
                  <c:v>-0.19584318165982495</c:v>
                </c:pt>
                <c:pt idx="302">
                  <c:v>-0.1975659335284945</c:v>
                </c:pt>
                <c:pt idx="303">
                  <c:v>-0.19919739995293639</c:v>
                </c:pt>
                <c:pt idx="304">
                  <c:v>-0.20074006137861033</c:v>
                </c:pt>
                <c:pt idx="305">
                  <c:v>-0.20219643527684639</c:v>
                </c:pt>
                <c:pt idx="306">
                  <c:v>-0.20356907034272353</c:v>
                </c:pt>
                <c:pt idx="307">
                  <c:v>-0.20486054081709426</c:v>
                </c:pt>
                <c:pt idx="308">
                  <c:v>-0.20607344095083135</c:v>
                </c:pt>
                <c:pt idx="309">
                  <c:v>-0.20721037964131028</c:v>
                </c:pt>
                <c:pt idx="310">
                  <c:v>-0.2082739752257794</c:v>
                </c:pt>
                <c:pt idx="311">
                  <c:v>-0.20926685044969418</c:v>
                </c:pt>
                <c:pt idx="312">
                  <c:v>-0.21019162762331689</c:v>
                </c:pt>
                <c:pt idx="313">
                  <c:v>-0.21105092396248892</c:v>
                </c:pt>
                <c:pt idx="314">
                  <c:v>-0.21184734711937381</c:v>
                </c:pt>
                <c:pt idx="315">
                  <c:v>-0.21258349091510809</c:v>
                </c:pt>
                <c:pt idx="316">
                  <c:v>-0.21326193127197257</c:v>
                </c:pt>
                <c:pt idx="317">
                  <c:v>-0.21388522233792173</c:v>
                </c:pt>
                <c:pt idx="318">
                  <c:v>-0.21445589281643151</c:v>
                </c:pt>
                <c:pt idx="319">
                  <c:v>-0.21497644250030135</c:v>
                </c:pt>
                <c:pt idx="320">
                  <c:v>-0.21544933899747321</c:v>
                </c:pt>
                <c:pt idx="321">
                  <c:v>-0.21587701466012277</c:v>
                </c:pt>
                <c:pt idx="322">
                  <c:v>-0.21626186370031064</c:v>
                </c:pt>
                <c:pt idx="323">
                  <c:v>-0.21660623950106128</c:v>
                </c:pt>
                <c:pt idx="324">
                  <c:v>-0.21691245211502519</c:v>
                </c:pt>
                <c:pt idx="325">
                  <c:v>-0.21718276593878727</c:v>
                </c:pt>
                <c:pt idx="326">
                  <c:v>-0.21741939756861939</c:v>
                </c:pt>
                <c:pt idx="327">
                  <c:v>-0.21762451381994197</c:v>
                </c:pt>
                <c:pt idx="328">
                  <c:v>-0.21780022991970327</c:v>
                </c:pt>
                <c:pt idx="329">
                  <c:v>-0.21794860785053061</c:v>
                </c:pt>
                <c:pt idx="330">
                  <c:v>-0.21807165484494817</c:v>
                </c:pt>
                <c:pt idx="331">
                  <c:v>-0.21817132202795619</c:v>
                </c:pt>
                <c:pt idx="332">
                  <c:v>-0.21824950319330583</c:v>
                </c:pt>
                <c:pt idx="333">
                  <c:v>-0.21830803370767171</c:v>
                </c:pt>
                <c:pt idx="334">
                  <c:v>-0.21834868954442754</c:v>
                </c:pt>
                <c:pt idx="335">
                  <c:v>-0.21837318642246828</c:v>
                </c:pt>
                <c:pt idx="336">
                  <c:v>-0.21838317905587701</c:v>
                </c:pt>
                <c:pt idx="337">
                  <c:v>-0.21838026050932058</c:v>
                </c:pt>
                <c:pt idx="338">
                  <c:v>-0.21836596163495869</c:v>
                </c:pt>
                <c:pt idx="339">
                  <c:v>-0.2183417506000751</c:v>
                </c:pt>
                <c:pt idx="340">
                  <c:v>-0.21830903249997391</c:v>
                </c:pt>
                <c:pt idx="341">
                  <c:v>-0.21826914902783301</c:v>
                </c:pt>
                <c:pt idx="342">
                  <c:v>-0.21822337821583915</c:v>
                </c:pt>
                <c:pt idx="343">
                  <c:v>-0.21817293423737283</c:v>
                </c:pt>
                <c:pt idx="344">
                  <c:v>-0.21811896725625957</c:v>
                </c:pt>
                <c:pt idx="345">
                  <c:v>-0.21806256332342855</c:v>
                </c:pt>
                <c:pt idx="346">
                  <c:v>-0.21800474430563099</c:v>
                </c:pt>
                <c:pt idx="347">
                  <c:v>-0.21794646786122485</c:v>
                </c:pt>
                <c:pt idx="348">
                  <c:v>-0.21788862743335358</c:v>
                </c:pt>
                <c:pt idx="349">
                  <c:v>-0.21783205226904556</c:v>
                </c:pt>
                <c:pt idx="350">
                  <c:v>-0.21777750746184665</c:v>
                </c:pt>
                <c:pt idx="351">
                  <c:v>-0.21772569400366137</c:v>
                </c:pt>
                <c:pt idx="352">
                  <c:v>-0.21767724884341533</c:v>
                </c:pt>
                <c:pt idx="353">
                  <c:v>-0.21763274496208851</c:v>
                </c:pt>
                <c:pt idx="354">
                  <c:v>-0.2175926914453612</c:v>
                </c:pt>
                <c:pt idx="355">
                  <c:v>-0.21755753355114393</c:v>
                </c:pt>
                <c:pt idx="356">
                  <c:v>-0.21752765278426978</c:v>
                </c:pt>
                <c:pt idx="357">
                  <c:v>-0.21750336695686201</c:v>
                </c:pt>
                <c:pt idx="358">
                  <c:v>-0.21748493024529125</c:v>
                </c:pt>
                <c:pt idx="359">
                  <c:v>-0.21747253324167559</c:v>
                </c:pt>
                <c:pt idx="360">
                  <c:v>-0.16310011762107024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3F-7C4F-90BE-B1D8F206E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0"/>
              <a:t>Cylinder Volume (CC)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Calculations!$N$1</c:f>
              <c:strCache>
                <c:ptCount val="1"/>
                <c:pt idx="0">
                  <c:v>Volume (CC)</c:v>
                </c:pt>
              </c:strCache>
            </c:strRef>
          </c:tx>
          <c:marker>
            <c:symbol val="none"/>
          </c:marker>
          <c:xVal>
            <c:numRef>
              <c:f>Calculations!$H$2:$H$366</c:f>
              <c:numCache>
                <c:formatCode>General</c:formatCode>
                <c:ptCount val="365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Calculations!$N$2:$N$366</c:f>
              <c:numCache>
                <c:formatCode>0.000</c:formatCode>
                <c:ptCount val="365"/>
                <c:pt idx="1">
                  <c:v>550.68730961532333</c:v>
                </c:pt>
                <c:pt idx="2">
                  <c:v>550.66006669859712</c:v>
                </c:pt>
                <c:pt idx="3">
                  <c:v>550.57833716593245</c:v>
                </c:pt>
                <c:pt idx="4">
                  <c:v>550.44211867783031</c:v>
                </c:pt>
                <c:pt idx="5">
                  <c:v>550.25140736164644</c:v>
                </c:pt>
                <c:pt idx="6">
                  <c:v>550.00619785138167</c:v>
                </c:pt>
                <c:pt idx="7">
                  <c:v>549.70648334339739</c:v>
                </c:pt>
                <c:pt idx="8">
                  <c:v>549.35225566806844</c:v>
                </c:pt>
                <c:pt idx="9">
                  <c:v>548.94350537738535</c:v>
                </c:pt>
                <c:pt idx="10">
                  <c:v>548.48022184852471</c:v>
                </c:pt>
                <c:pt idx="11">
                  <c:v>547.96239340339775</c:v>
                </c:pt>
                <c:pt idx="12">
                  <c:v>547.39000744420434</c:v>
                </c:pt>
                <c:pt idx="13">
                  <c:v>546.76305060500067</c:v>
                </c:pt>
                <c:pt idx="14">
                  <c:v>546.0815089193062</c:v>
                </c:pt>
                <c:pt idx="15">
                  <c:v>545.34536800376441</c:v>
                </c:pt>
                <c:pt idx="16">
                  <c:v>544.5546132578711</c:v>
                </c:pt>
                <c:pt idx="17">
                  <c:v>543.70923007978126</c:v>
                </c:pt>
                <c:pt idx="18">
                  <c:v>542.80920409820749</c:v>
                </c:pt>
                <c:pt idx="19">
                  <c:v>541.85452142040458</c:v>
                </c:pt>
                <c:pt idx="20">
                  <c:v>540.84516889624217</c:v>
                </c:pt>
                <c:pt idx="21">
                  <c:v>539.78113439835329</c:v>
                </c:pt>
                <c:pt idx="22">
                  <c:v>538.66240711833336</c:v>
                </c:pt>
                <c:pt idx="23">
                  <c:v>537.48897787896328</c:v>
                </c:pt>
                <c:pt idx="24">
                  <c:v>536.26083946240942</c:v>
                </c:pt>
                <c:pt idx="25">
                  <c:v>534.97798695434665</c:v>
                </c:pt>
                <c:pt idx="26">
                  <c:v>533.64041810392837</c:v>
                </c:pt>
                <c:pt idx="27">
                  <c:v>532.24813369951619</c:v>
                </c:pt>
                <c:pt idx="28">
                  <c:v>530.80113796006128</c:v>
                </c:pt>
                <c:pt idx="29">
                  <c:v>529.29943894200755</c:v>
                </c:pt>
                <c:pt idx="30">
                  <c:v>527.74304896156661</c:v>
                </c:pt>
                <c:pt idx="31">
                  <c:v>526.13198503219064</c:v>
                </c:pt>
                <c:pt idx="32">
                  <c:v>524.46626931703997</c:v>
                </c:pt>
                <c:pt idx="33">
                  <c:v>522.74592959621862</c:v>
                </c:pt>
                <c:pt idx="34">
                  <c:v>520.97099974851949</c:v>
                </c:pt>
                <c:pt idx="35">
                  <c:v>519.14152024738871</c:v>
                </c:pt>
                <c:pt idx="36">
                  <c:v>517.25753867078652</c:v>
                </c:pt>
                <c:pt idx="37">
                  <c:v>515.31911022458632</c:v>
                </c:pt>
                <c:pt idx="38">
                  <c:v>513.32629827911694</c:v>
                </c:pt>
                <c:pt idx="39">
                  <c:v>511.27917491841225</c:v>
                </c:pt>
                <c:pt idx="40">
                  <c:v>509.1778215016987</c:v>
                </c:pt>
                <c:pt idx="41">
                  <c:v>507.02232923659824</c:v>
                </c:pt>
                <c:pt idx="42">
                  <c:v>504.81279976349339</c:v>
                </c:pt>
                <c:pt idx="43">
                  <c:v>502.54934575044325</c:v>
                </c:pt>
                <c:pt idx="44">
                  <c:v>500.23209149800812</c:v>
                </c:pt>
                <c:pt idx="45">
                  <c:v>497.86117355327775</c:v>
                </c:pt>
                <c:pt idx="46">
                  <c:v>495.43674133236226</c:v>
                </c:pt>
                <c:pt idx="47">
                  <c:v>492.95895775054805</c:v>
                </c:pt>
                <c:pt idx="48">
                  <c:v>490.42799985927661</c:v>
                </c:pt>
                <c:pt idx="49">
                  <c:v>487.84405948905015</c:v>
                </c:pt>
                <c:pt idx="50">
                  <c:v>485.20734389732149</c:v>
                </c:pt>
                <c:pt idx="51">
                  <c:v>482.51807642036914</c:v>
                </c:pt>
                <c:pt idx="52">
                  <c:v>479.77649712811774</c:v>
                </c:pt>
                <c:pt idx="53">
                  <c:v>476.98286348080518</c:v>
                </c:pt>
                <c:pt idx="54">
                  <c:v>474.13745098635644</c:v>
                </c:pt>
                <c:pt idx="55">
                  <c:v>471.24055385726859</c:v>
                </c:pt>
                <c:pt idx="56">
                  <c:v>468.29248566577547</c:v>
                </c:pt>
                <c:pt idx="57">
                  <c:v>465.29357999600262</c:v>
                </c:pt>
                <c:pt idx="58">
                  <c:v>462.24419109179223</c:v>
                </c:pt>
                <c:pt idx="59">
                  <c:v>459.14469449883154</c:v>
                </c:pt>
                <c:pt idx="60">
                  <c:v>455.99548769967652</c:v>
                </c:pt>
                <c:pt idx="61">
                  <c:v>452.79699074023381</c:v>
                </c:pt>
                <c:pt idx="62">
                  <c:v>449.54964684623121</c:v>
                </c:pt>
                <c:pt idx="63">
                  <c:v>446.25392302816948</c:v>
                </c:pt>
                <c:pt idx="64">
                  <c:v>442.91031067323382</c:v>
                </c:pt>
                <c:pt idx="65">
                  <c:v>439.51932612261908</c:v>
                </c:pt>
                <c:pt idx="66">
                  <c:v>436.08151123269903</c:v>
                </c:pt>
                <c:pt idx="67">
                  <c:v>432.59743391846922</c:v>
                </c:pt>
                <c:pt idx="68">
                  <c:v>429.06768867767727</c:v>
                </c:pt>
                <c:pt idx="69">
                  <c:v>425.49289709405411</c:v>
                </c:pt>
                <c:pt idx="70">
                  <c:v>421.87370831806481</c:v>
                </c:pt>
                <c:pt idx="71">
                  <c:v>418.2107995236035</c:v>
                </c:pt>
                <c:pt idx="72">
                  <c:v>414.50487633906971</c:v>
                </c:pt>
                <c:pt idx="73">
                  <c:v>410.75667325129081</c:v>
                </c:pt>
                <c:pt idx="74">
                  <c:v>406.96695398076787</c:v>
                </c:pt>
                <c:pt idx="75">
                  <c:v>403.13651182676665</c:v>
                </c:pt>
                <c:pt idx="76">
                  <c:v>399.26616998080419</c:v>
                </c:pt>
                <c:pt idx="77">
                  <c:v>395.35678180712961</c:v>
                </c:pt>
                <c:pt idx="78">
                  <c:v>391.40923108884328</c:v>
                </c:pt>
                <c:pt idx="79">
                  <c:v>387.42443223835892</c:v>
                </c:pt>
                <c:pt idx="80">
                  <c:v>383.40333047096635</c:v>
                </c:pt>
                <c:pt idx="81">
                  <c:v>379.34690194032788</c:v>
                </c:pt>
                <c:pt idx="82">
                  <c:v>375.25615383480687</c:v>
                </c:pt>
                <c:pt idx="83">
                  <c:v>371.13212443360402</c:v>
                </c:pt>
                <c:pt idx="84">
                  <c:v>366.97588312176532</c:v>
                </c:pt>
                <c:pt idx="85">
                  <c:v>362.78853036320265</c:v>
                </c:pt>
                <c:pt idx="86">
                  <c:v>358.57119763096819</c:v>
                </c:pt>
                <c:pt idx="87">
                  <c:v>354.32504729411039</c:v>
                </c:pt>
                <c:pt idx="88">
                  <c:v>350.05127246054229</c:v>
                </c:pt>
                <c:pt idx="89">
                  <c:v>345.75109677545589</c:v>
                </c:pt>
                <c:pt idx="90">
                  <c:v>341.42577417491287</c:v>
                </c:pt>
                <c:pt idx="91">
                  <c:v>337.07658859435566</c:v>
                </c:pt>
                <c:pt idx="92">
                  <c:v>332.70485363188919</c:v>
                </c:pt>
                <c:pt idx="93">
                  <c:v>328.31191216628736</c:v>
                </c:pt>
                <c:pt idx="94">
                  <c:v>323.89913592979792</c:v>
                </c:pt>
                <c:pt idx="95">
                  <c:v>319.467925035919</c:v>
                </c:pt>
                <c:pt idx="96">
                  <c:v>315.01970746243825</c:v>
                </c:pt>
                <c:pt idx="97">
                  <c:v>310.55593849013206</c:v>
                </c:pt>
                <c:pt idx="98">
                  <c:v>306.07810009762704</c:v>
                </c:pt>
                <c:pt idx="99">
                  <c:v>301.58770031303754</c:v>
                </c:pt>
                <c:pt idx="100">
                  <c:v>297.08627252309117</c:v>
                </c:pt>
                <c:pt idx="101">
                  <c:v>292.5753747405592</c:v>
                </c:pt>
                <c:pt idx="102">
                  <c:v>288.0565888309041</c:v>
                </c:pt>
                <c:pt idx="103">
                  <c:v>283.5315196991516</c:v>
                </c:pt>
                <c:pt idx="104">
                  <c:v>279.00179443808349</c:v>
                </c:pt>
                <c:pt idx="105">
                  <c:v>274.46906143893642</c:v>
                </c:pt>
                <c:pt idx="106">
                  <c:v>269.93498946586749</c:v>
                </c:pt>
                <c:pt idx="107">
                  <c:v>265.40126669553047</c:v>
                </c:pt>
                <c:pt idx="108">
                  <c:v>260.86959972317055</c:v>
                </c:pt>
                <c:pt idx="109">
                  <c:v>256.34171253671593</c:v>
                </c:pt>
                <c:pt idx="110">
                  <c:v>251.81934546040239</c:v>
                </c:pt>
                <c:pt idx="111">
                  <c:v>247.30425406951946</c:v>
                </c:pt>
                <c:pt idx="112">
                  <c:v>242.79820807791842</c:v>
                </c:pt>
                <c:pt idx="113">
                  <c:v>238.30299019996161</c:v>
                </c:pt>
                <c:pt idx="114">
                  <c:v>233.82039498862804</c:v>
                </c:pt>
                <c:pt idx="115">
                  <c:v>229.35222765152383</c:v>
                </c:pt>
                <c:pt idx="116">
                  <c:v>224.90030284656686</c:v>
                </c:pt>
                <c:pt idx="117">
                  <c:v>220.46644345913316</c:v>
                </c:pt>
                <c:pt idx="118">
                  <c:v>216.05247936246619</c:v>
                </c:pt>
                <c:pt idx="119">
                  <c:v>211.66024616315832</c:v>
                </c:pt>
                <c:pt idx="120">
                  <c:v>207.29158393351011</c:v>
                </c:pt>
                <c:pt idx="121">
                  <c:v>202.94833593257221</c:v>
                </c:pt>
                <c:pt idx="122">
                  <c:v>198.6323473176669</c:v>
                </c:pt>
                <c:pt idx="123">
                  <c:v>194.34546384816753</c:v>
                </c:pt>
                <c:pt idx="124">
                  <c:v>190.0895305832974</c:v>
                </c:pt>
                <c:pt idx="125">
                  <c:v>185.86639057568937</c:v>
                </c:pt>
                <c:pt idx="126">
                  <c:v>181.67788356241303</c:v>
                </c:pt>
                <c:pt idx="127">
                  <c:v>177.52584465515588</c:v>
                </c:pt>
                <c:pt idx="128">
                  <c:v>173.41210303119419</c:v>
                </c:pt>
                <c:pt idx="129">
                  <c:v>169.33848062677296</c:v>
                </c:pt>
                <c:pt idx="130">
                  <c:v>165.30679083445071</c:v>
                </c:pt>
                <c:pt idx="131">
                  <c:v>161.31883720594098</c:v>
                </c:pt>
                <c:pt idx="132">
                  <c:v>157.3764121619237</c:v>
                </c:pt>
                <c:pt idx="133">
                  <c:v>153.48129571025876</c:v>
                </c:pt>
                <c:pt idx="134">
                  <c:v>149.6352541739835</c:v>
                </c:pt>
                <c:pt idx="135">
                  <c:v>145.84003893042251</c:v>
                </c:pt>
                <c:pt idx="136">
                  <c:v>142.09738516269337</c:v>
                </c:pt>
                <c:pt idx="137">
                  <c:v>138.40901062482996</c:v>
                </c:pt>
                <c:pt idx="138">
                  <c:v>134.7766144217006</c:v>
                </c:pt>
                <c:pt idx="139">
                  <c:v>131.20187580484037</c:v>
                </c:pt>
                <c:pt idx="140">
                  <c:v>127.68645298526417</c:v>
                </c:pt>
                <c:pt idx="141">
                  <c:v>124.2319819642764</c:v>
                </c:pt>
                <c:pt idx="142">
                  <c:v>120.84007538323661</c:v>
                </c:pt>
                <c:pt idx="143">
                  <c:v>117.51232139318992</c:v>
                </c:pt>
                <c:pt idx="144">
                  <c:v>114.2502825452232</c:v>
                </c:pt>
                <c:pt idx="145">
                  <c:v>111.05549470234999</c:v>
                </c:pt>
                <c:pt idx="146">
                  <c:v>107.92946597368515</c:v>
                </c:pt>
                <c:pt idx="147">
                  <c:v>104.87367567161603</c:v>
                </c:pt>
                <c:pt idx="148">
                  <c:v>101.8895732926358</c:v>
                </c:pt>
                <c:pt idx="149">
                  <c:v>98.978577522455467</c:v>
                </c:pt>
                <c:pt idx="150">
                  <c:v>96.142075265965659</c:v>
                </c:pt>
                <c:pt idx="151">
                  <c:v>93.381420702582531</c:v>
                </c:pt>
                <c:pt idx="152">
                  <c:v>90.697934367468577</c:v>
                </c:pt>
                <c:pt idx="153">
                  <c:v>88.092902259075714</c:v>
                </c:pt>
                <c:pt idx="154">
                  <c:v>85.567574973433324</c:v>
                </c:pt>
                <c:pt idx="155">
                  <c:v>83.123166865552122</c:v>
                </c:pt>
                <c:pt idx="156">
                  <c:v>80.760855238296898</c:v>
                </c:pt>
                <c:pt idx="157">
                  <c:v>78.481779559039651</c:v>
                </c:pt>
                <c:pt idx="158">
                  <c:v>76.287040704377461</c:v>
                </c:pt>
                <c:pt idx="159">
                  <c:v>74.177700233174406</c:v>
                </c:pt>
                <c:pt idx="160">
                  <c:v>72.154779688155514</c:v>
                </c:pt>
                <c:pt idx="161">
                  <c:v>70.219259926262595</c:v>
                </c:pt>
                <c:pt idx="162">
                  <c:v>68.372080477950746</c:v>
                </c:pt>
                <c:pt idx="163">
                  <c:v>66.614138935594241</c:v>
                </c:pt>
                <c:pt idx="164">
                  <c:v>64.946290371140421</c:v>
                </c:pt>
                <c:pt idx="165">
                  <c:v>63.369346783140543</c:v>
                </c:pt>
                <c:pt idx="166">
                  <c:v>61.884076573265418</c:v>
                </c:pt>
                <c:pt idx="167">
                  <c:v>60.491204052402956</c:v>
                </c:pt>
                <c:pt idx="168">
                  <c:v>59.191408976415886</c:v>
                </c:pt>
                <c:pt idx="169">
                  <c:v>57.98532611163445</c:v>
                </c:pt>
                <c:pt idx="170">
                  <c:v>56.873544830139302</c:v>
                </c:pt>
                <c:pt idx="171">
                  <c:v>55.856608734885597</c:v>
                </c:pt>
                <c:pt idx="172">
                  <c:v>54.93501531471118</c:v>
                </c:pt>
                <c:pt idx="173">
                  <c:v>54.109215629260547</c:v>
                </c:pt>
                <c:pt idx="174">
                  <c:v>53.379614023856966</c:v>
                </c:pt>
                <c:pt idx="175">
                  <c:v>52.746567874339284</c:v>
                </c:pt>
                <c:pt idx="176">
                  <c:v>52.2103873618872</c:v>
                </c:pt>
                <c:pt idx="177">
                  <c:v>51.771335277847086</c:v>
                </c:pt>
                <c:pt idx="178">
                  <c:v>51.429626858567886</c:v>
                </c:pt>
                <c:pt idx="179">
                  <c:v>51.185429650257326</c:v>
                </c:pt>
                <c:pt idx="180">
                  <c:v>51.038863403866479</c:v>
                </c:pt>
                <c:pt idx="181">
                  <c:v>50.99</c:v>
                </c:pt>
                <c:pt idx="182">
                  <c:v>51.038863403866479</c:v>
                </c:pt>
                <c:pt idx="183">
                  <c:v>51.185429650257326</c:v>
                </c:pt>
                <c:pt idx="184">
                  <c:v>51.429626858567886</c:v>
                </c:pt>
                <c:pt idx="185">
                  <c:v>51.771335277847086</c:v>
                </c:pt>
                <c:pt idx="186">
                  <c:v>52.2103873618872</c:v>
                </c:pt>
                <c:pt idx="187">
                  <c:v>52.746567874339284</c:v>
                </c:pt>
                <c:pt idx="188">
                  <c:v>53.379614023856966</c:v>
                </c:pt>
                <c:pt idx="189">
                  <c:v>54.109215629260547</c:v>
                </c:pt>
                <c:pt idx="190">
                  <c:v>54.93501531471118</c:v>
                </c:pt>
                <c:pt idx="191">
                  <c:v>55.856608734885597</c:v>
                </c:pt>
                <c:pt idx="192">
                  <c:v>56.873544830139302</c:v>
                </c:pt>
                <c:pt idx="193">
                  <c:v>57.98532611163445</c:v>
                </c:pt>
                <c:pt idx="194">
                  <c:v>59.191408976415886</c:v>
                </c:pt>
                <c:pt idx="195">
                  <c:v>60.491204052402956</c:v>
                </c:pt>
                <c:pt idx="196">
                  <c:v>61.884076573265418</c:v>
                </c:pt>
                <c:pt idx="197">
                  <c:v>63.369346783140543</c:v>
                </c:pt>
                <c:pt idx="198">
                  <c:v>64.946290371140421</c:v>
                </c:pt>
                <c:pt idx="199">
                  <c:v>66.614138935594241</c:v>
                </c:pt>
                <c:pt idx="200">
                  <c:v>68.372080477950746</c:v>
                </c:pt>
                <c:pt idx="201">
                  <c:v>70.219259926262595</c:v>
                </c:pt>
                <c:pt idx="202">
                  <c:v>72.154779688155514</c:v>
                </c:pt>
                <c:pt idx="203">
                  <c:v>74.177700233174406</c:v>
                </c:pt>
                <c:pt idx="204">
                  <c:v>76.287040704377461</c:v>
                </c:pt>
                <c:pt idx="205">
                  <c:v>78.481779559039651</c:v>
                </c:pt>
                <c:pt idx="206">
                  <c:v>80.760855238296898</c:v>
                </c:pt>
                <c:pt idx="207">
                  <c:v>83.123166865552122</c:v>
                </c:pt>
                <c:pt idx="208">
                  <c:v>85.567574973433324</c:v>
                </c:pt>
                <c:pt idx="209">
                  <c:v>88.092902259075714</c:v>
                </c:pt>
                <c:pt idx="210">
                  <c:v>90.697934367468577</c:v>
                </c:pt>
                <c:pt idx="211">
                  <c:v>93.381420702582531</c:v>
                </c:pt>
                <c:pt idx="212">
                  <c:v>96.142075265965659</c:v>
                </c:pt>
                <c:pt idx="213">
                  <c:v>98.978577522455467</c:v>
                </c:pt>
                <c:pt idx="214">
                  <c:v>101.8895732926358</c:v>
                </c:pt>
                <c:pt idx="215">
                  <c:v>104.87367567161603</c:v>
                </c:pt>
                <c:pt idx="216">
                  <c:v>107.92946597368515</c:v>
                </c:pt>
                <c:pt idx="217">
                  <c:v>111.05549470234999</c:v>
                </c:pt>
                <c:pt idx="218">
                  <c:v>114.2502825452232</c:v>
                </c:pt>
                <c:pt idx="219">
                  <c:v>117.51232139318992</c:v>
                </c:pt>
                <c:pt idx="220">
                  <c:v>120.84007538323661</c:v>
                </c:pt>
                <c:pt idx="221">
                  <c:v>124.2319819642764</c:v>
                </c:pt>
                <c:pt idx="222">
                  <c:v>127.68645298526417</c:v>
                </c:pt>
                <c:pt idx="223">
                  <c:v>131.20187580484037</c:v>
                </c:pt>
                <c:pt idx="224">
                  <c:v>134.7766144217006</c:v>
                </c:pt>
                <c:pt idx="225">
                  <c:v>138.40901062482996</c:v>
                </c:pt>
                <c:pt idx="226">
                  <c:v>142.09738516269337</c:v>
                </c:pt>
                <c:pt idx="227">
                  <c:v>145.84003893042251</c:v>
                </c:pt>
                <c:pt idx="228">
                  <c:v>149.6352541739835</c:v>
                </c:pt>
                <c:pt idx="229">
                  <c:v>153.48129571025876</c:v>
                </c:pt>
                <c:pt idx="230">
                  <c:v>157.3764121619237</c:v>
                </c:pt>
                <c:pt idx="231">
                  <c:v>161.31883720594098</c:v>
                </c:pt>
                <c:pt idx="232">
                  <c:v>165.30679083445071</c:v>
                </c:pt>
                <c:pt idx="233">
                  <c:v>169.33848062677296</c:v>
                </c:pt>
                <c:pt idx="234">
                  <c:v>173.41210303119419</c:v>
                </c:pt>
                <c:pt idx="235">
                  <c:v>177.52584465515588</c:v>
                </c:pt>
                <c:pt idx="236">
                  <c:v>181.67788356241303</c:v>
                </c:pt>
                <c:pt idx="237">
                  <c:v>185.86639057568937</c:v>
                </c:pt>
                <c:pt idx="238">
                  <c:v>190.0895305832974</c:v>
                </c:pt>
                <c:pt idx="239">
                  <c:v>194.34546384816753</c:v>
                </c:pt>
                <c:pt idx="240">
                  <c:v>198.6323473176669</c:v>
                </c:pt>
                <c:pt idx="241">
                  <c:v>202.94833593257221</c:v>
                </c:pt>
                <c:pt idx="242">
                  <c:v>207.29158393351011</c:v>
                </c:pt>
                <c:pt idx="243">
                  <c:v>211.66024616315832</c:v>
                </c:pt>
                <c:pt idx="244">
                  <c:v>216.05247936246619</c:v>
                </c:pt>
                <c:pt idx="245">
                  <c:v>220.46644345913316</c:v>
                </c:pt>
                <c:pt idx="246">
                  <c:v>224.90030284656686</c:v>
                </c:pt>
                <c:pt idx="247">
                  <c:v>229.35222765152383</c:v>
                </c:pt>
                <c:pt idx="248">
                  <c:v>233.82039498862804</c:v>
                </c:pt>
                <c:pt idx="249">
                  <c:v>238.30299019996161</c:v>
                </c:pt>
                <c:pt idx="250">
                  <c:v>242.79820807791842</c:v>
                </c:pt>
                <c:pt idx="251">
                  <c:v>247.30425406951946</c:v>
                </c:pt>
                <c:pt idx="252">
                  <c:v>251.81934546040239</c:v>
                </c:pt>
                <c:pt idx="253">
                  <c:v>256.34171253671593</c:v>
                </c:pt>
                <c:pt idx="254">
                  <c:v>260.86959972317055</c:v>
                </c:pt>
                <c:pt idx="255">
                  <c:v>265.40126669553047</c:v>
                </c:pt>
                <c:pt idx="256">
                  <c:v>269.93498946586749</c:v>
                </c:pt>
                <c:pt idx="257">
                  <c:v>274.46906143893642</c:v>
                </c:pt>
                <c:pt idx="258">
                  <c:v>279.00179443808349</c:v>
                </c:pt>
                <c:pt idx="259">
                  <c:v>283.5315196991516</c:v>
                </c:pt>
                <c:pt idx="260">
                  <c:v>288.0565888309041</c:v>
                </c:pt>
                <c:pt idx="261">
                  <c:v>292.5753747405592</c:v>
                </c:pt>
                <c:pt idx="262">
                  <c:v>297.08627252309117</c:v>
                </c:pt>
                <c:pt idx="263">
                  <c:v>301.58770031303754</c:v>
                </c:pt>
                <c:pt idx="264">
                  <c:v>306.07810009762704</c:v>
                </c:pt>
                <c:pt idx="265">
                  <c:v>310.55593849013206</c:v>
                </c:pt>
                <c:pt idx="266">
                  <c:v>315.01970746243825</c:v>
                </c:pt>
                <c:pt idx="267">
                  <c:v>319.467925035919</c:v>
                </c:pt>
                <c:pt idx="268">
                  <c:v>323.89913592979792</c:v>
                </c:pt>
                <c:pt idx="269">
                  <c:v>328.31191216628736</c:v>
                </c:pt>
                <c:pt idx="270">
                  <c:v>332.70485363188919</c:v>
                </c:pt>
                <c:pt idx="271">
                  <c:v>337.07658859435566</c:v>
                </c:pt>
                <c:pt idx="272">
                  <c:v>341.42577417491287</c:v>
                </c:pt>
                <c:pt idx="273">
                  <c:v>345.75109677545589</c:v>
                </c:pt>
                <c:pt idx="274">
                  <c:v>350.05127246054229</c:v>
                </c:pt>
                <c:pt idx="275">
                  <c:v>354.32504729411039</c:v>
                </c:pt>
                <c:pt idx="276">
                  <c:v>358.57119763096819</c:v>
                </c:pt>
                <c:pt idx="277">
                  <c:v>362.78853036320265</c:v>
                </c:pt>
                <c:pt idx="278">
                  <c:v>366.97588312176532</c:v>
                </c:pt>
                <c:pt idx="279">
                  <c:v>371.13212443360402</c:v>
                </c:pt>
                <c:pt idx="280">
                  <c:v>375.25615383480687</c:v>
                </c:pt>
                <c:pt idx="281">
                  <c:v>379.34690194032788</c:v>
                </c:pt>
                <c:pt idx="282">
                  <c:v>383.40333047096635</c:v>
                </c:pt>
                <c:pt idx="283">
                  <c:v>387.42443223835892</c:v>
                </c:pt>
                <c:pt idx="284">
                  <c:v>391.40923108884328</c:v>
                </c:pt>
                <c:pt idx="285">
                  <c:v>395.35678180712961</c:v>
                </c:pt>
                <c:pt idx="286">
                  <c:v>399.26616998080419</c:v>
                </c:pt>
                <c:pt idx="287">
                  <c:v>403.13651182676665</c:v>
                </c:pt>
                <c:pt idx="288">
                  <c:v>406.96695398076787</c:v>
                </c:pt>
                <c:pt idx="289">
                  <c:v>410.75667325129081</c:v>
                </c:pt>
                <c:pt idx="290">
                  <c:v>414.50487633906971</c:v>
                </c:pt>
                <c:pt idx="291">
                  <c:v>418.2107995236035</c:v>
                </c:pt>
                <c:pt idx="292">
                  <c:v>421.87370831806481</c:v>
                </c:pt>
                <c:pt idx="293">
                  <c:v>425.49289709405411</c:v>
                </c:pt>
                <c:pt idx="294">
                  <c:v>429.06768867767727</c:v>
                </c:pt>
                <c:pt idx="295">
                  <c:v>432.59743391846922</c:v>
                </c:pt>
                <c:pt idx="296">
                  <c:v>436.08151123269903</c:v>
                </c:pt>
                <c:pt idx="297">
                  <c:v>439.51932612261908</c:v>
                </c:pt>
                <c:pt idx="298">
                  <c:v>442.91031067323382</c:v>
                </c:pt>
                <c:pt idx="299">
                  <c:v>446.25392302816948</c:v>
                </c:pt>
                <c:pt idx="300">
                  <c:v>449.54964684623121</c:v>
                </c:pt>
                <c:pt idx="301">
                  <c:v>452.79699074023381</c:v>
                </c:pt>
                <c:pt idx="302">
                  <c:v>455.99548769967652</c:v>
                </c:pt>
                <c:pt idx="303">
                  <c:v>459.14469449883154</c:v>
                </c:pt>
                <c:pt idx="304">
                  <c:v>462.24419109179223</c:v>
                </c:pt>
                <c:pt idx="305">
                  <c:v>465.29357999600262</c:v>
                </c:pt>
                <c:pt idx="306">
                  <c:v>468.29248566577547</c:v>
                </c:pt>
                <c:pt idx="307">
                  <c:v>471.24055385726859</c:v>
                </c:pt>
                <c:pt idx="308">
                  <c:v>474.13745098635644</c:v>
                </c:pt>
                <c:pt idx="309">
                  <c:v>476.98286348080518</c:v>
                </c:pt>
                <c:pt idx="310">
                  <c:v>479.77649712811774</c:v>
                </c:pt>
                <c:pt idx="311">
                  <c:v>482.51807642036914</c:v>
                </c:pt>
                <c:pt idx="312">
                  <c:v>485.20734389732149</c:v>
                </c:pt>
                <c:pt idx="313">
                  <c:v>487.84405948905015</c:v>
                </c:pt>
                <c:pt idx="314">
                  <c:v>490.42799985927661</c:v>
                </c:pt>
                <c:pt idx="315">
                  <c:v>492.95895775054805</c:v>
                </c:pt>
                <c:pt idx="316">
                  <c:v>495.43674133236226</c:v>
                </c:pt>
                <c:pt idx="317">
                  <c:v>497.86117355327775</c:v>
                </c:pt>
                <c:pt idx="318">
                  <c:v>500.23209149800812</c:v>
                </c:pt>
                <c:pt idx="319">
                  <c:v>502.54934575044325</c:v>
                </c:pt>
                <c:pt idx="320">
                  <c:v>504.81279976349339</c:v>
                </c:pt>
                <c:pt idx="321">
                  <c:v>507.02232923659824</c:v>
                </c:pt>
                <c:pt idx="322">
                  <c:v>509.1778215016987</c:v>
                </c:pt>
                <c:pt idx="323">
                  <c:v>511.27917491841225</c:v>
                </c:pt>
                <c:pt idx="324">
                  <c:v>513.32629827911694</c:v>
                </c:pt>
                <c:pt idx="325">
                  <c:v>515.31911022458632</c:v>
                </c:pt>
                <c:pt idx="326">
                  <c:v>517.25753867078652</c:v>
                </c:pt>
                <c:pt idx="327">
                  <c:v>519.14152024738871</c:v>
                </c:pt>
                <c:pt idx="328">
                  <c:v>520.97099974851949</c:v>
                </c:pt>
                <c:pt idx="329">
                  <c:v>522.74592959621862</c:v>
                </c:pt>
                <c:pt idx="330">
                  <c:v>524.46626931703997</c:v>
                </c:pt>
                <c:pt idx="331">
                  <c:v>526.13198503219064</c:v>
                </c:pt>
                <c:pt idx="332">
                  <c:v>527.74304896156661</c:v>
                </c:pt>
                <c:pt idx="333">
                  <c:v>529.29943894200755</c:v>
                </c:pt>
                <c:pt idx="334">
                  <c:v>530.80113796006128</c:v>
                </c:pt>
                <c:pt idx="335">
                  <c:v>532.24813369951619</c:v>
                </c:pt>
                <c:pt idx="336">
                  <c:v>533.64041810392837</c:v>
                </c:pt>
                <c:pt idx="337">
                  <c:v>534.97798695434665</c:v>
                </c:pt>
                <c:pt idx="338">
                  <c:v>536.26083946240942</c:v>
                </c:pt>
                <c:pt idx="339">
                  <c:v>537.48897787896328</c:v>
                </c:pt>
                <c:pt idx="340">
                  <c:v>538.66240711833336</c:v>
                </c:pt>
                <c:pt idx="341">
                  <c:v>539.78113439835329</c:v>
                </c:pt>
                <c:pt idx="342">
                  <c:v>540.84516889624217</c:v>
                </c:pt>
                <c:pt idx="343">
                  <c:v>541.85452142040458</c:v>
                </c:pt>
                <c:pt idx="344">
                  <c:v>542.80920409820749</c:v>
                </c:pt>
                <c:pt idx="345">
                  <c:v>543.70923007978126</c:v>
                </c:pt>
                <c:pt idx="346">
                  <c:v>544.5546132578711</c:v>
                </c:pt>
                <c:pt idx="347">
                  <c:v>545.34536800376441</c:v>
                </c:pt>
                <c:pt idx="348">
                  <c:v>546.0815089193062</c:v>
                </c:pt>
                <c:pt idx="349">
                  <c:v>546.76305060500067</c:v>
                </c:pt>
                <c:pt idx="350">
                  <c:v>547.39000744420434</c:v>
                </c:pt>
                <c:pt idx="351">
                  <c:v>547.96239340339775</c:v>
                </c:pt>
                <c:pt idx="352">
                  <c:v>548.48022184852471</c:v>
                </c:pt>
                <c:pt idx="353">
                  <c:v>548.94350537738535</c:v>
                </c:pt>
                <c:pt idx="354">
                  <c:v>549.35225566806844</c:v>
                </c:pt>
                <c:pt idx="355">
                  <c:v>549.70648334339739</c:v>
                </c:pt>
                <c:pt idx="356">
                  <c:v>550.00619785138167</c:v>
                </c:pt>
                <c:pt idx="357">
                  <c:v>550.25140736164644</c:v>
                </c:pt>
                <c:pt idx="358">
                  <c:v>550.44211867783031</c:v>
                </c:pt>
                <c:pt idx="359">
                  <c:v>550.57833716593245</c:v>
                </c:pt>
                <c:pt idx="360">
                  <c:v>550.66006669859712</c:v>
                </c:pt>
                <c:pt idx="361">
                  <c:v>550.68730961532333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BE-E049-85D4-FB9CA3E33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91264"/>
        <c:axId val="127091840"/>
      </c:scatterChart>
      <c:valAx>
        <c:axId val="127091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Crank Angle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7091840"/>
        <c:crosses val="autoZero"/>
        <c:crossBetween val="midCat"/>
      </c:valAx>
      <c:valAx>
        <c:axId val="127091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Cylinder</a:t>
                </a:r>
                <a:r>
                  <a:rPr lang="en-GB" baseline="0"/>
                  <a:t> Volume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7091264"/>
        <c:crosses val="autoZero"/>
        <c:crossBetween val="midCat"/>
      </c:valAx>
    </c:plotArea>
    <c:plotVisOnly val="1"/>
    <c:dispBlanksAs val="gap"/>
    <c:showDLblsOverMax val="0"/>
  </c:char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EFD723-38DA-1444-B8B9-9E05122654D3}">
  <sheetPr/>
  <sheetViews>
    <sheetView tabSelected="1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848C60A-0EC5-D849-AF22-3BDB134FFDC2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BB080BF-2352-4043-9C2C-1CCEF0D46765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147637</xdr:colOff>
      <xdr:row>5</xdr:row>
      <xdr:rowOff>128587</xdr:rowOff>
    </xdr:from>
    <xdr:to>
      <xdr:col>36</xdr:col>
      <xdr:colOff>123825</xdr:colOff>
      <xdr:row>25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855DC68-59A1-53B6-9D79-B895A8D357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23811</xdr:colOff>
      <xdr:row>25</xdr:row>
      <xdr:rowOff>109536</xdr:rowOff>
    </xdr:from>
    <xdr:to>
      <xdr:col>35</xdr:col>
      <xdr:colOff>219074</xdr:colOff>
      <xdr:row>44</xdr:row>
      <xdr:rowOff>9525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4B51AD2-FF86-9DD2-D7C8-36A56FC89A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47625</xdr:colOff>
      <xdr:row>44</xdr:row>
      <xdr:rowOff>100012</xdr:rowOff>
    </xdr:from>
    <xdr:to>
      <xdr:col>31</xdr:col>
      <xdr:colOff>485775</xdr:colOff>
      <xdr:row>58</xdr:row>
      <xdr:rowOff>176212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29CBE3-A47E-14C8-9910-4769DE9DB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1A4E5F-3333-FF47-8ED9-451931F1891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0.69247</cdr:x>
      <cdr:y>0.07795</cdr:y>
    </cdr:from>
    <cdr:to>
      <cdr:x>0.69247</cdr:x>
      <cdr:y>0.95207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CA5D04-D077-DB4E-A2F7-6C0804604C0F}"/>
            </a:ext>
          </a:extLst>
        </cdr:cNvPr>
        <cdr:cNvCxnSpPr/>
      </cdr:nvCxnSpPr>
      <cdr:spPr>
        <a:xfrm xmlns:a="http://schemas.openxmlformats.org/drawingml/2006/main" flipV="1">
          <a:off x="6444041" y="473682"/>
          <a:ext cx="0" cy="53119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0.31684</cdr:x>
      <cdr:y>0.07638</cdr:y>
    </cdr:from>
    <cdr:to>
      <cdr:x>0.31776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A7241C2A-6FB9-D94B-9E8E-EAE94E8B73C3}"/>
            </a:ext>
          </a:extLst>
        </cdr:cNvPr>
        <cdr:cNvCxnSpPr/>
      </cdr:nvCxnSpPr>
      <cdr:spPr>
        <a:xfrm xmlns:a="http://schemas.openxmlformats.org/drawingml/2006/main">
          <a:off x="2948534" y="464157"/>
          <a:ext cx="8561" cy="53119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0B82E1-69A4-C54E-A76D-5E0959E2C4E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0.64268</cdr:x>
      <cdr:y>0.07525</cdr:y>
    </cdr:from>
    <cdr:to>
      <cdr:x>0.64434</cdr:x>
      <cdr:y>0.94894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BF43681-1EC3-E344-9D1C-68193B42872B}"/>
            </a:ext>
          </a:extLst>
        </cdr:cNvPr>
        <cdr:cNvCxnSpPr/>
      </cdr:nvCxnSpPr>
      <cdr:spPr>
        <a:xfrm xmlns:a="http://schemas.openxmlformats.org/drawingml/2006/main" flipH="1">
          <a:off x="5578120" y="474361"/>
          <a:ext cx="14408" cy="550741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0.29087</cdr:x>
      <cdr:y>0.07638</cdr:y>
    </cdr:from>
    <cdr:to>
      <cdr:x>0.29179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F769F09E-106E-A845-8552-1F11F5FCFFA0}"/>
            </a:ext>
          </a:extLst>
        </cdr:cNvPr>
        <cdr:cNvCxnSpPr/>
      </cdr:nvCxnSpPr>
      <cdr:spPr>
        <a:xfrm xmlns:a="http://schemas.openxmlformats.org/drawingml/2006/main">
          <a:off x="2708926" y="464804"/>
          <a:ext cx="8569" cy="531938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CEDD20-9438-814C-B139-63CA1A2560C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0.63495</cdr:x>
      <cdr:y>0.07836</cdr:y>
    </cdr:from>
    <cdr:to>
      <cdr:x>0.63496</cdr:x>
      <cdr:y>0.96097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33715185-6A75-6343-9858-848201C976F9}"/>
            </a:ext>
          </a:extLst>
        </cdr:cNvPr>
        <cdr:cNvCxnSpPr/>
      </cdr:nvCxnSpPr>
      <cdr:spPr>
        <a:xfrm xmlns:a="http://schemas.openxmlformats.org/drawingml/2006/main" flipH="1">
          <a:off x="5511028" y="493952"/>
          <a:ext cx="87" cy="556364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0.28748</cdr:x>
      <cdr:y>0.07536</cdr:y>
    </cdr:from>
    <cdr:to>
      <cdr:x>0.28748</cdr:x>
      <cdr:y>0.95072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C319017F-7B86-F84E-9F47-21F6FE68E8D2}"/>
            </a:ext>
          </a:extLst>
        </cdr:cNvPr>
        <cdr:cNvCxnSpPr/>
      </cdr:nvCxnSpPr>
      <cdr:spPr>
        <a:xfrm xmlns:a="http://schemas.openxmlformats.org/drawingml/2006/main">
          <a:off x="2675901" y="457689"/>
          <a:ext cx="0" cy="531638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U363"/>
  <sheetViews>
    <sheetView zoomScale="96" zoomScaleNormal="96" workbookViewId="0">
      <selection activeCell="D16" sqref="D16"/>
    </sheetView>
  </sheetViews>
  <sheetFormatPr defaultColWidth="8.85546875" defaultRowHeight="15" x14ac:dyDescent="0.25"/>
  <cols>
    <col min="2" max="2" width="33" bestFit="1" customWidth="1"/>
    <col min="3" max="3" width="31.85546875" style="34" bestFit="1" customWidth="1"/>
    <col min="4" max="4" width="8.42578125" customWidth="1"/>
    <col min="5" max="5" width="12" hidden="1" customWidth="1"/>
    <col min="6" max="6" width="9.140625" hidden="1" customWidth="1"/>
    <col min="7" max="7" width="3.28515625" customWidth="1"/>
    <col min="8" max="8" width="11.42578125" style="12" bestFit="1" customWidth="1"/>
    <col min="9" max="9" width="15" style="12" customWidth="1"/>
    <col min="10" max="10" width="14.85546875" style="12" customWidth="1"/>
    <col min="11" max="12" width="14.140625" style="12" customWidth="1"/>
    <col min="13" max="13" width="15.42578125" style="28" customWidth="1"/>
    <col min="14" max="14" width="12.140625" style="12" bestFit="1" customWidth="1"/>
    <col min="17" max="18" width="12.85546875" customWidth="1"/>
    <col min="19" max="19" width="26.7109375" bestFit="1" customWidth="1"/>
    <col min="20" max="20" width="19" bestFit="1" customWidth="1"/>
    <col min="21" max="21" width="23" bestFit="1" customWidth="1"/>
    <col min="22" max="22" width="26.140625" bestFit="1" customWidth="1"/>
    <col min="38" max="38" width="22" style="47" bestFit="1" customWidth="1"/>
    <col min="39" max="39" width="10" style="47" bestFit="1" customWidth="1"/>
    <col min="40" max="40" width="32.42578125" style="47" bestFit="1" customWidth="1"/>
    <col min="41" max="41" width="9.42578125" style="47" bestFit="1" customWidth="1"/>
    <col min="42" max="42" width="10" style="47" bestFit="1" customWidth="1"/>
    <col min="43" max="43" width="34.42578125" style="47" bestFit="1" customWidth="1"/>
    <col min="44" max="44" width="9.42578125" style="47" bestFit="1" customWidth="1"/>
    <col min="45" max="45" width="27.28515625" style="47" bestFit="1" customWidth="1"/>
    <col min="46" max="46" width="11" style="47" bestFit="1" customWidth="1"/>
    <col min="47" max="47" width="10" style="47" bestFit="1" customWidth="1"/>
  </cols>
  <sheetData>
    <row r="1" spans="2:47" x14ac:dyDescent="0.25">
      <c r="C1" s="33" t="s">
        <v>0</v>
      </c>
      <c r="H1" s="13" t="s">
        <v>1</v>
      </c>
      <c r="I1" s="13" t="s">
        <v>2</v>
      </c>
      <c r="J1" s="13" t="s">
        <v>3</v>
      </c>
      <c r="K1" s="13" t="s">
        <v>4</v>
      </c>
      <c r="L1" s="13" t="s">
        <v>3</v>
      </c>
      <c r="M1" s="27" t="s">
        <v>4</v>
      </c>
      <c r="N1" s="13" t="s">
        <v>5</v>
      </c>
      <c r="O1" s="13" t="s">
        <v>24</v>
      </c>
      <c r="P1" s="13" t="s">
        <v>25</v>
      </c>
      <c r="Q1" s="13" t="s">
        <v>26</v>
      </c>
      <c r="R1" s="13" t="s">
        <v>1</v>
      </c>
      <c r="S1" s="13" t="s">
        <v>29</v>
      </c>
      <c r="T1" s="13" t="s">
        <v>28</v>
      </c>
      <c r="U1" s="13" t="s">
        <v>30</v>
      </c>
      <c r="V1" s="13" t="s">
        <v>31</v>
      </c>
    </row>
    <row r="2" spans="2:47" ht="15.75" thickBot="1" x14ac:dyDescent="0.3">
      <c r="I2" s="12" t="s">
        <v>6</v>
      </c>
      <c r="J2" s="12" t="s">
        <v>7</v>
      </c>
      <c r="K2" s="12" t="s">
        <v>8</v>
      </c>
      <c r="L2" s="12" t="s">
        <v>9</v>
      </c>
      <c r="M2" s="28" t="s">
        <v>10</v>
      </c>
      <c r="O2" s="12" t="s">
        <v>9</v>
      </c>
      <c r="P2" s="12" t="s">
        <v>9</v>
      </c>
      <c r="Q2" s="12" t="s">
        <v>27</v>
      </c>
      <c r="R2" s="12" t="s">
        <v>27</v>
      </c>
      <c r="S2" s="12" t="s">
        <v>6</v>
      </c>
      <c r="T2" s="12" t="s">
        <v>6</v>
      </c>
      <c r="U2" s="12" t="s">
        <v>6</v>
      </c>
      <c r="V2" s="12" t="s">
        <v>6</v>
      </c>
    </row>
    <row r="3" spans="2:47" ht="15.75" x14ac:dyDescent="0.25">
      <c r="B3" s="1" t="s">
        <v>11</v>
      </c>
      <c r="C3" s="20">
        <v>10.8</v>
      </c>
      <c r="D3" s="6"/>
      <c r="E3" s="15" t="s">
        <v>12</v>
      </c>
      <c r="F3" s="8"/>
      <c r="G3" s="5"/>
      <c r="H3" s="12">
        <v>-180</v>
      </c>
      <c r="I3" s="19">
        <f xml:space="preserve"> 41.55*(1 - COS(RADIANS($H3))) + 146.25 - SQRT(146.25^2 - (41.55*SIN(RADIANS($H3)))^2)</f>
        <v>83.1</v>
      </c>
      <c r="J3" s="19">
        <v>0</v>
      </c>
      <c r="K3" s="19">
        <f>0</f>
        <v>0</v>
      </c>
      <c r="L3" s="19">
        <f xml:space="preserve"> $J3 * 24000 / 1000</f>
        <v>0</v>
      </c>
      <c r="M3" s="28">
        <f>0</f>
        <v>0</v>
      </c>
      <c r="N3" s="19">
        <f xml:space="preserve"> 50.99 + (PI()*(87.5^2)/4) * ($I3) / 1000</f>
        <v>550.68730961532333</v>
      </c>
      <c r="O3" s="19">
        <f>$L$259</f>
        <v>18.096461535984417</v>
      </c>
      <c r="P3">
        <f>SUM($L$185:$L$363)/(363-185)</f>
        <v>11.203398739273204</v>
      </c>
      <c r="Q3" s="38">
        <v>0</v>
      </c>
      <c r="R3" s="38">
        <f>Q3*2</f>
        <v>0</v>
      </c>
      <c r="S3" s="38">
        <f>IF($U3&lt;=0,$U3*(-1),0)</f>
        <v>0</v>
      </c>
      <c r="T3" s="38">
        <f>IF($V3&gt;=0,$V3,0)</f>
        <v>0</v>
      </c>
      <c r="U3" s="38">
        <v>0</v>
      </c>
      <c r="V3" s="38">
        <v>0</v>
      </c>
      <c r="AL3" s="48" t="s">
        <v>40</v>
      </c>
      <c r="AM3" s="49"/>
      <c r="AN3" s="49"/>
      <c r="AO3" s="49"/>
      <c r="AP3" s="49"/>
      <c r="AQ3" s="49"/>
      <c r="AR3" s="49"/>
      <c r="AS3" s="48" t="s">
        <v>41</v>
      </c>
      <c r="AT3" s="50"/>
      <c r="AU3" s="51"/>
    </row>
    <row r="4" spans="2:47" x14ac:dyDescent="0.25">
      <c r="B4" s="2" t="s">
        <v>13</v>
      </c>
      <c r="C4" s="35">
        <v>87.5</v>
      </c>
      <c r="D4" s="7" t="s">
        <v>6</v>
      </c>
      <c r="E4" s="16">
        <f>C4/1000</f>
        <v>8.7499999999999994E-2</v>
      </c>
      <c r="F4" s="9" t="s">
        <v>14</v>
      </c>
      <c r="G4" s="5"/>
      <c r="H4" s="12">
        <v>-179</v>
      </c>
      <c r="I4" s="19">
        <f t="shared" ref="I4:I67" si="0" xml:space="preserve"> 41.55*(1 - COS(RADIANS($H4))) + 146.25 - SQRT(146.25^2 - (41.55*SIN(RADIANS($H4)))^2)</f>
        <v>83.095469484553178</v>
      </c>
      <c r="J4" s="19">
        <f>I4-I3</f>
        <v>-4.5305154468167075E-3</v>
      </c>
      <c r="K4" s="19">
        <f t="shared" ref="K4:K66" si="1" xml:space="preserve"> (J5-J3)/2</f>
        <v>-6.79583823421126E-3</v>
      </c>
      <c r="L4" s="19">
        <f t="shared" ref="L4:L67" si="2" xml:space="preserve"> $J4 * 24000 / 1000</f>
        <v>-0.10873237072360098</v>
      </c>
      <c r="M4" s="28">
        <f>(L5-L3)/2</f>
        <v>-0.16310011762107024</v>
      </c>
      <c r="N4" s="19">
        <f t="shared" ref="N4:N67" si="3" xml:space="preserve"> 50.99 + (PI()*(87.5^2)/4) * ($I4) / 1000</f>
        <v>550.66006669859712</v>
      </c>
      <c r="O4" s="19">
        <f>$L$259</f>
        <v>18.096461535984417</v>
      </c>
      <c r="P4">
        <f>SUM($L$185:$L$363)/(363-185)</f>
        <v>11.203398739273204</v>
      </c>
      <c r="Q4" s="38">
        <v>1</v>
      </c>
      <c r="R4" s="38">
        <f t="shared" ref="R4:R67" si="4">Q4*2</f>
        <v>2</v>
      </c>
      <c r="S4" s="38">
        <f t="shared" ref="S4:S67" si="5">IF($U4&lt;=0,$U4*(-1),0)</f>
        <v>0</v>
      </c>
      <c r="T4" s="38">
        <f t="shared" ref="T4:T67" si="6">IF($V4&gt;=0,$V4,0)</f>
        <v>0</v>
      </c>
      <c r="U4" s="38">
        <v>0</v>
      </c>
      <c r="V4" s="38">
        <v>0</v>
      </c>
      <c r="AL4" s="52" t="s">
        <v>42</v>
      </c>
      <c r="AM4" s="53"/>
      <c r="AN4" s="54"/>
      <c r="AO4" s="55"/>
      <c r="AP4" s="52" t="s">
        <v>43</v>
      </c>
      <c r="AQ4" s="53"/>
      <c r="AR4" s="55"/>
      <c r="AS4" s="56"/>
      <c r="AT4" s="52" t="s">
        <v>44</v>
      </c>
      <c r="AU4" s="52" t="s">
        <v>45</v>
      </c>
    </row>
    <row r="5" spans="2:47" x14ac:dyDescent="0.25">
      <c r="B5" s="2" t="s">
        <v>15</v>
      </c>
      <c r="C5" s="35">
        <v>83.1</v>
      </c>
      <c r="D5" s="7" t="s">
        <v>6</v>
      </c>
      <c r="E5" s="16">
        <f>C5/1000</f>
        <v>8.3099999999999993E-2</v>
      </c>
      <c r="F5" s="3" t="s">
        <v>14</v>
      </c>
      <c r="G5" s="5"/>
      <c r="H5" s="12">
        <v>-178</v>
      </c>
      <c r="I5" s="19">
        <f t="shared" si="0"/>
        <v>83.081877808084755</v>
      </c>
      <c r="J5" s="19">
        <f t="shared" ref="J5:J68" si="7">I5-I4</f>
        <v>-1.359167646842252E-2</v>
      </c>
      <c r="K5" s="19">
        <f t="shared" si="1"/>
        <v>-9.061355551736483E-3</v>
      </c>
      <c r="L5" s="19">
        <f t="shared" si="2"/>
        <v>-0.32620023524214048</v>
      </c>
      <c r="M5" s="28">
        <f t="shared" ref="M5:M68" si="8">(L6-L4)/2</f>
        <v>-0.21747253324167559</v>
      </c>
      <c r="N5" s="19">
        <f t="shared" si="3"/>
        <v>550.57833716593245</v>
      </c>
      <c r="O5" s="19">
        <f>$L$259</f>
        <v>18.096461535984417</v>
      </c>
      <c r="P5">
        <f>SUM($L$185:$L$363)/(363-185)</f>
        <v>11.203398739273204</v>
      </c>
      <c r="Q5" s="38">
        <v>2</v>
      </c>
      <c r="R5" s="38">
        <f t="shared" si="4"/>
        <v>4</v>
      </c>
      <c r="S5" s="38">
        <f t="shared" si="5"/>
        <v>0</v>
      </c>
      <c r="T5" s="38">
        <f t="shared" si="6"/>
        <v>0</v>
      </c>
      <c r="U5" s="38">
        <v>0</v>
      </c>
      <c r="V5" s="38">
        <v>0</v>
      </c>
      <c r="AL5" s="56"/>
      <c r="AM5" s="57" t="s">
        <v>46</v>
      </c>
      <c r="AN5" s="57" t="s">
        <v>47</v>
      </c>
      <c r="AO5" s="57" t="s">
        <v>48</v>
      </c>
      <c r="AP5" s="57" t="s">
        <v>46</v>
      </c>
      <c r="AQ5" s="57" t="s">
        <v>47</v>
      </c>
      <c r="AR5" s="57" t="s">
        <v>48</v>
      </c>
      <c r="AS5" s="57" t="s">
        <v>49</v>
      </c>
      <c r="AT5" s="58">
        <v>8.9999999999999993E-3</v>
      </c>
      <c r="AU5" s="58">
        <v>8.9999999999999993E-3</v>
      </c>
    </row>
    <row r="6" spans="2:47" x14ac:dyDescent="0.25">
      <c r="B6" s="2" t="s">
        <v>16</v>
      </c>
      <c r="C6" s="35">
        <f>(C9/C7)/(C3-1)</f>
        <v>50.989521389318703</v>
      </c>
      <c r="D6" s="7" t="s">
        <v>17</v>
      </c>
      <c r="E6" s="17">
        <f>C6/1000000</f>
        <v>5.0989521389318705E-5</v>
      </c>
      <c r="F6" s="14" t="s">
        <v>18</v>
      </c>
      <c r="G6" s="5"/>
      <c r="H6" s="12">
        <v>-177</v>
      </c>
      <c r="I6" s="19">
        <f t="shared" si="0"/>
        <v>83.059224581534465</v>
      </c>
      <c r="J6" s="19">
        <f t="shared" si="7"/>
        <v>-2.2653226550289673E-2</v>
      </c>
      <c r="K6" s="19">
        <f t="shared" si="1"/>
        <v>-9.0618720935538022E-3</v>
      </c>
      <c r="L6" s="19">
        <f t="shared" si="2"/>
        <v>-0.54367743720695216</v>
      </c>
      <c r="M6" s="28">
        <f t="shared" si="8"/>
        <v>-0.21748493024529125</v>
      </c>
      <c r="N6" s="19">
        <f t="shared" si="3"/>
        <v>550.44211867783031</v>
      </c>
      <c r="O6" s="19">
        <f>$L$259</f>
        <v>18.096461535984417</v>
      </c>
      <c r="P6">
        <f>SUM($L$185:$L$363)/(363-185)</f>
        <v>11.203398739273204</v>
      </c>
      <c r="Q6" s="38">
        <v>3</v>
      </c>
      <c r="R6" s="38">
        <f t="shared" si="4"/>
        <v>6</v>
      </c>
      <c r="S6" s="38">
        <f t="shared" si="5"/>
        <v>0</v>
      </c>
      <c r="T6" s="38">
        <f t="shared" si="6"/>
        <v>0</v>
      </c>
      <c r="U6" s="38">
        <v>0</v>
      </c>
      <c r="V6" s="38">
        <v>0</v>
      </c>
      <c r="AL6" s="57" t="s">
        <v>50</v>
      </c>
      <c r="AM6" s="59">
        <v>5.5E-2</v>
      </c>
      <c r="AN6" s="59">
        <v>2</v>
      </c>
      <c r="AO6" s="59">
        <f t="shared" ref="AO6:AO12" si="9">AM6*AN6</f>
        <v>0.11</v>
      </c>
      <c r="AP6" s="59">
        <v>5.0999999999999997E-2</v>
      </c>
      <c r="AQ6" s="59">
        <v>2</v>
      </c>
      <c r="AR6" s="59">
        <f t="shared" ref="AR6:AR11" si="10">AP6*AQ6</f>
        <v>0.10199999999999999</v>
      </c>
      <c r="AS6" s="57" t="s">
        <v>51</v>
      </c>
      <c r="AT6" s="60"/>
      <c r="AU6" s="61"/>
    </row>
    <row r="7" spans="2:47" x14ac:dyDescent="0.25">
      <c r="B7" s="2" t="s">
        <v>19</v>
      </c>
      <c r="C7" s="35">
        <v>4</v>
      </c>
      <c r="D7" s="7"/>
      <c r="E7" s="17"/>
      <c r="F7" s="14"/>
      <c r="G7" s="5"/>
      <c r="H7" s="12">
        <v>-176</v>
      </c>
      <c r="I7" s="19">
        <f t="shared" si="0"/>
        <v>83.027509160878935</v>
      </c>
      <c r="J7" s="19">
        <f t="shared" si="7"/>
        <v>-3.1715420655530124E-2</v>
      </c>
      <c r="K7" s="19">
        <f t="shared" si="1"/>
        <v>-9.0626402898692504E-3</v>
      </c>
      <c r="L7" s="19">
        <f t="shared" si="2"/>
        <v>-0.76117009573272298</v>
      </c>
      <c r="M7" s="28">
        <f t="shared" si="8"/>
        <v>-0.21750336695686201</v>
      </c>
      <c r="N7" s="19">
        <f t="shared" si="3"/>
        <v>550.25140736164644</v>
      </c>
      <c r="O7" s="19">
        <f>$L$259</f>
        <v>18.096461535984417</v>
      </c>
      <c r="P7">
        <f>SUM($L$185:$L$363)/(363-185)</f>
        <v>11.203398739273204</v>
      </c>
      <c r="Q7" s="38">
        <v>4</v>
      </c>
      <c r="R7" s="38">
        <f t="shared" si="4"/>
        <v>8</v>
      </c>
      <c r="S7" s="38">
        <f t="shared" si="5"/>
        <v>0</v>
      </c>
      <c r="T7" s="38">
        <f t="shared" si="6"/>
        <v>0</v>
      </c>
      <c r="U7" s="38">
        <v>0.01</v>
      </c>
      <c r="V7" s="38">
        <v>0</v>
      </c>
      <c r="AL7" s="57" t="s">
        <v>52</v>
      </c>
      <c r="AM7" s="59">
        <v>2E-3</v>
      </c>
      <c r="AN7" s="59">
        <v>2</v>
      </c>
      <c r="AO7" s="59">
        <f t="shared" si="9"/>
        <v>4.0000000000000001E-3</v>
      </c>
      <c r="AP7" s="59">
        <v>2E-3</v>
      </c>
      <c r="AQ7" s="59">
        <v>2</v>
      </c>
      <c r="AR7" s="59">
        <f t="shared" si="10"/>
        <v>4.0000000000000001E-3</v>
      </c>
      <c r="AS7" s="57" t="s">
        <v>53</v>
      </c>
      <c r="AT7" s="61"/>
      <c r="AU7" s="61"/>
    </row>
    <row r="8" spans="2:47" x14ac:dyDescent="0.25">
      <c r="B8" s="2" t="s">
        <v>20</v>
      </c>
      <c r="C8" s="36">
        <v>146.25</v>
      </c>
      <c r="D8" s="7" t="s">
        <v>6</v>
      </c>
      <c r="E8" s="17">
        <f>C8/1000</f>
        <v>0.14624999999999999</v>
      </c>
      <c r="F8" s="14" t="s">
        <v>14</v>
      </c>
      <c r="G8" s="5"/>
      <c r="H8" s="12">
        <v>-175</v>
      </c>
      <c r="I8" s="19">
        <f t="shared" si="0"/>
        <v>82.986730653748907</v>
      </c>
      <c r="J8" s="19">
        <f t="shared" si="7"/>
        <v>-4.0778507130028174E-2</v>
      </c>
      <c r="K8" s="19">
        <f t="shared" si="1"/>
        <v>-9.063652199344574E-3</v>
      </c>
      <c r="L8" s="19">
        <f t="shared" si="2"/>
        <v>-0.97868417112067618</v>
      </c>
      <c r="M8" s="28">
        <f t="shared" si="8"/>
        <v>-0.21752765278426978</v>
      </c>
      <c r="N8" s="19">
        <f t="shared" si="3"/>
        <v>550.00619785138167</v>
      </c>
      <c r="O8" s="19">
        <f>$L$259</f>
        <v>18.096461535984417</v>
      </c>
      <c r="P8">
        <f>SUM($L$185:$L$363)/(363-185)</f>
        <v>11.203398739273204</v>
      </c>
      <c r="Q8" s="38">
        <v>5</v>
      </c>
      <c r="R8" s="38">
        <f t="shared" si="4"/>
        <v>10</v>
      </c>
      <c r="S8" s="38">
        <f t="shared" si="5"/>
        <v>0</v>
      </c>
      <c r="T8" s="38">
        <f t="shared" si="6"/>
        <v>0</v>
      </c>
      <c r="U8" s="38">
        <v>0.01</v>
      </c>
      <c r="V8" s="38">
        <v>0</v>
      </c>
      <c r="AL8" s="57" t="s">
        <v>54</v>
      </c>
      <c r="AM8" s="59">
        <v>4.1000000000000002E-2</v>
      </c>
      <c r="AN8" s="59">
        <v>2</v>
      </c>
      <c r="AO8" s="59">
        <f t="shared" si="9"/>
        <v>8.2000000000000003E-2</v>
      </c>
      <c r="AP8" s="59">
        <v>4.1000000000000002E-2</v>
      </c>
      <c r="AQ8" s="59">
        <v>2</v>
      </c>
      <c r="AR8" s="59">
        <f t="shared" si="10"/>
        <v>8.2000000000000003E-2</v>
      </c>
      <c r="AS8" s="57" t="s">
        <v>55</v>
      </c>
      <c r="AT8" s="61"/>
      <c r="AU8" s="61"/>
    </row>
    <row r="9" spans="2:47" ht="15.75" thickBot="1" x14ac:dyDescent="0.3">
      <c r="B9" s="22" t="s">
        <v>21</v>
      </c>
      <c r="C9" s="26">
        <f>(((PI()*(0.5*E4)^2)*E5))*1000000*C7</f>
        <v>1998.7892384612933</v>
      </c>
      <c r="D9" s="23" t="s">
        <v>17</v>
      </c>
      <c r="E9" s="18">
        <f>C9/1000000</f>
        <v>1.9987892384612932E-3</v>
      </c>
      <c r="F9" s="10" t="s">
        <v>18</v>
      </c>
      <c r="G9" s="5"/>
      <c r="H9" s="12">
        <v>-174</v>
      </c>
      <c r="I9" s="19">
        <f t="shared" si="0"/>
        <v>82.936887928694688</v>
      </c>
      <c r="J9" s="19">
        <f t="shared" si="7"/>
        <v>-4.9842725054219272E-2</v>
      </c>
      <c r="K9" s="19">
        <f t="shared" si="1"/>
        <v>-9.0648972312976639E-3</v>
      </c>
      <c r="L9" s="19">
        <f t="shared" si="2"/>
        <v>-1.1962254013012625</v>
      </c>
      <c r="M9" s="28">
        <f t="shared" si="8"/>
        <v>-0.21755753355114393</v>
      </c>
      <c r="N9" s="19">
        <f t="shared" si="3"/>
        <v>549.70648334339739</v>
      </c>
      <c r="O9" s="19">
        <f>$L$259</f>
        <v>18.096461535984417</v>
      </c>
      <c r="P9">
        <f>SUM($L$185:$L$363)/(363-185)</f>
        <v>11.203398739273204</v>
      </c>
      <c r="Q9" s="38">
        <v>6</v>
      </c>
      <c r="R9" s="38">
        <f t="shared" si="4"/>
        <v>12</v>
      </c>
      <c r="S9" s="38">
        <f t="shared" si="5"/>
        <v>0</v>
      </c>
      <c r="T9" s="38">
        <f t="shared" si="6"/>
        <v>0.01</v>
      </c>
      <c r="U9" s="38">
        <v>0.01</v>
      </c>
      <c r="V9" s="38">
        <v>0.01</v>
      </c>
      <c r="AL9" s="57" t="s">
        <v>56</v>
      </c>
      <c r="AM9" s="59">
        <v>5.0000000000000001E-4</v>
      </c>
      <c r="AN9" s="59">
        <v>4</v>
      </c>
      <c r="AO9" s="59">
        <f t="shared" si="9"/>
        <v>2E-3</v>
      </c>
      <c r="AP9" s="59">
        <v>5.0000000000000001E-4</v>
      </c>
      <c r="AQ9" s="59">
        <v>4</v>
      </c>
      <c r="AR9" s="59">
        <f t="shared" si="10"/>
        <v>2E-3</v>
      </c>
      <c r="AS9" s="57" t="s">
        <v>57</v>
      </c>
      <c r="AT9" s="61"/>
      <c r="AU9" s="61"/>
    </row>
    <row r="10" spans="2:47" x14ac:dyDescent="0.25">
      <c r="B10" s="24" t="s">
        <v>22</v>
      </c>
      <c r="C10" s="25" cm="1">
        <f t="array" ref="C10">AVERAGE(ABS(L3:L182))</f>
        <v>11.078916531059058</v>
      </c>
      <c r="D10" s="8" t="s">
        <v>9</v>
      </c>
      <c r="E10" s="21"/>
      <c r="F10" s="11"/>
      <c r="G10" s="5"/>
      <c r="H10" s="12">
        <v>-173</v>
      </c>
      <c r="I10" s="19">
        <f t="shared" si="0"/>
        <v>82.877979627102064</v>
      </c>
      <c r="J10" s="19">
        <f t="shared" si="7"/>
        <v>-5.8908301592623502E-2</v>
      </c>
      <c r="K10" s="19">
        <f t="shared" si="1"/>
        <v>-9.0663621435567165E-3</v>
      </c>
      <c r="L10" s="19">
        <f t="shared" si="2"/>
        <v>-1.413799238222964</v>
      </c>
      <c r="M10" s="28">
        <f t="shared" si="8"/>
        <v>-0.2175926914453612</v>
      </c>
      <c r="N10" s="19">
        <f t="shared" si="3"/>
        <v>549.35225566806844</v>
      </c>
      <c r="O10" s="19">
        <f>$L$259</f>
        <v>18.096461535984417</v>
      </c>
      <c r="P10">
        <f>SUM($L$185:$L$363)/(363-185)</f>
        <v>11.203398739273204</v>
      </c>
      <c r="Q10" s="38">
        <v>7</v>
      </c>
      <c r="R10" s="38">
        <f t="shared" si="4"/>
        <v>14</v>
      </c>
      <c r="S10" s="38">
        <f t="shared" si="5"/>
        <v>0</v>
      </c>
      <c r="T10" s="38">
        <f t="shared" si="6"/>
        <v>0.01</v>
      </c>
      <c r="U10" s="38">
        <v>0.01</v>
      </c>
      <c r="V10" s="38">
        <v>0.01</v>
      </c>
      <c r="AL10" s="57" t="s">
        <v>58</v>
      </c>
      <c r="AM10" s="59">
        <v>4.9000000000000002E-2</v>
      </c>
      <c r="AN10" s="59">
        <v>1</v>
      </c>
      <c r="AO10" s="59">
        <f t="shared" si="9"/>
        <v>4.9000000000000002E-2</v>
      </c>
      <c r="AP10" s="59">
        <v>4.9000000000000002E-2</v>
      </c>
      <c r="AQ10" s="59">
        <v>1</v>
      </c>
      <c r="AR10" s="59">
        <f t="shared" si="10"/>
        <v>4.9000000000000002E-2</v>
      </c>
      <c r="AS10" s="57" t="s">
        <v>59</v>
      </c>
      <c r="AT10" s="60"/>
      <c r="AU10" s="60"/>
    </row>
    <row r="11" spans="2:47" ht="15.75" thickBot="1" x14ac:dyDescent="0.3">
      <c r="B11" s="4" t="s">
        <v>23</v>
      </c>
      <c r="C11" s="37">
        <v>4000</v>
      </c>
      <c r="D11" s="10"/>
      <c r="E11" s="32"/>
      <c r="F11" s="29"/>
      <c r="G11" s="5"/>
      <c r="H11" s="12">
        <v>-172</v>
      </c>
      <c r="I11" s="19">
        <f t="shared" si="0"/>
        <v>82.810004177760732</v>
      </c>
      <c r="J11" s="19">
        <f t="shared" si="7"/>
        <v>-6.7975449341332705E-2</v>
      </c>
      <c r="K11" s="19">
        <f t="shared" si="1"/>
        <v>-9.0680310400870212E-3</v>
      </c>
      <c r="L11" s="19">
        <f t="shared" si="2"/>
        <v>-1.6314107841919849</v>
      </c>
      <c r="M11" s="28">
        <f t="shared" si="8"/>
        <v>-0.21763274496208851</v>
      </c>
      <c r="N11" s="19">
        <f t="shared" si="3"/>
        <v>548.94350537738535</v>
      </c>
      <c r="O11" s="19">
        <f>$L$259</f>
        <v>18.096461535984417</v>
      </c>
      <c r="P11">
        <f>SUM($L$185:$L$363)/(363-185)</f>
        <v>11.203398739273204</v>
      </c>
      <c r="Q11" s="38">
        <v>8</v>
      </c>
      <c r="R11" s="38">
        <f t="shared" si="4"/>
        <v>16</v>
      </c>
      <c r="S11" s="38">
        <f t="shared" si="5"/>
        <v>0</v>
      </c>
      <c r="T11" s="38">
        <f t="shared" si="6"/>
        <v>0.01</v>
      </c>
      <c r="U11" s="38">
        <v>0.01</v>
      </c>
      <c r="V11" s="38">
        <v>0.01</v>
      </c>
      <c r="AL11" s="62" t="s">
        <v>60</v>
      </c>
      <c r="AM11" s="63">
        <v>1.7000000000000001E-2</v>
      </c>
      <c r="AN11" s="63">
        <v>1</v>
      </c>
      <c r="AO11" s="63">
        <f t="shared" si="9"/>
        <v>1.7000000000000001E-2</v>
      </c>
      <c r="AP11" s="63">
        <v>1.7000000000000001E-2</v>
      </c>
      <c r="AQ11" s="63">
        <v>1</v>
      </c>
      <c r="AR11" s="63">
        <f t="shared" si="10"/>
        <v>1.7000000000000001E-2</v>
      </c>
      <c r="AS11" s="57" t="s">
        <v>61</v>
      </c>
      <c r="AT11" s="61"/>
      <c r="AU11" s="59"/>
    </row>
    <row r="12" spans="2:47" x14ac:dyDescent="0.25">
      <c r="B12" s="31" t="s">
        <v>32</v>
      </c>
      <c r="C12" s="40">
        <f>PI()*$C$4^2/4</f>
        <v>6013.2046885117134</v>
      </c>
      <c r="D12" s="66" t="s">
        <v>67</v>
      </c>
      <c r="H12" s="12">
        <v>-171</v>
      </c>
      <c r="I12" s="19">
        <f t="shared" si="0"/>
        <v>82.732959814087934</v>
      </c>
      <c r="J12" s="19">
        <f t="shared" si="7"/>
        <v>-7.7044363672797544E-2</v>
      </c>
      <c r="K12" s="19">
        <f t="shared" si="1"/>
        <v>-9.0698853684756386E-3</v>
      </c>
      <c r="L12" s="19">
        <f t="shared" si="2"/>
        <v>-1.8490647281471411</v>
      </c>
      <c r="M12" s="28">
        <f t="shared" si="8"/>
        <v>-0.21767724884341533</v>
      </c>
      <c r="N12" s="19">
        <f t="shared" si="3"/>
        <v>548.48022184852471</v>
      </c>
      <c r="O12" s="19">
        <f>$L$259</f>
        <v>18.096461535984417</v>
      </c>
      <c r="P12">
        <f>SUM($L$185:$L$363)/(363-185)</f>
        <v>11.203398739273204</v>
      </c>
      <c r="Q12" s="38">
        <v>9</v>
      </c>
      <c r="R12" s="38">
        <f t="shared" si="4"/>
        <v>18</v>
      </c>
      <c r="S12" s="38">
        <f t="shared" si="5"/>
        <v>0</v>
      </c>
      <c r="T12" s="38">
        <f t="shared" si="6"/>
        <v>0.01</v>
      </c>
      <c r="U12" s="38">
        <v>0.02</v>
      </c>
      <c r="V12" s="38">
        <v>0.01</v>
      </c>
      <c r="AL12" s="57" t="s">
        <v>62</v>
      </c>
      <c r="AM12" s="59">
        <v>1.5599999999999999E-2</v>
      </c>
      <c r="AN12" s="59">
        <v>1</v>
      </c>
      <c r="AO12" s="59">
        <f t="shared" si="9"/>
        <v>1.5599999999999999E-2</v>
      </c>
      <c r="AP12" s="59">
        <v>1.5599999999999999E-2</v>
      </c>
      <c r="AQ12" s="59">
        <v>1</v>
      </c>
      <c r="AR12" s="59">
        <f>AP12*AQ12</f>
        <v>1.5599999999999999E-2</v>
      </c>
      <c r="AS12" s="57" t="s">
        <v>63</v>
      </c>
      <c r="AT12" s="59"/>
      <c r="AU12" s="59"/>
    </row>
    <row r="13" spans="2:47" x14ac:dyDescent="0.25">
      <c r="B13" s="31" t="s">
        <v>33</v>
      </c>
      <c r="C13" s="40">
        <v>161500</v>
      </c>
      <c r="D13" s="66" t="s">
        <v>66</v>
      </c>
      <c r="H13" s="12">
        <v>-170</v>
      </c>
      <c r="I13" s="19">
        <f t="shared" si="0"/>
        <v>82.64684459400965</v>
      </c>
      <c r="J13" s="19">
        <f t="shared" si="7"/>
        <v>-8.6115220078283983E-2</v>
      </c>
      <c r="K13" s="19">
        <f xml:space="preserve"> (J14-J12)/2</f>
        <v>-9.0719039168192239E-3</v>
      </c>
      <c r="L13" s="19">
        <f t="shared" si="2"/>
        <v>-2.0667652818788156</v>
      </c>
      <c r="M13" s="28">
        <f>(L14-L12)/2</f>
        <v>-0.21772569400366137</v>
      </c>
      <c r="N13" s="19">
        <f t="shared" si="3"/>
        <v>547.96239340339775</v>
      </c>
      <c r="O13" s="19">
        <f>$L$259</f>
        <v>18.096461535984417</v>
      </c>
      <c r="P13">
        <f>SUM($L$185:$L$363)/(363-185)</f>
        <v>11.203398739273204</v>
      </c>
      <c r="Q13" s="38">
        <v>10</v>
      </c>
      <c r="R13" s="38">
        <f t="shared" si="4"/>
        <v>20</v>
      </c>
      <c r="S13" s="38">
        <f t="shared" si="5"/>
        <v>0</v>
      </c>
      <c r="T13" s="38">
        <f t="shared" si="6"/>
        <v>0.01</v>
      </c>
      <c r="U13" s="38">
        <v>0.02</v>
      </c>
      <c r="V13" s="38">
        <v>0.01</v>
      </c>
      <c r="AL13" s="49"/>
      <c r="AM13" s="49"/>
      <c r="AN13" s="64" t="s">
        <v>34</v>
      </c>
      <c r="AO13" s="65">
        <f>AO6+AO7+AO8+AO9+AO10+AO11+AO12</f>
        <v>0.27960000000000002</v>
      </c>
      <c r="AP13" s="49"/>
      <c r="AQ13" s="64" t="s">
        <v>35</v>
      </c>
      <c r="AR13" s="65">
        <f>AR6+AR7+AR8+AR9+AR10+AR11+AR12</f>
        <v>0.27160000000000001</v>
      </c>
      <c r="AS13" s="57" t="s">
        <v>64</v>
      </c>
      <c r="AT13" s="61">
        <v>111500</v>
      </c>
      <c r="AU13" s="61">
        <v>50000</v>
      </c>
    </row>
    <row r="14" spans="2:47" x14ac:dyDescent="0.25">
      <c r="B14" s="31" t="s">
        <v>39</v>
      </c>
      <c r="C14" s="40">
        <f>(0.2716-(0.049+0.017)+((0.049/3)+(0.017/3)))/2</f>
        <v>0.1138</v>
      </c>
      <c r="D14" s="66" t="s">
        <v>65</v>
      </c>
      <c r="H14" s="12">
        <v>-169</v>
      </c>
      <c r="I14" s="19">
        <f t="shared" si="0"/>
        <v>82.551656422503214</v>
      </c>
      <c r="J14" s="19">
        <f>I14-I13</f>
        <v>-9.5188171506435992E-2</v>
      </c>
      <c r="K14" s="19">
        <f xml:space="preserve"> (J15-J13)/2</f>
        <v>-9.0740628109102772E-3</v>
      </c>
      <c r="L14" s="19">
        <f t="shared" si="2"/>
        <v>-2.2845161161544638</v>
      </c>
      <c r="M14" s="28">
        <f>(L15-L13)/2</f>
        <v>-0.21777750746184665</v>
      </c>
      <c r="N14" s="19">
        <f t="shared" si="3"/>
        <v>547.39000744420434</v>
      </c>
      <c r="O14" s="19">
        <f>$L$259</f>
        <v>18.096461535984417</v>
      </c>
      <c r="P14">
        <f>SUM($L$185:$L$363)/(363-185)</f>
        <v>11.203398739273204</v>
      </c>
      <c r="Q14" s="38">
        <v>11</v>
      </c>
      <c r="R14" s="38">
        <f t="shared" si="4"/>
        <v>22</v>
      </c>
      <c r="S14" s="38">
        <f t="shared" si="5"/>
        <v>0</v>
      </c>
      <c r="T14" s="38">
        <f t="shared" si="6"/>
        <v>0.01</v>
      </c>
      <c r="U14" s="38">
        <v>0.02</v>
      </c>
      <c r="V14" s="38">
        <v>0.01</v>
      </c>
    </row>
    <row r="15" spans="2:47" x14ac:dyDescent="0.25">
      <c r="B15" s="31" t="s">
        <v>38</v>
      </c>
      <c r="C15" s="46">
        <f>(0.2796-(0.049+0.017)+((0.049/3)+(0.017/3)))/2</f>
        <v>0.1178</v>
      </c>
      <c r="D15" s="66" t="s">
        <v>65</v>
      </c>
      <c r="H15" s="12">
        <v>-168</v>
      </c>
      <c r="I15" s="19">
        <f t="shared" si="0"/>
        <v>82.44739307680311</v>
      </c>
      <c r="J15" s="19">
        <f t="shared" si="7"/>
        <v>-0.10426334570010454</v>
      </c>
      <c r="K15" s="19">
        <f t="shared" si="1"/>
        <v>-9.0763355112102317E-3</v>
      </c>
      <c r="L15" s="19">
        <f t="shared" si="2"/>
        <v>-2.5023202968025089</v>
      </c>
      <c r="M15" s="28">
        <f t="shared" si="8"/>
        <v>-0.21783205226904556</v>
      </c>
      <c r="N15" s="19">
        <f t="shared" si="3"/>
        <v>546.76305060500067</v>
      </c>
      <c r="O15" s="19">
        <f>$L$259</f>
        <v>18.096461535984417</v>
      </c>
      <c r="P15">
        <f>SUM($L$185:$L$363)/(363-185)</f>
        <v>11.203398739273204</v>
      </c>
      <c r="Q15" s="38">
        <v>12</v>
      </c>
      <c r="R15" s="38">
        <f t="shared" si="4"/>
        <v>24</v>
      </c>
      <c r="S15" s="38">
        <f t="shared" si="5"/>
        <v>0</v>
      </c>
      <c r="T15" s="38">
        <f t="shared" si="6"/>
        <v>0.01</v>
      </c>
      <c r="U15" s="38">
        <v>0.02</v>
      </c>
      <c r="V15" s="38">
        <v>0.01</v>
      </c>
    </row>
    <row r="16" spans="2:47" x14ac:dyDescent="0.25">
      <c r="B16" s="41" t="s">
        <v>34</v>
      </c>
      <c r="C16" s="41">
        <v>0.27960000000000002</v>
      </c>
      <c r="D16" s="66"/>
      <c r="H16" s="12">
        <v>-167</v>
      </c>
      <c r="I16" s="19">
        <f t="shared" si="0"/>
        <v>82.334052234274253</v>
      </c>
      <c r="J16" s="19">
        <f t="shared" si="7"/>
        <v>-0.11334084252885646</v>
      </c>
      <c r="K16" s="19">
        <f t="shared" si="1"/>
        <v>-9.0786928097230657E-3</v>
      </c>
      <c r="L16" s="19">
        <f t="shared" si="2"/>
        <v>-2.7201802206925549</v>
      </c>
      <c r="M16" s="28">
        <f t="shared" si="8"/>
        <v>-0.21788862743335358</v>
      </c>
      <c r="N16" s="19">
        <f t="shared" si="3"/>
        <v>546.0815089193062</v>
      </c>
      <c r="O16" s="19">
        <f>$L$259</f>
        <v>18.096461535984417</v>
      </c>
      <c r="P16">
        <f>SUM($L$185:$L$363)/(363-185)</f>
        <v>11.203398739273204</v>
      </c>
      <c r="Q16" s="38">
        <v>13</v>
      </c>
      <c r="R16" s="38">
        <f t="shared" si="4"/>
        <v>26</v>
      </c>
      <c r="S16" s="38">
        <f t="shared" si="5"/>
        <v>0</v>
      </c>
      <c r="T16" s="38">
        <f t="shared" si="6"/>
        <v>0.01</v>
      </c>
      <c r="U16" s="38">
        <v>0.02</v>
      </c>
      <c r="V16" s="38">
        <v>0.01</v>
      </c>
    </row>
    <row r="17" spans="2:22" x14ac:dyDescent="0.25">
      <c r="B17" s="41" t="s">
        <v>35</v>
      </c>
      <c r="C17" s="42">
        <v>0.27160000000000001</v>
      </c>
      <c r="D17" s="66"/>
      <c r="H17" s="12">
        <v>-166</v>
      </c>
      <c r="I17" s="19">
        <f t="shared" si="0"/>
        <v>82.211631502954702</v>
      </c>
      <c r="J17" s="19">
        <f t="shared" si="7"/>
        <v>-0.12242073131955067</v>
      </c>
      <c r="K17" s="19">
        <f t="shared" si="1"/>
        <v>-9.0811028275510353E-3</v>
      </c>
      <c r="L17" s="19">
        <f t="shared" si="2"/>
        <v>-2.938097551669216</v>
      </c>
      <c r="M17" s="28">
        <f t="shared" si="8"/>
        <v>-0.21794646786122485</v>
      </c>
      <c r="N17" s="19">
        <f t="shared" si="3"/>
        <v>545.34536800376441</v>
      </c>
      <c r="O17" s="19">
        <f>$L$259</f>
        <v>18.096461535984417</v>
      </c>
      <c r="P17">
        <f>SUM($L$185:$L$363)/(363-185)</f>
        <v>11.203398739273204</v>
      </c>
      <c r="Q17" s="38">
        <v>14</v>
      </c>
      <c r="R17" s="38">
        <f t="shared" si="4"/>
        <v>28</v>
      </c>
      <c r="S17" s="38">
        <f t="shared" si="5"/>
        <v>0</v>
      </c>
      <c r="T17" s="38">
        <f t="shared" si="6"/>
        <v>0.01</v>
      </c>
      <c r="U17" s="38">
        <v>0.02</v>
      </c>
      <c r="V17" s="38">
        <v>0.01</v>
      </c>
    </row>
    <row r="18" spans="2:22" x14ac:dyDescent="0.25">
      <c r="B18" s="31" t="s">
        <v>36</v>
      </c>
      <c r="C18" s="40">
        <f>(60/PI())*SQRT($C$13/$C$15)</f>
        <v>22362.22412136411</v>
      </c>
      <c r="D18" s="66" t="s">
        <v>23</v>
      </c>
      <c r="H18" s="12">
        <v>-165</v>
      </c>
      <c r="I18" s="19">
        <f t="shared" si="0"/>
        <v>82.080128454770744</v>
      </c>
      <c r="J18" s="19">
        <f t="shared" si="7"/>
        <v>-0.13150304818395853</v>
      </c>
      <c r="K18" s="19">
        <f t="shared" si="1"/>
        <v>-9.0835310127346247E-3</v>
      </c>
      <c r="L18" s="19">
        <f t="shared" si="2"/>
        <v>-3.1560731564150046</v>
      </c>
      <c r="M18" s="28">
        <f t="shared" si="8"/>
        <v>-0.21800474430563099</v>
      </c>
      <c r="N18" s="19">
        <f t="shared" si="3"/>
        <v>544.5546132578711</v>
      </c>
      <c r="O18" s="19">
        <f>$L$259</f>
        <v>18.096461535984417</v>
      </c>
      <c r="P18">
        <f>SUM($L$185:$L$363)/(363-185)</f>
        <v>11.203398739273204</v>
      </c>
      <c r="Q18" s="38">
        <v>15</v>
      </c>
      <c r="R18" s="38">
        <f t="shared" si="4"/>
        <v>30</v>
      </c>
      <c r="S18" s="38">
        <f t="shared" si="5"/>
        <v>0</v>
      </c>
      <c r="T18" s="38">
        <f t="shared" si="6"/>
        <v>0.01</v>
      </c>
      <c r="U18" s="38">
        <v>0.03</v>
      </c>
      <c r="V18" s="38">
        <v>0.01</v>
      </c>
    </row>
    <row r="19" spans="2:22" x14ac:dyDescent="0.25">
      <c r="B19" s="31" t="s">
        <v>37</v>
      </c>
      <c r="C19" s="40">
        <f>(60/PI())*SQRT($C$13/$C$14)</f>
        <v>22751.839217578847</v>
      </c>
      <c r="D19" s="66" t="s">
        <v>23</v>
      </c>
      <c r="H19" s="12">
        <v>-164</v>
      </c>
      <c r="I19" s="19">
        <f t="shared" si="0"/>
        <v>81.939540661425724</v>
      </c>
      <c r="J19" s="19">
        <f t="shared" si="7"/>
        <v>-0.14058779334501992</v>
      </c>
      <c r="K19" s="19">
        <f t="shared" si="1"/>
        <v>-9.0859401384761895E-3</v>
      </c>
      <c r="L19" s="19">
        <f t="shared" si="2"/>
        <v>-3.374107040280478</v>
      </c>
      <c r="M19" s="28">
        <f t="shared" si="8"/>
        <v>-0.21806256332342855</v>
      </c>
      <c r="N19" s="19">
        <f t="shared" si="3"/>
        <v>543.70923007978126</v>
      </c>
      <c r="O19" s="19">
        <f>$L$259</f>
        <v>18.096461535984417</v>
      </c>
      <c r="P19">
        <f>SUM($L$185:$L$363)/(363-185)</f>
        <v>11.203398739273204</v>
      </c>
      <c r="Q19" s="38">
        <v>16</v>
      </c>
      <c r="R19" s="38">
        <f t="shared" si="4"/>
        <v>32</v>
      </c>
      <c r="S19" s="38">
        <f t="shared" si="5"/>
        <v>0</v>
      </c>
      <c r="T19" s="38">
        <f t="shared" si="6"/>
        <v>0.02</v>
      </c>
      <c r="U19" s="38">
        <v>0.03</v>
      </c>
      <c r="V19" s="38">
        <v>0.02</v>
      </c>
    </row>
    <row r="20" spans="2:22" x14ac:dyDescent="0.25">
      <c r="B20" s="31"/>
      <c r="C20" s="40"/>
      <c r="D20" s="30"/>
      <c r="H20" s="12">
        <v>-163</v>
      </c>
      <c r="I20" s="19">
        <f t="shared" si="0"/>
        <v>81.789865732964813</v>
      </c>
      <c r="J20" s="19">
        <f t="shared" si="7"/>
        <v>-0.14967492846091091</v>
      </c>
      <c r="K20" s="19">
        <f t="shared" si="1"/>
        <v>-9.0882903023441486E-3</v>
      </c>
      <c r="L20" s="19">
        <f t="shared" si="2"/>
        <v>-3.5921982830618617</v>
      </c>
      <c r="M20" s="28">
        <f t="shared" si="8"/>
        <v>-0.21811896725625957</v>
      </c>
      <c r="N20" s="19">
        <f t="shared" si="3"/>
        <v>542.80920409820749</v>
      </c>
      <c r="O20" s="19">
        <f>$L$259</f>
        <v>18.096461535984417</v>
      </c>
      <c r="P20">
        <f>SUM($L$185:$L$363)/(363-185)</f>
        <v>11.203398739273204</v>
      </c>
      <c r="Q20" s="38">
        <v>17</v>
      </c>
      <c r="R20" s="38">
        <f t="shared" si="4"/>
        <v>34</v>
      </c>
      <c r="S20" s="38">
        <f t="shared" si="5"/>
        <v>0</v>
      </c>
      <c r="T20" s="38">
        <f t="shared" si="6"/>
        <v>0.02</v>
      </c>
      <c r="U20" s="38">
        <v>0.03</v>
      </c>
      <c r="V20" s="38">
        <v>0.02</v>
      </c>
    </row>
    <row r="21" spans="2:22" x14ac:dyDescent="0.25">
      <c r="B21" s="31"/>
      <c r="C21" s="40"/>
      <c r="D21" s="30"/>
      <c r="H21" s="12">
        <v>-162</v>
      </c>
      <c r="I21" s="19">
        <f t="shared" si="0"/>
        <v>81.631101359015105</v>
      </c>
      <c r="J21" s="19">
        <f t="shared" si="7"/>
        <v>-0.15876437394970822</v>
      </c>
      <c r="K21" s="19">
        <f t="shared" si="1"/>
        <v>-9.0905389265572012E-3</v>
      </c>
      <c r="L21" s="19">
        <f t="shared" si="2"/>
        <v>-3.8103449747929972</v>
      </c>
      <c r="M21" s="28">
        <f t="shared" si="8"/>
        <v>-0.21817293423737283</v>
      </c>
      <c r="N21" s="19">
        <f t="shared" si="3"/>
        <v>541.85452142040458</v>
      </c>
      <c r="O21" s="19">
        <f>$L$259</f>
        <v>18.096461535984417</v>
      </c>
      <c r="P21">
        <f>SUM($L$185:$L$363)/(363-185)</f>
        <v>11.203398739273204</v>
      </c>
      <c r="Q21" s="38">
        <v>18</v>
      </c>
      <c r="R21" s="38">
        <f t="shared" si="4"/>
        <v>36</v>
      </c>
      <c r="S21" s="38">
        <f t="shared" si="5"/>
        <v>0</v>
      </c>
      <c r="T21" s="38">
        <f t="shared" si="6"/>
        <v>0.02</v>
      </c>
      <c r="U21" s="38">
        <v>0.03</v>
      </c>
      <c r="V21" s="38">
        <v>0.02</v>
      </c>
    </row>
    <row r="22" spans="2:22" x14ac:dyDescent="0.25">
      <c r="B22" s="31"/>
      <c r="C22" s="40"/>
      <c r="D22" s="30"/>
      <c r="H22" s="12">
        <v>-161</v>
      </c>
      <c r="I22" s="19">
        <f t="shared" si="0"/>
        <v>81.46324535270108</v>
      </c>
      <c r="J22" s="19">
        <f t="shared" si="7"/>
        <v>-0.16785600631402531</v>
      </c>
      <c r="K22" s="19">
        <f t="shared" si="1"/>
        <v>-9.0926407589932978E-3</v>
      </c>
      <c r="L22" s="19">
        <f t="shared" si="2"/>
        <v>-4.0285441515366074</v>
      </c>
      <c r="M22" s="28">
        <f t="shared" si="8"/>
        <v>-0.21822337821583915</v>
      </c>
      <c r="N22" s="19">
        <f t="shared" si="3"/>
        <v>540.84516889624217</v>
      </c>
      <c r="O22" s="19">
        <f>$L$259</f>
        <v>18.096461535984417</v>
      </c>
      <c r="P22">
        <f>SUM($L$185:$L$363)/(363-185)</f>
        <v>11.203398739273204</v>
      </c>
      <c r="Q22" s="38">
        <v>19</v>
      </c>
      <c r="R22" s="38">
        <f t="shared" si="4"/>
        <v>38</v>
      </c>
      <c r="S22" s="38">
        <f t="shared" si="5"/>
        <v>0</v>
      </c>
      <c r="T22" s="38">
        <f t="shared" si="6"/>
        <v>0.02</v>
      </c>
      <c r="U22" s="38">
        <v>0.03</v>
      </c>
      <c r="V22" s="38">
        <v>0.02</v>
      </c>
    </row>
    <row r="23" spans="2:22" x14ac:dyDescent="0.25">
      <c r="B23" s="31"/>
      <c r="C23" s="40"/>
      <c r="D23" s="30"/>
      <c r="H23" s="12">
        <v>-160</v>
      </c>
      <c r="I23" s="19">
        <f t="shared" si="0"/>
        <v>81.286295697233385</v>
      </c>
      <c r="J23" s="19">
        <f t="shared" si="7"/>
        <v>-0.17694965546769481</v>
      </c>
      <c r="K23" s="19">
        <f t="shared" si="1"/>
        <v>-9.0945478761597087E-3</v>
      </c>
      <c r="L23" s="19">
        <f t="shared" si="2"/>
        <v>-4.2467917312246755</v>
      </c>
      <c r="M23" s="28">
        <f t="shared" si="8"/>
        <v>-0.21826914902783301</v>
      </c>
      <c r="N23" s="19">
        <f t="shared" si="3"/>
        <v>539.78113439835329</v>
      </c>
      <c r="O23" s="19">
        <f>$L$259</f>
        <v>18.096461535984417</v>
      </c>
      <c r="P23">
        <f>SUM($L$185:$L$363)/(363-185)</f>
        <v>11.203398739273204</v>
      </c>
      <c r="Q23" s="38">
        <v>20</v>
      </c>
      <c r="R23" s="38">
        <f t="shared" si="4"/>
        <v>40</v>
      </c>
      <c r="S23" s="38">
        <f t="shared" si="5"/>
        <v>0</v>
      </c>
      <c r="T23" s="38">
        <f t="shared" si="6"/>
        <v>0.02</v>
      </c>
      <c r="U23" s="38">
        <v>0.04</v>
      </c>
      <c r="V23" s="38">
        <v>0.02</v>
      </c>
    </row>
    <row r="24" spans="2:22" x14ac:dyDescent="0.25">
      <c r="B24" s="31"/>
      <c r="C24" s="40"/>
      <c r="D24" s="30"/>
      <c r="H24" s="12">
        <v>-159</v>
      </c>
      <c r="I24" s="19">
        <f t="shared" si="0"/>
        <v>81.10025059516704</v>
      </c>
      <c r="J24" s="19">
        <f t="shared" si="7"/>
        <v>-0.18604510206634473</v>
      </c>
      <c r="K24" s="19">
        <f t="shared" si="1"/>
        <v>-9.0962096874989129E-3</v>
      </c>
      <c r="L24" s="19">
        <f t="shared" si="2"/>
        <v>-4.4650824495922734</v>
      </c>
      <c r="M24" s="28">
        <f t="shared" si="8"/>
        <v>-0.21830903249997391</v>
      </c>
      <c r="N24" s="19">
        <f t="shared" si="3"/>
        <v>538.66240711833336</v>
      </c>
      <c r="O24" s="19">
        <f>$L$259</f>
        <v>18.096461535984417</v>
      </c>
      <c r="P24">
        <f>SUM($L$185:$L$363)/(363-185)</f>
        <v>11.203398739273204</v>
      </c>
      <c r="Q24" s="38">
        <v>21</v>
      </c>
      <c r="R24" s="38">
        <f t="shared" si="4"/>
        <v>42</v>
      </c>
      <c r="S24" s="38">
        <f t="shared" si="5"/>
        <v>0</v>
      </c>
      <c r="T24" s="38">
        <f t="shared" si="6"/>
        <v>0.02</v>
      </c>
      <c r="U24" s="38">
        <v>0.04</v>
      </c>
      <c r="V24" s="38">
        <v>0.02</v>
      </c>
    </row>
    <row r="25" spans="2:22" x14ac:dyDescent="0.25">
      <c r="B25" s="31"/>
      <c r="C25" s="40"/>
      <c r="D25" s="30"/>
      <c r="H25" s="12">
        <v>-158</v>
      </c>
      <c r="I25" s="19">
        <f t="shared" si="0"/>
        <v>80.905108520324347</v>
      </c>
      <c r="J25" s="19">
        <f t="shared" si="7"/>
        <v>-0.19514207484269264</v>
      </c>
      <c r="K25" s="19">
        <f t="shared" si="1"/>
        <v>-9.0975729416697959E-3</v>
      </c>
      <c r="L25" s="19">
        <f t="shared" si="2"/>
        <v>-4.6834097962246233</v>
      </c>
      <c r="M25" s="28">
        <f t="shared" si="8"/>
        <v>-0.2183417506000751</v>
      </c>
      <c r="N25" s="19">
        <f t="shared" si="3"/>
        <v>537.48897787896328</v>
      </c>
      <c r="O25" s="19">
        <f>$L$259</f>
        <v>18.096461535984417</v>
      </c>
      <c r="P25">
        <f>SUM($L$185:$L$363)/(363-185)</f>
        <v>11.203398739273204</v>
      </c>
      <c r="Q25" s="38">
        <v>22</v>
      </c>
      <c r="R25" s="38">
        <f t="shared" si="4"/>
        <v>44</v>
      </c>
      <c r="S25" s="38">
        <f t="shared" si="5"/>
        <v>0</v>
      </c>
      <c r="T25" s="38">
        <f t="shared" si="6"/>
        <v>0.02</v>
      </c>
      <c r="U25" s="38">
        <v>0.04</v>
      </c>
      <c r="V25" s="38">
        <v>0.02</v>
      </c>
    </row>
    <row r="26" spans="2:22" x14ac:dyDescent="0.25">
      <c r="B26" s="31"/>
      <c r="C26" s="40"/>
      <c r="D26" s="30"/>
      <c r="H26" s="12">
        <v>-157</v>
      </c>
      <c r="I26" s="19">
        <f t="shared" si="0"/>
        <v>80.700868272374663</v>
      </c>
      <c r="J26" s="19">
        <f t="shared" si="7"/>
        <v>-0.20424024794968432</v>
      </c>
      <c r="K26" s="19">
        <f t="shared" si="1"/>
        <v>-9.0985817347899456E-3</v>
      </c>
      <c r="L26" s="19">
        <f t="shared" si="2"/>
        <v>-4.9017659507924236</v>
      </c>
      <c r="M26" s="28">
        <f t="shared" si="8"/>
        <v>-0.21836596163495869</v>
      </c>
      <c r="N26" s="19">
        <f t="shared" si="3"/>
        <v>536.26083946240942</v>
      </c>
      <c r="O26" s="19">
        <f>$L$259</f>
        <v>18.096461535984417</v>
      </c>
      <c r="P26">
        <f>SUM($L$185:$L$363)/(363-185)</f>
        <v>11.203398739273204</v>
      </c>
      <c r="Q26" s="38">
        <v>23</v>
      </c>
      <c r="R26" s="38">
        <f t="shared" si="4"/>
        <v>46</v>
      </c>
      <c r="S26" s="38">
        <f t="shared" si="5"/>
        <v>0</v>
      </c>
      <c r="T26" s="38">
        <f t="shared" si="6"/>
        <v>0.02</v>
      </c>
      <c r="U26" s="38">
        <v>0.04</v>
      </c>
      <c r="V26" s="38">
        <v>0.02</v>
      </c>
    </row>
    <row r="27" spans="2:22" x14ac:dyDescent="0.25">
      <c r="B27" s="31"/>
      <c r="C27" s="40"/>
      <c r="D27" s="30"/>
      <c r="H27" s="12">
        <v>-156</v>
      </c>
      <c r="I27" s="19">
        <f t="shared" si="0"/>
        <v>80.487529034062391</v>
      </c>
      <c r="J27" s="19">
        <f t="shared" si="7"/>
        <v>-0.21333923831227253</v>
      </c>
      <c r="K27" s="19">
        <f t="shared" si="1"/>
        <v>-9.0991775212216908E-3</v>
      </c>
      <c r="L27" s="19">
        <f t="shared" si="2"/>
        <v>-5.1201417194945407</v>
      </c>
      <c r="M27" s="28">
        <f t="shared" si="8"/>
        <v>-0.21838026050932058</v>
      </c>
      <c r="N27" s="19">
        <f t="shared" si="3"/>
        <v>534.97798695434665</v>
      </c>
      <c r="O27" s="19">
        <f>$L$259</f>
        <v>18.096461535984417</v>
      </c>
      <c r="P27">
        <f>SUM($L$185:$L$363)/(363-185)</f>
        <v>11.203398739273204</v>
      </c>
      <c r="Q27" s="38">
        <v>24</v>
      </c>
      <c r="R27" s="38">
        <f t="shared" si="4"/>
        <v>48</v>
      </c>
      <c r="S27" s="38">
        <f t="shared" si="5"/>
        <v>0</v>
      </c>
      <c r="T27" s="38">
        <f t="shared" si="6"/>
        <v>0.02</v>
      </c>
      <c r="U27" s="38">
        <v>0.04</v>
      </c>
      <c r="V27" s="38">
        <v>0.02</v>
      </c>
    </row>
    <row r="28" spans="2:22" x14ac:dyDescent="0.25">
      <c r="B28" s="31"/>
      <c r="C28" s="40"/>
      <c r="D28" s="30"/>
      <c r="H28" s="12">
        <v>-155</v>
      </c>
      <c r="I28" s="19">
        <f t="shared" si="0"/>
        <v>80.265090431070263</v>
      </c>
      <c r="J28" s="19">
        <f t="shared" si="7"/>
        <v>-0.2224386029921277</v>
      </c>
      <c r="K28" s="19">
        <f t="shared" si="1"/>
        <v>-9.0992991273282087E-3</v>
      </c>
      <c r="L28" s="19">
        <f t="shared" si="2"/>
        <v>-5.3385264718110648</v>
      </c>
      <c r="M28" s="28">
        <f t="shared" si="8"/>
        <v>-0.21838317905587701</v>
      </c>
      <c r="N28" s="19">
        <f t="shared" si="3"/>
        <v>533.64041810392837</v>
      </c>
      <c r="O28" s="19">
        <f>$L$259</f>
        <v>18.096461535984417</v>
      </c>
      <c r="P28">
        <f>SUM($L$185:$L$363)/(363-185)</f>
        <v>11.203398739273204</v>
      </c>
      <c r="Q28" s="38">
        <v>25</v>
      </c>
      <c r="R28" s="38">
        <f t="shared" si="4"/>
        <v>50</v>
      </c>
      <c r="S28" s="38">
        <f t="shared" si="5"/>
        <v>0</v>
      </c>
      <c r="T28" s="38">
        <f t="shared" si="6"/>
        <v>0.02</v>
      </c>
      <c r="U28" s="38">
        <v>0.04</v>
      </c>
      <c r="V28" s="38">
        <v>0.02</v>
      </c>
    </row>
    <row r="29" spans="2:22" x14ac:dyDescent="0.25">
      <c r="B29" s="31"/>
      <c r="C29" s="40"/>
      <c r="D29" s="30"/>
      <c r="H29" s="12">
        <v>-154</v>
      </c>
      <c r="I29" s="19">
        <f t="shared" si="0"/>
        <v>80.033552594503334</v>
      </c>
      <c r="J29" s="19">
        <f t="shared" si="7"/>
        <v>-0.23153783656692895</v>
      </c>
      <c r="K29" s="19">
        <f t="shared" si="1"/>
        <v>-9.098882767602845E-3</v>
      </c>
      <c r="L29" s="19">
        <f t="shared" si="2"/>
        <v>-5.5569080776062947</v>
      </c>
      <c r="M29" s="28">
        <f t="shared" si="8"/>
        <v>-0.21837318642246828</v>
      </c>
      <c r="N29" s="19">
        <f t="shared" si="3"/>
        <v>532.24813369951619</v>
      </c>
      <c r="O29" s="19">
        <f>$L$259</f>
        <v>18.096461535984417</v>
      </c>
      <c r="P29">
        <f>SUM($L$185:$L$363)/(363-185)</f>
        <v>11.203398739273204</v>
      </c>
      <c r="Q29" s="38">
        <v>26</v>
      </c>
      <c r="R29" s="38">
        <f t="shared" si="4"/>
        <v>52</v>
      </c>
      <c r="S29" s="38">
        <f t="shared" si="5"/>
        <v>0</v>
      </c>
      <c r="T29" s="38">
        <f t="shared" si="6"/>
        <v>0.02</v>
      </c>
      <c r="U29" s="38">
        <v>0.04</v>
      </c>
      <c r="V29" s="38">
        <v>0.02</v>
      </c>
    </row>
    <row r="30" spans="2:22" x14ac:dyDescent="0.25">
      <c r="B30" s="31"/>
      <c r="C30" s="43"/>
      <c r="D30" s="30"/>
      <c r="H30" s="12">
        <v>-153</v>
      </c>
      <c r="I30" s="19">
        <f t="shared" si="0"/>
        <v>79.792916225976001</v>
      </c>
      <c r="J30" s="19">
        <f t="shared" si="7"/>
        <v>-0.24063636852733339</v>
      </c>
      <c r="K30" s="19">
        <f t="shared" si="1"/>
        <v>-9.0978620643511476E-3</v>
      </c>
      <c r="L30" s="19">
        <f t="shared" si="2"/>
        <v>-5.7752728446560013</v>
      </c>
      <c r="M30" s="28">
        <f t="shared" si="8"/>
        <v>-0.21834868954442754</v>
      </c>
      <c r="N30" s="19">
        <f t="shared" si="3"/>
        <v>530.80113796006128</v>
      </c>
      <c r="O30" s="19">
        <f>$L$259</f>
        <v>18.096461535984417</v>
      </c>
      <c r="P30">
        <f>SUM($L$185:$L$363)/(363-185)</f>
        <v>11.203398739273204</v>
      </c>
      <c r="Q30" s="38">
        <v>27</v>
      </c>
      <c r="R30" s="38">
        <f t="shared" si="4"/>
        <v>54</v>
      </c>
      <c r="S30" s="38">
        <f t="shared" si="5"/>
        <v>0</v>
      </c>
      <c r="T30" s="38">
        <f t="shared" si="6"/>
        <v>0.02</v>
      </c>
      <c r="U30" s="38">
        <v>0.05</v>
      </c>
      <c r="V30" s="38">
        <v>0.02</v>
      </c>
    </row>
    <row r="31" spans="2:22" x14ac:dyDescent="0.25">
      <c r="B31" s="31"/>
      <c r="C31" s="43"/>
      <c r="D31" s="30"/>
      <c r="H31" s="12">
        <v>-152</v>
      </c>
      <c r="I31" s="19">
        <f t="shared" si="0"/>
        <v>79.543182665280369</v>
      </c>
      <c r="J31" s="19">
        <f t="shared" si="7"/>
        <v>-0.24973356069563124</v>
      </c>
      <c r="K31" s="19">
        <f t="shared" si="1"/>
        <v>-9.096168071152988E-3</v>
      </c>
      <c r="L31" s="19">
        <f t="shared" si="2"/>
        <v>-5.9936054566951498</v>
      </c>
      <c r="M31" s="28">
        <f t="shared" si="8"/>
        <v>-0.21830803370767171</v>
      </c>
      <c r="N31" s="19">
        <f t="shared" si="3"/>
        <v>529.29943894200755</v>
      </c>
      <c r="O31" s="19">
        <f>$L$259</f>
        <v>18.096461535984417</v>
      </c>
      <c r="P31">
        <f>SUM($L$185:$L$363)/(363-185)</f>
        <v>11.203398739273204</v>
      </c>
      <c r="Q31" s="38">
        <v>28</v>
      </c>
      <c r="R31" s="38">
        <f t="shared" si="4"/>
        <v>56</v>
      </c>
      <c r="S31" s="38">
        <f t="shared" si="5"/>
        <v>0</v>
      </c>
      <c r="T31" s="38">
        <f t="shared" si="6"/>
        <v>0.02</v>
      </c>
      <c r="U31" s="38">
        <v>0.05</v>
      </c>
      <c r="V31" s="38">
        <v>0.02</v>
      </c>
    </row>
    <row r="32" spans="2:22" x14ac:dyDescent="0.25">
      <c r="B32" s="31"/>
      <c r="C32" s="43"/>
      <c r="D32" s="31"/>
      <c r="H32" s="12">
        <v>-151</v>
      </c>
      <c r="I32" s="19">
        <f t="shared" si="0"/>
        <v>79.28435396061073</v>
      </c>
      <c r="J32" s="19">
        <f t="shared" si="7"/>
        <v>-0.25882870466963936</v>
      </c>
      <c r="K32" s="19">
        <f t="shared" si="1"/>
        <v>-9.0937292997210761E-3</v>
      </c>
      <c r="L32" s="19">
        <f t="shared" si="2"/>
        <v>-6.2118889120713447</v>
      </c>
      <c r="M32" s="28">
        <f t="shared" si="8"/>
        <v>-0.21824950319330583</v>
      </c>
      <c r="N32" s="19">
        <f t="shared" si="3"/>
        <v>527.74304896156661</v>
      </c>
      <c r="O32" s="19">
        <f>$L$259</f>
        <v>18.096461535984417</v>
      </c>
      <c r="P32">
        <f>SUM($L$185:$L$363)/(363-185)</f>
        <v>11.203398739273204</v>
      </c>
      <c r="Q32" s="38">
        <v>29</v>
      </c>
      <c r="R32" s="38">
        <f t="shared" si="4"/>
        <v>58</v>
      </c>
      <c r="S32" s="38">
        <f t="shared" si="5"/>
        <v>0</v>
      </c>
      <c r="T32" s="38">
        <f t="shared" si="6"/>
        <v>0.03</v>
      </c>
      <c r="U32" s="38">
        <v>0.05</v>
      </c>
      <c r="V32" s="38">
        <v>0.03</v>
      </c>
    </row>
    <row r="33" spans="2:22" x14ac:dyDescent="0.25">
      <c r="B33" s="44"/>
      <c r="C33" s="45"/>
      <c r="D33" s="30"/>
      <c r="H33" s="12">
        <v>-150</v>
      </c>
      <c r="I33" s="19">
        <f t="shared" si="0"/>
        <v>79.016432941315657</v>
      </c>
      <c r="J33" s="19">
        <f t="shared" si="7"/>
        <v>-0.26792101929507339</v>
      </c>
      <c r="K33" s="19">
        <f t="shared" si="1"/>
        <v>-9.0904717511648414E-3</v>
      </c>
      <c r="L33" s="19">
        <f t="shared" si="2"/>
        <v>-6.4301044630817614</v>
      </c>
      <c r="M33" s="28">
        <f t="shared" si="8"/>
        <v>-0.21817132202795619</v>
      </c>
      <c r="N33" s="19">
        <f t="shared" si="3"/>
        <v>526.13198503219064</v>
      </c>
      <c r="O33" s="19">
        <f>$L$259</f>
        <v>18.096461535984417</v>
      </c>
      <c r="P33">
        <f>SUM($L$185:$L$363)/(363-185)</f>
        <v>11.203398739273204</v>
      </c>
      <c r="Q33" s="38">
        <v>30</v>
      </c>
      <c r="R33" s="38">
        <f t="shared" si="4"/>
        <v>60</v>
      </c>
      <c r="S33" s="38">
        <f t="shared" si="5"/>
        <v>0</v>
      </c>
      <c r="T33" s="38">
        <f t="shared" si="6"/>
        <v>0.03</v>
      </c>
      <c r="U33" s="38">
        <v>0.05</v>
      </c>
      <c r="V33" s="38">
        <v>0.03</v>
      </c>
    </row>
    <row r="34" spans="2:22" x14ac:dyDescent="0.25">
      <c r="B34" s="31"/>
      <c r="C34" s="40"/>
      <c r="D34" s="30"/>
      <c r="H34" s="12">
        <v>-149</v>
      </c>
      <c r="I34" s="19">
        <f t="shared" si="0"/>
        <v>78.739423293143687</v>
      </c>
      <c r="J34" s="19">
        <f t="shared" si="7"/>
        <v>-0.27700964817196905</v>
      </c>
      <c r="K34" s="19">
        <f t="shared" si="1"/>
        <v>-9.0863189518728404E-3</v>
      </c>
      <c r="L34" s="19">
        <f t="shared" si="2"/>
        <v>-6.6482315561272571</v>
      </c>
      <c r="M34" s="28">
        <f t="shared" si="8"/>
        <v>-0.21807165484494817</v>
      </c>
      <c r="N34" s="19">
        <f t="shared" si="3"/>
        <v>524.46626931703997</v>
      </c>
      <c r="O34" s="19">
        <f>$L$259</f>
        <v>18.096461535984417</v>
      </c>
      <c r="P34">
        <f>SUM($L$185:$L$363)/(363-185)</f>
        <v>11.203398739273204</v>
      </c>
      <c r="Q34" s="38">
        <v>31</v>
      </c>
      <c r="R34" s="38">
        <f t="shared" si="4"/>
        <v>62</v>
      </c>
      <c r="S34" s="38">
        <f t="shared" si="5"/>
        <v>0</v>
      </c>
      <c r="T34" s="38">
        <f t="shared" si="6"/>
        <v>0.03</v>
      </c>
      <c r="U34" s="38">
        <v>0.05</v>
      </c>
      <c r="V34" s="38">
        <v>0.03</v>
      </c>
    </row>
    <row r="35" spans="2:22" x14ac:dyDescent="0.25">
      <c r="B35" s="31"/>
      <c r="C35" s="40"/>
      <c r="D35" s="30"/>
      <c r="H35" s="12">
        <v>-148</v>
      </c>
      <c r="I35" s="19">
        <f t="shared" si="0"/>
        <v>78.453329635944868</v>
      </c>
      <c r="J35" s="19">
        <f t="shared" si="7"/>
        <v>-0.28609365719881907</v>
      </c>
      <c r="K35" s="19">
        <f t="shared" si="1"/>
        <v>-9.0811919937721086E-3</v>
      </c>
      <c r="L35" s="19">
        <f t="shared" si="2"/>
        <v>-6.8662477727716578</v>
      </c>
      <c r="M35" s="28">
        <f t="shared" si="8"/>
        <v>-0.21794860785053061</v>
      </c>
      <c r="N35" s="19">
        <f t="shared" si="3"/>
        <v>522.74592959621862</v>
      </c>
      <c r="O35" s="19">
        <f>$L$259</f>
        <v>18.096461535984417</v>
      </c>
      <c r="P35">
        <f>SUM($L$185:$L$363)/(363-185)</f>
        <v>11.203398739273204</v>
      </c>
      <c r="Q35" s="38">
        <v>32</v>
      </c>
      <c r="R35" s="38">
        <f t="shared" si="4"/>
        <v>64</v>
      </c>
      <c r="S35" s="38">
        <f t="shared" si="5"/>
        <v>0</v>
      </c>
      <c r="T35" s="38">
        <f t="shared" si="6"/>
        <v>0.03</v>
      </c>
      <c r="U35" s="38">
        <v>0.05</v>
      </c>
      <c r="V35" s="38">
        <v>0.03</v>
      </c>
    </row>
    <row r="36" spans="2:22" x14ac:dyDescent="0.25">
      <c r="B36" s="31"/>
      <c r="C36" s="40"/>
      <c r="H36" s="12">
        <v>-147</v>
      </c>
      <c r="I36" s="19">
        <f t="shared" si="0"/>
        <v>78.158157603785355</v>
      </c>
      <c r="J36" s="19">
        <f t="shared" si="7"/>
        <v>-0.29517203215951326</v>
      </c>
      <c r="K36" s="19">
        <f t="shared" si="1"/>
        <v>-9.0750095799876362E-3</v>
      </c>
      <c r="L36" s="19">
        <f t="shared" si="2"/>
        <v>-7.0841287718283183</v>
      </c>
      <c r="M36" s="28">
        <f t="shared" si="8"/>
        <v>-0.21780022991970327</v>
      </c>
      <c r="N36" s="19">
        <f t="shared" si="3"/>
        <v>520.97099974851949</v>
      </c>
      <c r="O36" s="19">
        <f>$L$259</f>
        <v>18.096461535984417</v>
      </c>
      <c r="P36">
        <f>SUM($L$185:$L$363)/(363-185)</f>
        <v>11.203398739273204</v>
      </c>
      <c r="Q36" s="38">
        <v>33</v>
      </c>
      <c r="R36" s="38">
        <f t="shared" si="4"/>
        <v>66</v>
      </c>
      <c r="S36" s="38">
        <f t="shared" si="5"/>
        <v>0</v>
      </c>
      <c r="T36" s="38">
        <f t="shared" si="6"/>
        <v>0.03</v>
      </c>
      <c r="U36" s="38">
        <v>0.06</v>
      </c>
      <c r="V36" s="38">
        <v>0.03</v>
      </c>
    </row>
    <row r="37" spans="2:22" x14ac:dyDescent="0.25">
      <c r="B37" s="44"/>
      <c r="C37" s="45"/>
      <c r="H37" s="12">
        <v>-146</v>
      </c>
      <c r="I37" s="19">
        <f t="shared" si="0"/>
        <v>77.853913927426561</v>
      </c>
      <c r="J37" s="19">
        <f t="shared" si="7"/>
        <v>-0.30424367635879435</v>
      </c>
      <c r="K37" s="19">
        <f t="shared" si="1"/>
        <v>-9.0676880758309153E-3</v>
      </c>
      <c r="L37" s="19">
        <f t="shared" si="2"/>
        <v>-7.3018482326110643</v>
      </c>
      <c r="M37" s="28">
        <f t="shared" si="8"/>
        <v>-0.21762451381994197</v>
      </c>
      <c r="N37" s="19">
        <f t="shared" si="3"/>
        <v>519.14152024738871</v>
      </c>
      <c r="O37" s="19">
        <f>$L$259</f>
        <v>18.096461535984417</v>
      </c>
      <c r="P37">
        <f>SUM($L$185:$L$363)/(363-185)</f>
        <v>11.203398739273204</v>
      </c>
      <c r="Q37" s="38">
        <v>34</v>
      </c>
      <c r="R37" s="38">
        <f t="shared" si="4"/>
        <v>68</v>
      </c>
      <c r="S37" s="38">
        <f t="shared" si="5"/>
        <v>0</v>
      </c>
      <c r="T37" s="38">
        <f t="shared" si="6"/>
        <v>0.03</v>
      </c>
      <c r="U37" s="38">
        <v>0.06</v>
      </c>
      <c r="V37" s="38">
        <v>0.03</v>
      </c>
    </row>
    <row r="38" spans="2:22" x14ac:dyDescent="0.25">
      <c r="H38" s="12">
        <v>-145</v>
      </c>
      <c r="I38" s="19">
        <f t="shared" si="0"/>
        <v>77.540606519115386</v>
      </c>
      <c r="J38" s="19">
        <f t="shared" si="7"/>
        <v>-0.3133074083111751</v>
      </c>
      <c r="K38" s="19">
        <f t="shared" si="1"/>
        <v>-9.0591415653591412E-3</v>
      </c>
      <c r="L38" s="19">
        <f t="shared" si="2"/>
        <v>-7.5193777994682023</v>
      </c>
      <c r="M38" s="28">
        <f t="shared" si="8"/>
        <v>-0.21741939756861939</v>
      </c>
      <c r="N38" s="19">
        <f t="shared" si="3"/>
        <v>517.25753867078652</v>
      </c>
      <c r="O38" s="19">
        <f>$L$259</f>
        <v>18.096461535984417</v>
      </c>
      <c r="P38">
        <f>SUM($L$185:$L$363)/(363-185)</f>
        <v>11.203398739273204</v>
      </c>
      <c r="Q38" s="38">
        <v>35</v>
      </c>
      <c r="R38" s="38">
        <f t="shared" si="4"/>
        <v>70</v>
      </c>
      <c r="S38" s="38">
        <f t="shared" si="5"/>
        <v>0</v>
      </c>
      <c r="T38" s="38">
        <f t="shared" si="6"/>
        <v>0.03</v>
      </c>
      <c r="U38" s="38">
        <v>0.06</v>
      </c>
      <c r="V38" s="38">
        <v>0.03</v>
      </c>
    </row>
    <row r="39" spans="2:22" x14ac:dyDescent="0.25">
      <c r="H39" s="12">
        <v>-144</v>
      </c>
      <c r="I39" s="19">
        <f t="shared" si="0"/>
        <v>77.218244559625873</v>
      </c>
      <c r="J39" s="19">
        <f t="shared" si="7"/>
        <v>-0.32236195948951263</v>
      </c>
      <c r="K39" s="19">
        <f t="shared" si="1"/>
        <v>-9.0492819141161362E-3</v>
      </c>
      <c r="L39" s="19">
        <f t="shared" si="2"/>
        <v>-7.7366870277483031</v>
      </c>
      <c r="M39" s="28">
        <f t="shared" si="8"/>
        <v>-0.21718276593878727</v>
      </c>
      <c r="N39" s="19">
        <f t="shared" si="3"/>
        <v>515.31911022458632</v>
      </c>
      <c r="O39" s="19">
        <f>$L$259</f>
        <v>18.096461535984417</v>
      </c>
      <c r="P39">
        <f>SUM($L$185:$L$363)/(363-185)</f>
        <v>11.203398739273204</v>
      </c>
      <c r="Q39" s="38">
        <v>36</v>
      </c>
      <c r="R39" s="38">
        <f t="shared" si="4"/>
        <v>72</v>
      </c>
      <c r="S39" s="38">
        <f t="shared" si="5"/>
        <v>0</v>
      </c>
      <c r="T39" s="38">
        <f t="shared" si="6"/>
        <v>0.03</v>
      </c>
      <c r="U39" s="38">
        <v>0.06</v>
      </c>
      <c r="V39" s="38">
        <v>0.03</v>
      </c>
    </row>
    <row r="40" spans="2:22" x14ac:dyDescent="0.25">
      <c r="H40" s="12">
        <v>-143</v>
      </c>
      <c r="I40" s="19">
        <f t="shared" si="0"/>
        <v>76.886838587486466</v>
      </c>
      <c r="J40" s="19">
        <f t="shared" si="7"/>
        <v>-0.33140597213940737</v>
      </c>
      <c r="K40" s="19">
        <f t="shared" si="1"/>
        <v>-9.0380188381260496E-3</v>
      </c>
      <c r="L40" s="19">
        <f t="shared" si="2"/>
        <v>-7.9537433313457768</v>
      </c>
      <c r="M40" s="28">
        <f t="shared" si="8"/>
        <v>-0.21691245211502519</v>
      </c>
      <c r="N40" s="19">
        <f t="shared" si="3"/>
        <v>513.32629827911694</v>
      </c>
      <c r="O40" s="19">
        <f>$L$259</f>
        <v>18.096461535984417</v>
      </c>
      <c r="P40">
        <f>SUM($L$185:$L$363)/(363-185)</f>
        <v>11.203398739273204</v>
      </c>
      <c r="Q40" s="38">
        <v>37</v>
      </c>
      <c r="R40" s="38">
        <f t="shared" si="4"/>
        <v>74</v>
      </c>
      <c r="S40" s="38">
        <f t="shared" si="5"/>
        <v>0</v>
      </c>
      <c r="T40" s="38">
        <f t="shared" si="6"/>
        <v>0.03</v>
      </c>
      <c r="U40" s="38">
        <v>0.06</v>
      </c>
      <c r="V40" s="38">
        <v>0.03</v>
      </c>
    </row>
    <row r="41" spans="2:22" x14ac:dyDescent="0.25">
      <c r="H41" s="12">
        <v>-142</v>
      </c>
      <c r="I41" s="19">
        <f t="shared" si="0"/>
        <v>76.546400590320701</v>
      </c>
      <c r="J41" s="19">
        <f t="shared" si="7"/>
        <v>-0.34043799716576473</v>
      </c>
      <c r="K41" s="19">
        <f t="shared" si="1"/>
        <v>-9.0252599792108867E-3</v>
      </c>
      <c r="L41" s="19">
        <f t="shared" si="2"/>
        <v>-8.1705119319783535</v>
      </c>
      <c r="M41" s="28">
        <f t="shared" si="8"/>
        <v>-0.21660623950106128</v>
      </c>
      <c r="N41" s="19">
        <f t="shared" si="3"/>
        <v>511.27917491841225</v>
      </c>
      <c r="O41" s="19">
        <f>$L$259</f>
        <v>18.096461535984417</v>
      </c>
      <c r="P41">
        <f>SUM($L$185:$L$363)/(363-185)</f>
        <v>11.203398739273204</v>
      </c>
      <c r="Q41" s="38">
        <v>38</v>
      </c>
      <c r="R41" s="38">
        <f t="shared" si="4"/>
        <v>76</v>
      </c>
      <c r="S41" s="38">
        <f t="shared" si="5"/>
        <v>0</v>
      </c>
      <c r="T41" s="38">
        <f t="shared" si="6"/>
        <v>0.03</v>
      </c>
      <c r="U41" s="38">
        <v>0.06</v>
      </c>
      <c r="V41" s="38">
        <v>0.03</v>
      </c>
    </row>
    <row r="42" spans="2:22" x14ac:dyDescent="0.25">
      <c r="H42" s="12">
        <v>-141</v>
      </c>
      <c r="I42" s="19">
        <f t="shared" si="0"/>
        <v>76.196944098222872</v>
      </c>
      <c r="J42" s="19">
        <f t="shared" si="7"/>
        <v>-0.34945649209782914</v>
      </c>
      <c r="K42" s="19">
        <f t="shared" si="1"/>
        <v>-9.0109109875129434E-3</v>
      </c>
      <c r="L42" s="19">
        <f t="shared" si="2"/>
        <v>-8.3869558103478994</v>
      </c>
      <c r="M42" s="28">
        <f t="shared" si="8"/>
        <v>-0.21626186370031064</v>
      </c>
      <c r="N42" s="19">
        <f t="shared" si="3"/>
        <v>509.1778215016987</v>
      </c>
      <c r="O42" s="19">
        <f>$L$259</f>
        <v>18.096461535984417</v>
      </c>
      <c r="P42">
        <f>SUM($L$185:$L$363)/(363-185)</f>
        <v>11.203398739273204</v>
      </c>
      <c r="Q42" s="38">
        <v>39</v>
      </c>
      <c r="R42" s="38">
        <f t="shared" si="4"/>
        <v>78</v>
      </c>
      <c r="S42" s="38">
        <f t="shared" si="5"/>
        <v>0</v>
      </c>
      <c r="T42" s="38">
        <f t="shared" si="6"/>
        <v>0.03</v>
      </c>
      <c r="U42" s="38">
        <v>7.0000000000000007E-2</v>
      </c>
      <c r="V42" s="38">
        <v>0.03</v>
      </c>
    </row>
    <row r="43" spans="2:22" x14ac:dyDescent="0.25">
      <c r="H43" s="12">
        <v>-140</v>
      </c>
      <c r="I43" s="19">
        <f t="shared" si="0"/>
        <v>75.838484279082081</v>
      </c>
      <c r="J43" s="19">
        <f t="shared" si="7"/>
        <v>-0.35845981914079061</v>
      </c>
      <c r="K43" s="19">
        <f t="shared" si="1"/>
        <v>-8.9948756108384487E-3</v>
      </c>
      <c r="L43" s="19">
        <f t="shared" si="2"/>
        <v>-8.6030356593789747</v>
      </c>
      <c r="M43" s="28">
        <f t="shared" si="8"/>
        <v>-0.21587701466012277</v>
      </c>
      <c r="N43" s="19">
        <f t="shared" si="3"/>
        <v>507.02232923659824</v>
      </c>
      <c r="O43" s="19">
        <f>$L$259</f>
        <v>18.096461535984417</v>
      </c>
      <c r="P43">
        <f>SUM($L$185:$L$363)/(363-185)</f>
        <v>11.203398739273204</v>
      </c>
      <c r="Q43" s="38">
        <v>40</v>
      </c>
      <c r="R43" s="38">
        <f t="shared" si="4"/>
        <v>80</v>
      </c>
      <c r="S43" s="38">
        <f t="shared" si="5"/>
        <v>0</v>
      </c>
      <c r="T43" s="38">
        <f t="shared" si="6"/>
        <v>0.03</v>
      </c>
      <c r="U43" s="38">
        <v>7.0000000000000007E-2</v>
      </c>
      <c r="V43" s="38">
        <v>0.03</v>
      </c>
    </row>
    <row r="44" spans="2:22" x14ac:dyDescent="0.25">
      <c r="H44" s="12">
        <v>-139</v>
      </c>
      <c r="I44" s="19">
        <f t="shared" si="0"/>
        <v>75.471038035762575</v>
      </c>
      <c r="J44" s="19">
        <f t="shared" si="7"/>
        <v>-0.36744624331950604</v>
      </c>
      <c r="K44" s="19">
        <f t="shared" si="1"/>
        <v>-8.9770557915613836E-3</v>
      </c>
      <c r="L44" s="19">
        <f t="shared" si="2"/>
        <v>-8.8187098396681449</v>
      </c>
      <c r="M44" s="28">
        <f t="shared" si="8"/>
        <v>-0.21544933899747321</v>
      </c>
      <c r="N44" s="19">
        <f t="shared" si="3"/>
        <v>504.81279976349339</v>
      </c>
      <c r="O44" s="19">
        <f>$L$259</f>
        <v>18.096461535984417</v>
      </c>
      <c r="P44">
        <f>SUM($L$185:$L$363)/(363-185)</f>
        <v>11.203398739273204</v>
      </c>
      <c r="Q44" s="38">
        <v>41</v>
      </c>
      <c r="R44" s="38">
        <f t="shared" si="4"/>
        <v>82</v>
      </c>
      <c r="S44" s="38">
        <f t="shared" si="5"/>
        <v>0</v>
      </c>
      <c r="T44" s="38">
        <f t="shared" si="6"/>
        <v>0.04</v>
      </c>
      <c r="U44" s="38">
        <v>7.0000000000000007E-2</v>
      </c>
      <c r="V44" s="38">
        <v>0.04</v>
      </c>
    </row>
    <row r="45" spans="2:22" x14ac:dyDescent="0.25">
      <c r="H45" s="12">
        <v>-138</v>
      </c>
      <c r="I45" s="19">
        <f t="shared" si="0"/>
        <v>75.094624105038662</v>
      </c>
      <c r="J45" s="19">
        <f t="shared" si="7"/>
        <v>-0.37641393072391338</v>
      </c>
      <c r="K45" s="19">
        <f t="shared" si="1"/>
        <v>-8.9573517708458894E-3</v>
      </c>
      <c r="L45" s="19">
        <f t="shared" si="2"/>
        <v>-9.0339343373739212</v>
      </c>
      <c r="M45" s="28">
        <f t="shared" si="8"/>
        <v>-0.21497644250030135</v>
      </c>
      <c r="N45" s="19">
        <f t="shared" si="3"/>
        <v>502.54934575044325</v>
      </c>
      <c r="O45" s="19">
        <f>$L$259</f>
        <v>18.096461535984417</v>
      </c>
      <c r="P45">
        <f>SUM($L$185:$L$363)/(363-185)</f>
        <v>11.203398739273204</v>
      </c>
      <c r="Q45" s="38">
        <v>42</v>
      </c>
      <c r="R45" s="38">
        <f t="shared" si="4"/>
        <v>84</v>
      </c>
      <c r="S45" s="38">
        <f t="shared" si="5"/>
        <v>0</v>
      </c>
      <c r="T45" s="38">
        <f t="shared" si="6"/>
        <v>0.04</v>
      </c>
      <c r="U45" s="38">
        <v>7.0000000000000007E-2</v>
      </c>
      <c r="V45" s="38">
        <v>0.04</v>
      </c>
    </row>
    <row r="46" spans="2:22" x14ac:dyDescent="0.25">
      <c r="H46" s="12">
        <v>-137</v>
      </c>
      <c r="I46" s="19">
        <f t="shared" si="0"/>
        <v>74.709263158177464</v>
      </c>
      <c r="J46" s="19">
        <f t="shared" si="7"/>
        <v>-0.38536094686119782</v>
      </c>
      <c r="K46" s="19">
        <f t="shared" si="1"/>
        <v>-8.9356622006846465E-3</v>
      </c>
      <c r="L46" s="19">
        <f t="shared" si="2"/>
        <v>-9.2486627246687476</v>
      </c>
      <c r="M46" s="28">
        <f t="shared" si="8"/>
        <v>-0.21445589281643151</v>
      </c>
      <c r="N46" s="19">
        <f t="shared" si="3"/>
        <v>500.23209149800812</v>
      </c>
      <c r="O46" s="19">
        <f>$L$259</f>
        <v>18.096461535984417</v>
      </c>
      <c r="P46">
        <f>SUM($L$185:$L$363)/(363-185)</f>
        <v>11.203398739273204</v>
      </c>
      <c r="Q46" s="38">
        <v>43</v>
      </c>
      <c r="R46" s="38">
        <f t="shared" si="4"/>
        <v>86</v>
      </c>
      <c r="S46" s="38">
        <f t="shared" si="5"/>
        <v>0</v>
      </c>
      <c r="T46" s="38">
        <f t="shared" si="6"/>
        <v>0.04</v>
      </c>
      <c r="U46" s="38">
        <v>7.0000000000000007E-2</v>
      </c>
      <c r="V46" s="38">
        <v>0.04</v>
      </c>
    </row>
    <row r="47" spans="2:22" x14ac:dyDescent="0.25">
      <c r="H47" s="12">
        <v>-136</v>
      </c>
      <c r="I47" s="19">
        <f t="shared" si="0"/>
        <v>74.314977903052181</v>
      </c>
      <c r="J47" s="19">
        <f t="shared" si="7"/>
        <v>-0.39428525512528267</v>
      </c>
      <c r="K47" s="19">
        <f t="shared" si="1"/>
        <v>-8.9118842640800722E-3</v>
      </c>
      <c r="L47" s="19">
        <f t="shared" si="2"/>
        <v>-9.4628461230067842</v>
      </c>
      <c r="M47" s="28">
        <f t="shared" si="8"/>
        <v>-0.21388522233792173</v>
      </c>
      <c r="N47" s="19">
        <f t="shared" si="3"/>
        <v>497.86117355327775</v>
      </c>
      <c r="O47" s="19">
        <f>$L$259</f>
        <v>18.096461535984417</v>
      </c>
      <c r="P47">
        <f>SUM($L$185:$L$363)/(363-185)</f>
        <v>11.203398739273204</v>
      </c>
      <c r="Q47" s="38">
        <v>44</v>
      </c>
      <c r="R47" s="38">
        <f t="shared" si="4"/>
        <v>88</v>
      </c>
      <c r="S47" s="38">
        <f t="shared" si="5"/>
        <v>0</v>
      </c>
      <c r="T47" s="38">
        <f t="shared" si="6"/>
        <v>0.04</v>
      </c>
      <c r="U47" s="38">
        <v>0.08</v>
      </c>
      <c r="V47" s="38">
        <v>0.04</v>
      </c>
    </row>
    <row r="48" spans="2:22" x14ac:dyDescent="0.25">
      <c r="H48" s="12">
        <v>-135</v>
      </c>
      <c r="I48" s="19">
        <f t="shared" si="0"/>
        <v>73.911793187662823</v>
      </c>
      <c r="J48" s="19">
        <f t="shared" si="7"/>
        <v>-0.40318471538935796</v>
      </c>
      <c r="K48" s="19">
        <f t="shared" si="1"/>
        <v>-8.8859138029988571E-3</v>
      </c>
      <c r="L48" s="19">
        <f t="shared" si="2"/>
        <v>-9.6764331693445911</v>
      </c>
      <c r="M48" s="28">
        <f t="shared" si="8"/>
        <v>-0.21326193127197257</v>
      </c>
      <c r="N48" s="19">
        <f t="shared" si="3"/>
        <v>495.43674133236226</v>
      </c>
      <c r="O48" s="19">
        <f>$L$259</f>
        <v>18.096461535984417</v>
      </c>
      <c r="P48">
        <f>SUM($L$185:$L$363)/(363-185)</f>
        <v>11.203398739273204</v>
      </c>
      <c r="Q48" s="38">
        <v>45</v>
      </c>
      <c r="R48" s="38">
        <f t="shared" si="4"/>
        <v>90</v>
      </c>
      <c r="S48" s="38">
        <f t="shared" si="5"/>
        <v>0</v>
      </c>
      <c r="T48" s="38">
        <f t="shared" si="6"/>
        <v>0.04</v>
      </c>
      <c r="U48" s="38">
        <v>0.08</v>
      </c>
      <c r="V48" s="38">
        <v>0.04</v>
      </c>
    </row>
    <row r="49" spans="8:22" x14ac:dyDescent="0.25">
      <c r="H49" s="12">
        <v>-134</v>
      </c>
      <c r="I49" s="19">
        <f t="shared" si="0"/>
        <v>73.499736104931543</v>
      </c>
      <c r="J49" s="19">
        <f t="shared" si="7"/>
        <v>-0.41205708273128039</v>
      </c>
      <c r="K49" s="19">
        <f t="shared" si="1"/>
        <v>-8.8576454547961703E-3</v>
      </c>
      <c r="L49" s="19">
        <f t="shared" si="2"/>
        <v>-9.8893699855507293</v>
      </c>
      <c r="M49" s="28">
        <f t="shared" si="8"/>
        <v>-0.21258349091510809</v>
      </c>
      <c r="N49" s="19">
        <f t="shared" si="3"/>
        <v>492.95895775054805</v>
      </c>
      <c r="O49" s="19">
        <f>$L$259</f>
        <v>18.096461535984417</v>
      </c>
      <c r="P49">
        <f>SUM($L$185:$L$363)/(363-185)</f>
        <v>11.203398739273204</v>
      </c>
      <c r="Q49" s="38">
        <v>46</v>
      </c>
      <c r="R49" s="38">
        <f t="shared" si="4"/>
        <v>92</v>
      </c>
      <c r="S49" s="38">
        <f t="shared" si="5"/>
        <v>0</v>
      </c>
      <c r="T49" s="38">
        <f t="shared" si="6"/>
        <v>0.04</v>
      </c>
      <c r="U49" s="38">
        <v>0.08</v>
      </c>
      <c r="V49" s="38">
        <v>0.04</v>
      </c>
    </row>
    <row r="50" spans="8:22" x14ac:dyDescent="0.25">
      <c r="H50" s="12">
        <v>-133</v>
      </c>
      <c r="I50" s="19">
        <f t="shared" si="0"/>
        <v>73.078836098632593</v>
      </c>
      <c r="J50" s="19">
        <f t="shared" si="7"/>
        <v>-0.4209000062989503</v>
      </c>
      <c r="K50" s="19">
        <f t="shared" si="1"/>
        <v>-8.8269727966405753E-3</v>
      </c>
      <c r="L50" s="19">
        <f t="shared" si="2"/>
        <v>-10.101600151174807</v>
      </c>
      <c r="M50" s="28">
        <f t="shared" si="8"/>
        <v>-0.21184734711937381</v>
      </c>
      <c r="N50" s="19">
        <f t="shared" si="3"/>
        <v>490.42799985927661</v>
      </c>
      <c r="O50" s="19">
        <f>$L$259</f>
        <v>18.096461535984417</v>
      </c>
      <c r="P50">
        <f>SUM($L$185:$L$363)/(363-185)</f>
        <v>11.203398739273204</v>
      </c>
      <c r="Q50" s="38">
        <v>47</v>
      </c>
      <c r="R50" s="38">
        <f t="shared" si="4"/>
        <v>94</v>
      </c>
      <c r="S50" s="38">
        <f t="shared" si="5"/>
        <v>0</v>
      </c>
      <c r="T50" s="38">
        <f t="shared" si="6"/>
        <v>0.04</v>
      </c>
      <c r="U50" s="38">
        <v>0.08</v>
      </c>
      <c r="V50" s="38">
        <v>0.04</v>
      </c>
    </row>
    <row r="51" spans="8:22" x14ac:dyDescent="0.25">
      <c r="H51" s="12">
        <v>-132</v>
      </c>
      <c r="I51" s="19">
        <f t="shared" si="0"/>
        <v>72.649125070308031</v>
      </c>
      <c r="J51" s="19">
        <f t="shared" si="7"/>
        <v>-0.42971102832456154</v>
      </c>
      <c r="K51" s="19">
        <f t="shared" si="1"/>
        <v>-8.7937884984370385E-3</v>
      </c>
      <c r="L51" s="19">
        <f t="shared" si="2"/>
        <v>-10.313064679789477</v>
      </c>
      <c r="M51" s="28">
        <f t="shared" si="8"/>
        <v>-0.21105092396248892</v>
      </c>
      <c r="N51" s="19">
        <f t="shared" si="3"/>
        <v>487.84405948905015</v>
      </c>
      <c r="O51" s="19">
        <f>$L$259</f>
        <v>18.096461535984417</v>
      </c>
      <c r="P51">
        <f>SUM($L$185:$L$363)/(363-185)</f>
        <v>11.203398739273204</v>
      </c>
      <c r="Q51" s="38">
        <v>48</v>
      </c>
      <c r="R51" s="38">
        <f t="shared" si="4"/>
        <v>96</v>
      </c>
      <c r="S51" s="38">
        <f t="shared" si="5"/>
        <v>0</v>
      </c>
      <c r="T51" s="38">
        <f t="shared" si="6"/>
        <v>0.04</v>
      </c>
      <c r="U51" s="38">
        <v>0.08</v>
      </c>
      <c r="V51" s="38">
        <v>0.04</v>
      </c>
    </row>
    <row r="52" spans="8:22" x14ac:dyDescent="0.25">
      <c r="H52" s="12">
        <v>-131</v>
      </c>
      <c r="I52" s="19">
        <f t="shared" si="0"/>
        <v>72.210637487012207</v>
      </c>
      <c r="J52" s="19">
        <f t="shared" si="7"/>
        <v>-0.43848758329582438</v>
      </c>
      <c r="K52" s="19">
        <f t="shared" si="1"/>
        <v>-8.7579844843048704E-3</v>
      </c>
      <c r="L52" s="19">
        <f t="shared" si="2"/>
        <v>-10.523701999099785</v>
      </c>
      <c r="M52" s="28">
        <f t="shared" si="8"/>
        <v>-0.21019162762331689</v>
      </c>
      <c r="N52" s="19">
        <f t="shared" si="3"/>
        <v>485.20734389732149</v>
      </c>
      <c r="O52" s="19">
        <f>$L$259</f>
        <v>18.096461535984417</v>
      </c>
      <c r="P52">
        <f>SUM($L$185:$L$363)/(363-185)</f>
        <v>11.203398739273204</v>
      </c>
      <c r="Q52" s="38">
        <v>49</v>
      </c>
      <c r="R52" s="38">
        <f t="shared" si="4"/>
        <v>98</v>
      </c>
      <c r="S52" s="38">
        <f t="shared" si="5"/>
        <v>0</v>
      </c>
      <c r="T52" s="38">
        <f t="shared" si="6"/>
        <v>0.04</v>
      </c>
      <c r="U52" s="38">
        <v>0.09</v>
      </c>
      <c r="V52" s="38">
        <v>0.04</v>
      </c>
    </row>
    <row r="53" spans="8:22" x14ac:dyDescent="0.25">
      <c r="H53" s="12">
        <v>-130</v>
      </c>
      <c r="I53" s="19">
        <f t="shared" si="0"/>
        <v>71.763410489719035</v>
      </c>
      <c r="J53" s="19">
        <f t="shared" si="7"/>
        <v>-0.44722699729317128</v>
      </c>
      <c r="K53" s="19">
        <f t="shared" si="1"/>
        <v>-8.7194521020705906E-3</v>
      </c>
      <c r="L53" s="19">
        <f t="shared" si="2"/>
        <v>-10.733447935036111</v>
      </c>
      <c r="M53" s="28">
        <f t="shared" si="8"/>
        <v>-0.20926685044969418</v>
      </c>
      <c r="N53" s="19">
        <f t="shared" si="3"/>
        <v>482.51807642036914</v>
      </c>
      <c r="O53" s="19">
        <f>$L$259</f>
        <v>18.096461535984417</v>
      </c>
      <c r="P53">
        <f>SUM($L$185:$L$363)/(363-185)</f>
        <v>11.203398739273204</v>
      </c>
      <c r="Q53" s="38">
        <v>50</v>
      </c>
      <c r="R53" s="38">
        <f t="shared" si="4"/>
        <v>100</v>
      </c>
      <c r="S53" s="38">
        <f t="shared" si="5"/>
        <v>0</v>
      </c>
      <c r="T53" s="38">
        <f t="shared" si="6"/>
        <v>0.04</v>
      </c>
      <c r="U53" s="38">
        <v>0.09</v>
      </c>
      <c r="V53" s="38">
        <v>0.04</v>
      </c>
    </row>
    <row r="54" spans="8:22" x14ac:dyDescent="0.25">
      <c r="H54" s="12">
        <v>-129</v>
      </c>
      <c r="I54" s="19">
        <f t="shared" si="0"/>
        <v>71.30748400221907</v>
      </c>
      <c r="J54" s="19">
        <f t="shared" si="7"/>
        <v>-0.45592648749996556</v>
      </c>
      <c r="K54" s="19">
        <f t="shared" si="1"/>
        <v>-8.6780823010741415E-3</v>
      </c>
      <c r="L54" s="19">
        <f t="shared" si="2"/>
        <v>-10.942235699999173</v>
      </c>
      <c r="M54" s="28">
        <f t="shared" si="8"/>
        <v>-0.2082739752257794</v>
      </c>
      <c r="N54" s="19">
        <f t="shared" si="3"/>
        <v>479.77649712811774</v>
      </c>
      <c r="O54" s="19">
        <f>$L$259</f>
        <v>18.096461535984417</v>
      </c>
      <c r="P54">
        <f>SUM($L$185:$L$363)/(363-185)</f>
        <v>11.203398739273204</v>
      </c>
      <c r="Q54" s="38">
        <v>51</v>
      </c>
      <c r="R54" s="38">
        <f t="shared" si="4"/>
        <v>102</v>
      </c>
      <c r="S54" s="38">
        <f t="shared" si="5"/>
        <v>0</v>
      </c>
      <c r="T54" s="38">
        <f t="shared" si="6"/>
        <v>0.05</v>
      </c>
      <c r="U54" s="38">
        <v>0.09</v>
      </c>
      <c r="V54" s="38">
        <v>0.05</v>
      </c>
    </row>
    <row r="55" spans="8:22" x14ac:dyDescent="0.25">
      <c r="H55" s="12">
        <v>-128</v>
      </c>
      <c r="I55" s="19">
        <f t="shared" si="0"/>
        <v>70.84290084032375</v>
      </c>
      <c r="J55" s="19">
        <f t="shared" si="7"/>
        <v>-0.46458316189531956</v>
      </c>
      <c r="K55" s="19">
        <f t="shared" si="1"/>
        <v>-8.6337658183879284E-3</v>
      </c>
      <c r="L55" s="19">
        <f t="shared" si="2"/>
        <v>-11.14999588548767</v>
      </c>
      <c r="M55" s="28">
        <f t="shared" si="8"/>
        <v>-0.20721037964131028</v>
      </c>
      <c r="N55" s="19">
        <f t="shared" si="3"/>
        <v>476.98286348080518</v>
      </c>
      <c r="O55" s="19">
        <f>$L$259</f>
        <v>18.096461535984417</v>
      </c>
      <c r="P55">
        <f>SUM($L$185:$L$363)/(363-185)</f>
        <v>11.203398739273204</v>
      </c>
      <c r="Q55" s="38">
        <v>52</v>
      </c>
      <c r="R55" s="38">
        <f t="shared" si="4"/>
        <v>104</v>
      </c>
      <c r="S55" s="38">
        <f t="shared" si="5"/>
        <v>0</v>
      </c>
      <c r="T55" s="38">
        <f t="shared" si="6"/>
        <v>0.05</v>
      </c>
      <c r="U55" s="38">
        <v>0.09</v>
      </c>
      <c r="V55" s="38">
        <v>0.05</v>
      </c>
    </row>
    <row r="56" spans="8:22" x14ac:dyDescent="0.25">
      <c r="H56" s="12">
        <v>-127</v>
      </c>
      <c r="I56" s="19">
        <f t="shared" si="0"/>
        <v>70.369706821187009</v>
      </c>
      <c r="J56" s="19">
        <f t="shared" si="7"/>
        <v>-0.47319401913674142</v>
      </c>
      <c r="K56" s="19">
        <f t="shared" si="1"/>
        <v>-8.5863933729513064E-3</v>
      </c>
      <c r="L56" s="19">
        <f t="shared" si="2"/>
        <v>-11.356656459281794</v>
      </c>
      <c r="M56" s="28">
        <f t="shared" si="8"/>
        <v>-0.20607344095083135</v>
      </c>
      <c r="N56" s="19">
        <f t="shared" si="3"/>
        <v>474.13745098635644</v>
      </c>
      <c r="O56" s="19">
        <f>$L$259</f>
        <v>18.096461535984417</v>
      </c>
      <c r="P56">
        <f>SUM($L$185:$L$363)/(363-185)</f>
        <v>11.203398739273204</v>
      </c>
      <c r="Q56" s="38">
        <v>53</v>
      </c>
      <c r="R56" s="38">
        <f t="shared" si="4"/>
        <v>106</v>
      </c>
      <c r="S56" s="38">
        <f t="shared" si="5"/>
        <v>0</v>
      </c>
      <c r="T56" s="38">
        <f t="shared" si="6"/>
        <v>0.05</v>
      </c>
      <c r="U56" s="38">
        <v>0.09</v>
      </c>
      <c r="V56" s="38">
        <v>0.05</v>
      </c>
    </row>
    <row r="57" spans="8:22" x14ac:dyDescent="0.25">
      <c r="H57" s="12">
        <v>-126</v>
      </c>
      <c r="I57" s="19">
        <f t="shared" si="0"/>
        <v>69.887950872545787</v>
      </c>
      <c r="J57" s="19">
        <f t="shared" si="7"/>
        <v>-0.48175594864122218</v>
      </c>
      <c r="K57" s="19">
        <f t="shared" si="1"/>
        <v>-8.5358558673789275E-3</v>
      </c>
      <c r="L57" s="19">
        <f t="shared" si="2"/>
        <v>-11.562142767389332</v>
      </c>
      <c r="M57" s="28">
        <f t="shared" si="8"/>
        <v>-0.20486054081709426</v>
      </c>
      <c r="N57" s="19">
        <f t="shared" si="3"/>
        <v>471.24055385726859</v>
      </c>
      <c r="O57" s="19">
        <f>$L$259</f>
        <v>18.096461535984417</v>
      </c>
      <c r="P57">
        <f>SUM($L$185:$L$363)/(363-185)</f>
        <v>11.203398739273204</v>
      </c>
      <c r="Q57" s="38">
        <v>54</v>
      </c>
      <c r="R57" s="38">
        <f t="shared" si="4"/>
        <v>108</v>
      </c>
      <c r="S57" s="38">
        <f t="shared" si="5"/>
        <v>0</v>
      </c>
      <c r="T57" s="38">
        <f t="shared" si="6"/>
        <v>0.05</v>
      </c>
      <c r="U57" s="38">
        <v>0.09</v>
      </c>
      <c r="V57" s="38">
        <v>0.05</v>
      </c>
    </row>
    <row r="58" spans="8:22" x14ac:dyDescent="0.25">
      <c r="H58" s="12">
        <v>-125</v>
      </c>
      <c r="I58" s="19">
        <f t="shared" si="0"/>
        <v>69.397685141674287</v>
      </c>
      <c r="J58" s="19">
        <f t="shared" si="7"/>
        <v>-0.49026573087149927</v>
      </c>
      <c r="K58" s="19">
        <f t="shared" si="1"/>
        <v>-8.4820445976134806E-3</v>
      </c>
      <c r="L58" s="19">
        <f t="shared" si="2"/>
        <v>-11.766377540915983</v>
      </c>
      <c r="M58" s="28">
        <f t="shared" si="8"/>
        <v>-0.20356907034272353</v>
      </c>
      <c r="N58" s="19">
        <f t="shared" si="3"/>
        <v>468.29248566577547</v>
      </c>
      <c r="O58" s="19">
        <f>$L$259</f>
        <v>18.096461535984417</v>
      </c>
      <c r="P58">
        <f>SUM($L$185:$L$363)/(363-185)</f>
        <v>11.203398739273204</v>
      </c>
      <c r="Q58" s="38">
        <v>55</v>
      </c>
      <c r="R58" s="38">
        <f t="shared" si="4"/>
        <v>110</v>
      </c>
      <c r="S58" s="38">
        <f t="shared" si="5"/>
        <v>0</v>
      </c>
      <c r="T58" s="38">
        <f t="shared" si="6"/>
        <v>0.05</v>
      </c>
      <c r="U58" s="38">
        <v>0.1</v>
      </c>
      <c r="V58" s="38">
        <v>0.05</v>
      </c>
    </row>
    <row r="59" spans="8:22" x14ac:dyDescent="0.25">
      <c r="H59" s="12">
        <v>-124</v>
      </c>
      <c r="I59" s="19">
        <f t="shared" si="0"/>
        <v>68.898965103837838</v>
      </c>
      <c r="J59" s="19">
        <f t="shared" si="7"/>
        <v>-0.49872003783644914</v>
      </c>
      <c r="K59" s="19">
        <f t="shared" si="1"/>
        <v>-8.4248514698685995E-3</v>
      </c>
      <c r="L59" s="19">
        <f t="shared" si="2"/>
        <v>-11.969280908074779</v>
      </c>
      <c r="M59" s="28">
        <f t="shared" si="8"/>
        <v>-0.20219643527684639</v>
      </c>
      <c r="N59" s="19">
        <f t="shared" si="3"/>
        <v>465.29357999600262</v>
      </c>
      <c r="O59" s="19">
        <f>$L$259</f>
        <v>18.096461535984417</v>
      </c>
      <c r="P59">
        <f>SUM($L$185:$L$363)/(363-185)</f>
        <v>11.203398739273204</v>
      </c>
      <c r="Q59" s="38">
        <v>56</v>
      </c>
      <c r="R59" s="38">
        <f t="shared" si="4"/>
        <v>112</v>
      </c>
      <c r="S59" s="38">
        <f t="shared" si="5"/>
        <v>0</v>
      </c>
      <c r="T59" s="38">
        <f t="shared" si="6"/>
        <v>0.05</v>
      </c>
      <c r="U59" s="38">
        <v>0.1</v>
      </c>
      <c r="V59" s="38">
        <v>0.05</v>
      </c>
    </row>
    <row r="60" spans="8:22" x14ac:dyDescent="0.25">
      <c r="H60" s="12">
        <v>-123</v>
      </c>
      <c r="I60" s="19">
        <f t="shared" si="0"/>
        <v>68.391849670026602</v>
      </c>
      <c r="J60" s="19">
        <f t="shared" si="7"/>
        <v>-0.50711543381123647</v>
      </c>
      <c r="K60" s="19">
        <f t="shared" si="1"/>
        <v>-8.364169224108764E-3</v>
      </c>
      <c r="L60" s="19">
        <f t="shared" si="2"/>
        <v>-12.170770411469675</v>
      </c>
      <c r="M60" s="28">
        <f t="shared" si="8"/>
        <v>-0.20074006137861033</v>
      </c>
      <c r="N60" s="19">
        <f t="shared" si="3"/>
        <v>462.24419109179223</v>
      </c>
      <c r="O60" s="19">
        <f>$L$259</f>
        <v>18.096461535984417</v>
      </c>
      <c r="P60">
        <f>SUM($L$185:$L$363)/(363-185)</f>
        <v>11.203398739273204</v>
      </c>
      <c r="Q60" s="38">
        <v>57</v>
      </c>
      <c r="R60" s="38">
        <f t="shared" si="4"/>
        <v>114</v>
      </c>
      <c r="S60" s="38">
        <f t="shared" si="5"/>
        <v>0</v>
      </c>
      <c r="T60" s="38">
        <f t="shared" si="6"/>
        <v>0.05</v>
      </c>
      <c r="U60" s="38">
        <v>0.1</v>
      </c>
      <c r="V60" s="38">
        <v>0.05</v>
      </c>
    </row>
    <row r="61" spans="8:22" x14ac:dyDescent="0.25">
      <c r="H61" s="12">
        <v>-122</v>
      </c>
      <c r="I61" s="19">
        <f t="shared" si="0"/>
        <v>67.876401293741935</v>
      </c>
      <c r="J61" s="19">
        <f t="shared" si="7"/>
        <v>-0.51544837628466667</v>
      </c>
      <c r="K61" s="19">
        <f t="shared" si="1"/>
        <v>-8.2998916647056831E-3</v>
      </c>
      <c r="L61" s="19">
        <f t="shared" si="2"/>
        <v>-12.370761030832</v>
      </c>
      <c r="M61" s="28">
        <f t="shared" si="8"/>
        <v>-0.19919739995293639</v>
      </c>
      <c r="N61" s="19">
        <f t="shared" si="3"/>
        <v>459.14469449883154</v>
      </c>
      <c r="O61" s="19">
        <f>$L$259</f>
        <v>18.096461535984417</v>
      </c>
      <c r="P61">
        <f>SUM($L$185:$L$363)/(363-185)</f>
        <v>11.203398739273204</v>
      </c>
      <c r="Q61" s="38">
        <v>58</v>
      </c>
      <c r="R61" s="38">
        <f t="shared" si="4"/>
        <v>116</v>
      </c>
      <c r="S61" s="38">
        <f t="shared" si="5"/>
        <v>0</v>
      </c>
      <c r="T61" s="38">
        <f t="shared" si="6"/>
        <v>0.05</v>
      </c>
      <c r="U61" s="38">
        <v>0.1</v>
      </c>
      <c r="V61" s="38">
        <v>0.05</v>
      </c>
    </row>
    <row r="62" spans="8:22" x14ac:dyDescent="0.25">
      <c r="H62" s="12">
        <v>-121</v>
      </c>
      <c r="I62" s="19">
        <f t="shared" si="0"/>
        <v>67.352686076601287</v>
      </c>
      <c r="J62" s="19">
        <f t="shared" si="7"/>
        <v>-0.52371521714064784</v>
      </c>
      <c r="K62" s="19">
        <f t="shared" si="1"/>
        <v>-8.2319138970206041E-3</v>
      </c>
      <c r="L62" s="19">
        <f t="shared" si="2"/>
        <v>-12.569165211375548</v>
      </c>
      <c r="M62" s="28">
        <f t="shared" si="8"/>
        <v>-0.1975659335284945</v>
      </c>
      <c r="N62" s="19">
        <f t="shared" si="3"/>
        <v>455.99548769967652</v>
      </c>
      <c r="O62" s="19">
        <f>$L$259</f>
        <v>18.096461535984417</v>
      </c>
      <c r="P62">
        <f>SUM($L$185:$L$363)/(363-185)</f>
        <v>11.203398739273204</v>
      </c>
      <c r="Q62" s="38">
        <v>59</v>
      </c>
      <c r="R62" s="38">
        <f t="shared" si="4"/>
        <v>118</v>
      </c>
      <c r="S62" s="38">
        <f t="shared" si="5"/>
        <v>0</v>
      </c>
      <c r="T62" s="38">
        <f t="shared" si="6"/>
        <v>0.05</v>
      </c>
      <c r="U62" s="38">
        <v>0.1</v>
      </c>
      <c r="V62" s="38">
        <v>0.05</v>
      </c>
    </row>
    <row r="63" spans="8:22" x14ac:dyDescent="0.25">
      <c r="H63" s="12">
        <v>-120</v>
      </c>
      <c r="I63" s="19">
        <f t="shared" si="0"/>
        <v>66.820773872522579</v>
      </c>
      <c r="J63" s="19">
        <f t="shared" si="7"/>
        <v>-0.53191220407870787</v>
      </c>
      <c r="K63" s="19">
        <f t="shared" si="1"/>
        <v>-8.1601325691593729E-3</v>
      </c>
      <c r="L63" s="19">
        <f t="shared" si="2"/>
        <v>-12.765892897888989</v>
      </c>
      <c r="M63" s="28">
        <f t="shared" si="8"/>
        <v>-0.19584318165982495</v>
      </c>
      <c r="N63" s="19">
        <f t="shared" si="3"/>
        <v>452.79699074023381</v>
      </c>
      <c r="O63" s="19">
        <f>$L$259</f>
        <v>18.096461535984417</v>
      </c>
      <c r="P63">
        <f>SUM($L$185:$L$363)/(363-185)</f>
        <v>11.203398739273204</v>
      </c>
      <c r="Q63" s="38">
        <v>60</v>
      </c>
      <c r="R63" s="38">
        <f t="shared" si="4"/>
        <v>120</v>
      </c>
      <c r="S63" s="38">
        <f t="shared" si="5"/>
        <v>0</v>
      </c>
      <c r="T63" s="38">
        <f t="shared" si="6"/>
        <v>0.06</v>
      </c>
      <c r="U63" s="38">
        <v>0.1</v>
      </c>
      <c r="V63" s="38">
        <v>0.06</v>
      </c>
    </row>
    <row r="64" spans="8:22" x14ac:dyDescent="0.25">
      <c r="H64" s="12">
        <v>-119</v>
      </c>
      <c r="I64" s="19">
        <f t="shared" si="0"/>
        <v>66.280738390243613</v>
      </c>
      <c r="J64" s="19">
        <f t="shared" si="7"/>
        <v>-0.54003548227896658</v>
      </c>
      <c r="K64" s="19">
        <f t="shared" si="1"/>
        <v>-8.0844461194544692E-3</v>
      </c>
      <c r="L64" s="19">
        <f t="shared" si="2"/>
        <v>-12.960851574695198</v>
      </c>
      <c r="M64" s="28">
        <f t="shared" si="8"/>
        <v>-0.19402670686690726</v>
      </c>
      <c r="N64" s="19">
        <f t="shared" si="3"/>
        <v>449.54964684623121</v>
      </c>
      <c r="O64" s="19">
        <f>$L$259</f>
        <v>18.096461535984417</v>
      </c>
      <c r="P64">
        <f>SUM($L$185:$L$363)/(363-185)</f>
        <v>11.203398739273204</v>
      </c>
      <c r="Q64" s="38">
        <v>61</v>
      </c>
      <c r="R64" s="38">
        <f t="shared" si="4"/>
        <v>122</v>
      </c>
      <c r="S64" s="38">
        <f t="shared" si="5"/>
        <v>0</v>
      </c>
      <c r="T64" s="38">
        <f t="shared" si="6"/>
        <v>0.06</v>
      </c>
      <c r="U64" s="38">
        <v>0.1</v>
      </c>
      <c r="V64" s="38">
        <v>0.06</v>
      </c>
    </row>
    <row r="65" spans="8:22" x14ac:dyDescent="0.25">
      <c r="H65" s="12">
        <v>-118</v>
      </c>
      <c r="I65" s="19">
        <f t="shared" si="0"/>
        <v>65.732657293925996</v>
      </c>
      <c r="J65" s="19">
        <f t="shared" si="7"/>
        <v>-0.54808109631761681</v>
      </c>
      <c r="K65" s="19">
        <f t="shared" si="1"/>
        <v>-8.0047550282955626E-3</v>
      </c>
      <c r="L65" s="19">
        <f t="shared" si="2"/>
        <v>-13.153946311622803</v>
      </c>
      <c r="M65" s="28">
        <f t="shared" si="8"/>
        <v>-0.1921141206790935</v>
      </c>
      <c r="N65" s="19">
        <f t="shared" si="3"/>
        <v>446.25392302816948</v>
      </c>
      <c r="O65" s="19">
        <f>$L$259</f>
        <v>18.096461535984417</v>
      </c>
      <c r="P65">
        <f>SUM($L$185:$L$363)/(363-185)</f>
        <v>11.203398739273204</v>
      </c>
      <c r="Q65" s="38">
        <v>62</v>
      </c>
      <c r="R65" s="38">
        <f t="shared" si="4"/>
        <v>124</v>
      </c>
      <c r="S65" s="38">
        <f t="shared" si="5"/>
        <v>0</v>
      </c>
      <c r="T65" s="38">
        <f t="shared" si="6"/>
        <v>0.06</v>
      </c>
      <c r="U65" s="38">
        <v>0.11</v>
      </c>
      <c r="V65" s="38">
        <v>0.06</v>
      </c>
    </row>
    <row r="66" spans="8:22" x14ac:dyDescent="0.25">
      <c r="H66" s="12">
        <v>-117</v>
      </c>
      <c r="I66" s="19">
        <f t="shared" si="0"/>
        <v>65.176612301590438</v>
      </c>
      <c r="J66" s="19">
        <f t="shared" si="7"/>
        <v>-0.55604499233555771</v>
      </c>
      <c r="K66" s="19">
        <f t="shared" si="1"/>
        <v>-7.9209620732711983E-3</v>
      </c>
      <c r="L66" s="19">
        <f t="shared" si="2"/>
        <v>-13.345079816053385</v>
      </c>
      <c r="M66" s="28">
        <f t="shared" si="8"/>
        <v>-0.19010308975850876</v>
      </c>
      <c r="N66" s="19">
        <f t="shared" si="3"/>
        <v>442.91031067323382</v>
      </c>
      <c r="O66" s="19">
        <f>$L$259</f>
        <v>18.096461535984417</v>
      </c>
      <c r="P66">
        <f>SUM($L$185:$L$363)/(363-185)</f>
        <v>11.203398739273204</v>
      </c>
      <c r="Q66" s="38">
        <v>63</v>
      </c>
      <c r="R66" s="38">
        <f t="shared" si="4"/>
        <v>126</v>
      </c>
      <c r="S66" s="38">
        <f t="shared" si="5"/>
        <v>0</v>
      </c>
      <c r="T66" s="38">
        <f t="shared" si="6"/>
        <v>0.06</v>
      </c>
      <c r="U66" s="38">
        <v>0.11</v>
      </c>
      <c r="V66" s="38">
        <v>0.06</v>
      </c>
    </row>
    <row r="67" spans="8:22" x14ac:dyDescent="0.25">
      <c r="H67" s="12">
        <v>-116</v>
      </c>
      <c r="I67" s="19">
        <f t="shared" si="0"/>
        <v>64.612689281126279</v>
      </c>
      <c r="J67" s="19">
        <f t="shared" si="7"/>
        <v>-0.56392302046415921</v>
      </c>
      <c r="K67" s="19">
        <f t="shared" ref="K67:K130" si="11" xml:space="preserve"> (J68-J66)/2</f>
        <v>-7.832972588175835E-3</v>
      </c>
      <c r="L67" s="19">
        <f t="shared" si="2"/>
        <v>-13.534152491139821</v>
      </c>
      <c r="M67" s="28">
        <f t="shared" si="8"/>
        <v>-0.18799134211622004</v>
      </c>
      <c r="N67" s="19">
        <f t="shared" si="3"/>
        <v>439.51932612261908</v>
      </c>
      <c r="O67" s="19">
        <f>$L$259</f>
        <v>18.096461535984417</v>
      </c>
      <c r="P67">
        <f>SUM($L$185:$L$363)/(363-185)</f>
        <v>11.203398739273204</v>
      </c>
      <c r="Q67" s="38">
        <v>64</v>
      </c>
      <c r="R67" s="38">
        <f t="shared" si="4"/>
        <v>128</v>
      </c>
      <c r="S67" s="38">
        <f t="shared" si="5"/>
        <v>0</v>
      </c>
      <c r="T67" s="38">
        <f t="shared" si="6"/>
        <v>0.06</v>
      </c>
      <c r="U67" s="38">
        <v>0.11</v>
      </c>
      <c r="V67" s="38">
        <v>0.06</v>
      </c>
    </row>
    <row r="68" spans="8:22" x14ac:dyDescent="0.25">
      <c r="H68" s="12">
        <v>-115</v>
      </c>
      <c r="I68" s="19">
        <f t="shared" ref="I68:I131" si="12" xml:space="preserve"> 41.55*(1 - COS(RADIANS($H68))) + 146.25 - SQRT(146.25^2 - (41.55*SIN(RADIANS($H68)))^2)</f>
        <v>64.04097834361437</v>
      </c>
      <c r="J68" s="19">
        <f t="shared" si="7"/>
        <v>-0.57171093751190938</v>
      </c>
      <c r="K68" s="19">
        <f t="shared" si="11"/>
        <v>-7.7406947241343005E-3</v>
      </c>
      <c r="L68" s="19">
        <f t="shared" ref="L68:L131" si="13" xml:space="preserve"> $J68 * 24000 / 1000</f>
        <v>-13.721062500285825</v>
      </c>
      <c r="M68" s="28">
        <f t="shared" si="8"/>
        <v>-0.18577667337922321</v>
      </c>
      <c r="N68" s="19">
        <f t="shared" ref="N68:N131" si="14" xml:space="preserve"> 50.99 + (PI()*(87.5^2)/4) * ($I68) / 1000</f>
        <v>436.08151123269903</v>
      </c>
      <c r="O68" s="19">
        <f t="shared" ref="O68:O131" si="15">$L$259</f>
        <v>18.096461535984417</v>
      </c>
      <c r="P68">
        <f t="shared" ref="P68:P131" si="16">SUM($L$185:$L$363)/(363-185)</f>
        <v>11.203398739273204</v>
      </c>
      <c r="Q68" s="38">
        <v>65</v>
      </c>
      <c r="R68" s="38">
        <f t="shared" ref="R68:R131" si="17">Q68*2</f>
        <v>130</v>
      </c>
      <c r="S68" s="38">
        <f t="shared" ref="S68:S131" si="18">IF($U68&lt;=0,$U68*(-1),0)</f>
        <v>0</v>
      </c>
      <c r="T68" s="38">
        <f t="shared" ref="T68:T131" si="19">IF($V68&gt;=0,$V68,0)</f>
        <v>0.06</v>
      </c>
      <c r="U68" s="38">
        <v>0.11</v>
      </c>
      <c r="V68" s="38">
        <v>0.06</v>
      </c>
    </row>
    <row r="69" spans="8:22" x14ac:dyDescent="0.25">
      <c r="H69" s="12">
        <v>-114</v>
      </c>
      <c r="I69" s="19">
        <f t="shared" si="12"/>
        <v>63.461573933701942</v>
      </c>
      <c r="J69" s="19">
        <f t="shared" ref="J69:J132" si="20">I69-I68</f>
        <v>-0.57940440991242781</v>
      </c>
      <c r="K69" s="19">
        <f t="shared" si="11"/>
        <v>-7.6440397121046999E-3</v>
      </c>
      <c r="L69" s="19">
        <f t="shared" si="13"/>
        <v>-13.905705837898267</v>
      </c>
      <c r="M69" s="28">
        <f t="shared" ref="M69:M132" si="21">(L70-L68)/2</f>
        <v>-0.1834569530905128</v>
      </c>
      <c r="N69" s="19">
        <f t="shared" si="14"/>
        <v>432.59743391846922</v>
      </c>
      <c r="O69" s="19">
        <f t="shared" si="15"/>
        <v>18.096461535984417</v>
      </c>
      <c r="P69">
        <f t="shared" si="16"/>
        <v>11.203398739273204</v>
      </c>
      <c r="Q69" s="38">
        <v>66</v>
      </c>
      <c r="R69" s="38">
        <f t="shared" si="17"/>
        <v>132</v>
      </c>
      <c r="S69" s="38">
        <f t="shared" si="18"/>
        <v>0</v>
      </c>
      <c r="T69" s="38">
        <f t="shared" si="19"/>
        <v>0.06</v>
      </c>
      <c r="U69" s="38">
        <v>0.11</v>
      </c>
      <c r="V69" s="38">
        <v>0.06</v>
      </c>
    </row>
    <row r="70" spans="8:22" x14ac:dyDescent="0.25">
      <c r="H70" s="12">
        <v>-113</v>
      </c>
      <c r="I70" s="19">
        <f t="shared" si="12"/>
        <v>62.874574916765823</v>
      </c>
      <c r="J70" s="19">
        <f t="shared" si="20"/>
        <v>-0.58699901693611878</v>
      </c>
      <c r="K70" s="19">
        <f t="shared" si="11"/>
        <v>-7.5429221265892465E-3</v>
      </c>
      <c r="L70" s="19">
        <f t="shared" si="13"/>
        <v>-14.087976406466851</v>
      </c>
      <c r="M70" s="28">
        <f t="shared" si="21"/>
        <v>-0.18103013103814192</v>
      </c>
      <c r="N70" s="19">
        <f t="shared" si="14"/>
        <v>429.06768867767727</v>
      </c>
      <c r="O70" s="19">
        <f t="shared" si="15"/>
        <v>18.096461535984417</v>
      </c>
      <c r="P70">
        <f t="shared" si="16"/>
        <v>11.203398739273204</v>
      </c>
      <c r="Q70" s="38">
        <v>67</v>
      </c>
      <c r="R70" s="38">
        <f t="shared" si="17"/>
        <v>134</v>
      </c>
      <c r="S70" s="38">
        <f t="shared" si="18"/>
        <v>0</v>
      </c>
      <c r="T70" s="38">
        <f t="shared" si="19"/>
        <v>0.06</v>
      </c>
      <c r="U70" s="38">
        <v>0.11</v>
      </c>
      <c r="V70" s="38">
        <v>0.06</v>
      </c>
    </row>
    <row r="71" spans="8:22" x14ac:dyDescent="0.25">
      <c r="H71" s="12">
        <v>-112</v>
      </c>
      <c r="I71" s="19">
        <f t="shared" si="12"/>
        <v>62.280084662600217</v>
      </c>
      <c r="J71" s="19">
        <f t="shared" si="20"/>
        <v>-0.5944902541656063</v>
      </c>
      <c r="K71" s="19">
        <f t="shared" si="11"/>
        <v>-7.4372601491603518E-3</v>
      </c>
      <c r="L71" s="19">
        <f t="shared" si="13"/>
        <v>-14.267766099974551</v>
      </c>
      <c r="M71" s="28">
        <f t="shared" si="21"/>
        <v>-0.17849424357984844</v>
      </c>
      <c r="N71" s="19">
        <f t="shared" si="14"/>
        <v>425.49289709405411</v>
      </c>
      <c r="O71" s="19">
        <f t="shared" si="15"/>
        <v>18.096461535984417</v>
      </c>
      <c r="P71">
        <f t="shared" si="16"/>
        <v>11.203398739273204</v>
      </c>
      <c r="Q71" s="38">
        <v>68</v>
      </c>
      <c r="R71" s="38">
        <f t="shared" si="17"/>
        <v>136</v>
      </c>
      <c r="S71" s="38">
        <f t="shared" si="18"/>
        <v>0</v>
      </c>
      <c r="T71" s="38">
        <f t="shared" si="19"/>
        <v>0.06</v>
      </c>
      <c r="U71" s="38">
        <v>0.11</v>
      </c>
      <c r="V71" s="38">
        <v>0.06</v>
      </c>
    </row>
    <row r="72" spans="8:22" x14ac:dyDescent="0.25">
      <c r="H72" s="12">
        <v>-111</v>
      </c>
      <c r="I72" s="19">
        <f t="shared" si="12"/>
        <v>61.678211125365777</v>
      </c>
      <c r="J72" s="19">
        <f t="shared" si="20"/>
        <v>-0.60187353723443948</v>
      </c>
      <c r="K72" s="19">
        <f t="shared" si="11"/>
        <v>-7.326975830920901E-3</v>
      </c>
      <c r="L72" s="19">
        <f t="shared" si="13"/>
        <v>-14.444964893626548</v>
      </c>
      <c r="M72" s="28">
        <f t="shared" si="21"/>
        <v>-0.17584741994210162</v>
      </c>
      <c r="N72" s="19">
        <f t="shared" si="14"/>
        <v>421.87370831806481</v>
      </c>
      <c r="O72" s="19">
        <f t="shared" si="15"/>
        <v>18.096461535984417</v>
      </c>
      <c r="P72">
        <f t="shared" si="16"/>
        <v>11.203398739273204</v>
      </c>
      <c r="Q72" s="38">
        <v>69</v>
      </c>
      <c r="R72" s="38">
        <f t="shared" si="17"/>
        <v>138</v>
      </c>
      <c r="S72" s="38">
        <f t="shared" si="18"/>
        <v>0</v>
      </c>
      <c r="T72" s="38">
        <f t="shared" si="19"/>
        <v>0.06</v>
      </c>
      <c r="U72" s="38">
        <v>0.12</v>
      </c>
      <c r="V72" s="38">
        <v>0.06</v>
      </c>
    </row>
    <row r="73" spans="8:22" x14ac:dyDescent="0.25">
      <c r="H73" s="12">
        <v>-110</v>
      </c>
      <c r="I73" s="19">
        <f t="shared" si="12"/>
        <v>61.069066919538329</v>
      </c>
      <c r="J73" s="19">
        <f t="shared" si="20"/>
        <v>-0.6091442058274481</v>
      </c>
      <c r="K73" s="19">
        <f t="shared" si="11"/>
        <v>-7.2119953533444914E-3</v>
      </c>
      <c r="L73" s="19">
        <f t="shared" si="13"/>
        <v>-14.619460939858755</v>
      </c>
      <c r="M73" s="28">
        <f t="shared" si="21"/>
        <v>-0.17308788848026779</v>
      </c>
      <c r="N73" s="19">
        <f t="shared" si="14"/>
        <v>418.2107995236035</v>
      </c>
      <c r="O73" s="19">
        <f t="shared" si="15"/>
        <v>18.096461535984417</v>
      </c>
      <c r="P73">
        <f t="shared" si="16"/>
        <v>11.203398739273204</v>
      </c>
      <c r="Q73" s="38">
        <v>70</v>
      </c>
      <c r="R73" s="38">
        <f t="shared" si="17"/>
        <v>140</v>
      </c>
      <c r="S73" s="38">
        <f t="shared" si="18"/>
        <v>0</v>
      </c>
      <c r="T73" s="38">
        <f t="shared" si="19"/>
        <v>7.0000000000000007E-2</v>
      </c>
      <c r="U73" s="38">
        <v>0.12</v>
      </c>
      <c r="V73" s="38">
        <v>7.0000000000000007E-2</v>
      </c>
    </row>
    <row r="74" spans="8:22" x14ac:dyDescent="0.25">
      <c r="H74" s="12">
        <v>-109</v>
      </c>
      <c r="I74" s="19">
        <f t="shared" si="12"/>
        <v>60.452769391597201</v>
      </c>
      <c r="J74" s="19">
        <f t="shared" si="20"/>
        <v>-0.61629752794112846</v>
      </c>
      <c r="K74" s="19">
        <f t="shared" si="11"/>
        <v>-7.0922492860177044E-3</v>
      </c>
      <c r="L74" s="19">
        <f t="shared" si="13"/>
        <v>-14.791140670587083</v>
      </c>
      <c r="M74" s="28">
        <f t="shared" si="21"/>
        <v>-0.17021398286442491</v>
      </c>
      <c r="N74" s="19">
        <f t="shared" si="14"/>
        <v>414.50487633906971</v>
      </c>
      <c r="O74" s="19">
        <f t="shared" si="15"/>
        <v>18.096461535984417</v>
      </c>
      <c r="P74">
        <f t="shared" si="16"/>
        <v>11.203398739273204</v>
      </c>
      <c r="Q74" s="38">
        <v>71</v>
      </c>
      <c r="R74" s="38">
        <f t="shared" si="17"/>
        <v>142</v>
      </c>
      <c r="S74" s="38">
        <f t="shared" si="18"/>
        <v>0</v>
      </c>
      <c r="T74" s="38">
        <f t="shared" si="19"/>
        <v>7.0000000000000007E-2</v>
      </c>
      <c r="U74" s="38">
        <v>0.12</v>
      </c>
      <c r="V74" s="38">
        <v>7.0000000000000007E-2</v>
      </c>
    </row>
    <row r="75" spans="8:22" x14ac:dyDescent="0.25">
      <c r="H75" s="12">
        <v>-108</v>
      </c>
      <c r="I75" s="19">
        <f t="shared" si="12"/>
        <v>59.829440687197717</v>
      </c>
      <c r="J75" s="19">
        <f t="shared" si="20"/>
        <v>-0.62332870439948351</v>
      </c>
      <c r="K75" s="19">
        <f t="shared" si="11"/>
        <v>-6.9676728408438748E-3</v>
      </c>
      <c r="L75" s="19">
        <f t="shared" si="13"/>
        <v>-14.959888905587604</v>
      </c>
      <c r="M75" s="28">
        <f t="shared" si="21"/>
        <v>-0.167224148180253</v>
      </c>
      <c r="N75" s="19">
        <f t="shared" si="14"/>
        <v>410.75667325129081</v>
      </c>
      <c r="O75" s="19">
        <f t="shared" si="15"/>
        <v>18.096461535984417</v>
      </c>
      <c r="P75">
        <f t="shared" si="16"/>
        <v>11.203398739273204</v>
      </c>
      <c r="Q75" s="38">
        <v>72</v>
      </c>
      <c r="R75" s="38">
        <f t="shared" si="17"/>
        <v>144</v>
      </c>
      <c r="S75" s="38">
        <f t="shared" si="18"/>
        <v>0</v>
      </c>
      <c r="T75" s="38">
        <f t="shared" si="19"/>
        <v>7.0000000000000007E-2</v>
      </c>
      <c r="U75" s="38">
        <v>0.12</v>
      </c>
      <c r="V75" s="38">
        <v>7.0000000000000007E-2</v>
      </c>
    </row>
    <row r="76" spans="8:22" x14ac:dyDescent="0.25">
      <c r="H76" s="12">
        <v>-107</v>
      </c>
      <c r="I76" s="19">
        <f t="shared" si="12"/>
        <v>59.199207813574901</v>
      </c>
      <c r="J76" s="19">
        <f t="shared" si="20"/>
        <v>-0.63023287362281621</v>
      </c>
      <c r="K76" s="19">
        <f t="shared" si="11"/>
        <v>-6.8382061215572776E-3</v>
      </c>
      <c r="L76" s="19">
        <f t="shared" si="13"/>
        <v>-15.125588966947589</v>
      </c>
      <c r="M76" s="28">
        <f t="shared" si="21"/>
        <v>-0.16411694691737466</v>
      </c>
      <c r="N76" s="19">
        <f t="shared" si="14"/>
        <v>406.96695398076787</v>
      </c>
      <c r="O76" s="19">
        <f t="shared" si="15"/>
        <v>18.096461535984417</v>
      </c>
      <c r="P76">
        <f t="shared" si="16"/>
        <v>11.203398739273204</v>
      </c>
      <c r="Q76" s="38">
        <v>73</v>
      </c>
      <c r="R76" s="38">
        <f t="shared" si="17"/>
        <v>146</v>
      </c>
      <c r="S76" s="38">
        <f t="shared" si="18"/>
        <v>0</v>
      </c>
      <c r="T76" s="38">
        <f t="shared" si="19"/>
        <v>7.0000000000000007E-2</v>
      </c>
      <c r="U76" s="38">
        <v>0.12</v>
      </c>
      <c r="V76" s="38">
        <v>7.0000000000000007E-2</v>
      </c>
    </row>
    <row r="77" spans="8:22" x14ac:dyDescent="0.25">
      <c r="H77" s="12">
        <v>-106</v>
      </c>
      <c r="I77" s="19">
        <f t="shared" si="12"/>
        <v>58.562202696932303</v>
      </c>
      <c r="J77" s="19">
        <f t="shared" si="20"/>
        <v>-0.63700511664259807</v>
      </c>
      <c r="K77" s="19">
        <f t="shared" si="11"/>
        <v>-6.7037943672119127E-3</v>
      </c>
      <c r="L77" s="19">
        <f t="shared" si="13"/>
        <v>-15.288122799422354</v>
      </c>
      <c r="M77" s="28">
        <f t="shared" si="21"/>
        <v>-0.1608910648130859</v>
      </c>
      <c r="N77" s="19">
        <f t="shared" si="14"/>
        <v>403.13651182676665</v>
      </c>
      <c r="O77" s="19">
        <f t="shared" si="15"/>
        <v>18.096461535984417</v>
      </c>
      <c r="P77">
        <f t="shared" si="16"/>
        <v>11.203398739273204</v>
      </c>
      <c r="Q77" s="38">
        <v>74</v>
      </c>
      <c r="R77" s="38">
        <f t="shared" si="17"/>
        <v>148</v>
      </c>
      <c r="S77" s="38">
        <f t="shared" si="18"/>
        <v>0</v>
      </c>
      <c r="T77" s="38">
        <f t="shared" si="19"/>
        <v>7.0000000000000007E-2</v>
      </c>
      <c r="U77" s="38">
        <v>0.12</v>
      </c>
      <c r="V77" s="38">
        <v>7.0000000000000007E-2</v>
      </c>
    </row>
    <row r="78" spans="8:22" x14ac:dyDescent="0.25">
      <c r="H78" s="12">
        <v>-105</v>
      </c>
      <c r="I78" s="19">
        <f t="shared" si="12"/>
        <v>57.918562234575063</v>
      </c>
      <c r="J78" s="19">
        <f t="shared" si="20"/>
        <v>-0.64364046235724004</v>
      </c>
      <c r="K78" s="19">
        <f t="shared" si="11"/>
        <v>-6.5643881892327727E-3</v>
      </c>
      <c r="L78" s="19">
        <f t="shared" si="13"/>
        <v>-15.447371096573761</v>
      </c>
      <c r="M78" s="28">
        <f t="shared" si="21"/>
        <v>-0.15754531654158654</v>
      </c>
      <c r="N78" s="19">
        <f t="shared" si="14"/>
        <v>399.26616998080419</v>
      </c>
      <c r="O78" s="19">
        <f t="shared" si="15"/>
        <v>18.096461535984417</v>
      </c>
      <c r="P78">
        <f t="shared" si="16"/>
        <v>11.203398739273204</v>
      </c>
      <c r="Q78" s="38">
        <v>75</v>
      </c>
      <c r="R78" s="38">
        <f t="shared" si="17"/>
        <v>150</v>
      </c>
      <c r="S78" s="38">
        <f t="shared" si="18"/>
        <v>0</v>
      </c>
      <c r="T78" s="38">
        <f t="shared" si="19"/>
        <v>7.0000000000000007E-2</v>
      </c>
      <c r="U78" s="38">
        <v>0.12</v>
      </c>
      <c r="V78" s="38">
        <v>7.0000000000000007E-2</v>
      </c>
    </row>
    <row r="79" spans="8:22" x14ac:dyDescent="0.25">
      <c r="H79" s="12">
        <v>-104</v>
      </c>
      <c r="I79" s="19">
        <f t="shared" si="12"/>
        <v>57.268428341553999</v>
      </c>
      <c r="J79" s="19">
        <f t="shared" si="20"/>
        <v>-0.65013389302106361</v>
      </c>
      <c r="K79" s="19">
        <f t="shared" si="11"/>
        <v>-6.4199438006369292E-3</v>
      </c>
      <c r="L79" s="19">
        <f t="shared" si="13"/>
        <v>-15.603213432505527</v>
      </c>
      <c r="M79" s="28">
        <f t="shared" si="21"/>
        <v>-0.1540786512152863</v>
      </c>
      <c r="N79" s="19">
        <f t="shared" si="14"/>
        <v>395.35678180712961</v>
      </c>
      <c r="O79" s="19">
        <f t="shared" si="15"/>
        <v>18.096461535984417</v>
      </c>
      <c r="P79">
        <f t="shared" si="16"/>
        <v>11.203398739273204</v>
      </c>
      <c r="Q79" s="38">
        <v>76</v>
      </c>
      <c r="R79" s="38">
        <f t="shared" si="17"/>
        <v>152</v>
      </c>
      <c r="S79" s="38">
        <f t="shared" si="18"/>
        <v>0</v>
      </c>
      <c r="T79" s="38">
        <f t="shared" si="19"/>
        <v>7.0000000000000007E-2</v>
      </c>
      <c r="U79" s="38">
        <v>0.12</v>
      </c>
      <c r="V79" s="38">
        <v>7.0000000000000007E-2</v>
      </c>
    </row>
    <row r="80" spans="8:22" x14ac:dyDescent="0.25">
      <c r="H80" s="12">
        <v>-103</v>
      </c>
      <c r="I80" s="19">
        <f t="shared" si="12"/>
        <v>56.611947991595486</v>
      </c>
      <c r="J80" s="19">
        <f t="shared" si="20"/>
        <v>-0.6564803499585139</v>
      </c>
      <c r="K80" s="19">
        <f t="shared" si="11"/>
        <v>-6.2704232365291546E-3</v>
      </c>
      <c r="L80" s="19">
        <f t="shared" si="13"/>
        <v>-15.755528399004334</v>
      </c>
      <c r="M80" s="28">
        <f t="shared" si="21"/>
        <v>-0.15049015767669971</v>
      </c>
      <c r="N80" s="19">
        <f t="shared" si="14"/>
        <v>391.40923108884328</v>
      </c>
      <c r="O80" s="19">
        <f t="shared" si="15"/>
        <v>18.096461535984417</v>
      </c>
      <c r="P80">
        <f t="shared" si="16"/>
        <v>11.203398739273204</v>
      </c>
      <c r="Q80" s="38">
        <v>77</v>
      </c>
      <c r="R80" s="38">
        <f t="shared" si="17"/>
        <v>154</v>
      </c>
      <c r="S80" s="38">
        <f t="shared" si="18"/>
        <v>0</v>
      </c>
      <c r="T80" s="38">
        <f t="shared" si="19"/>
        <v>7.0000000000000007E-2</v>
      </c>
      <c r="U80" s="38">
        <v>0.12</v>
      </c>
      <c r="V80" s="38">
        <v>7.0000000000000007E-2</v>
      </c>
    </row>
    <row r="81" spans="8:22" x14ac:dyDescent="0.25">
      <c r="H81" s="12">
        <v>-102</v>
      </c>
      <c r="I81" s="19">
        <f t="shared" si="12"/>
        <v>55.949273252101364</v>
      </c>
      <c r="J81" s="19">
        <f t="shared" si="20"/>
        <v>-0.66267473949412192</v>
      </c>
      <c r="K81" s="19">
        <f t="shared" si="11"/>
        <v>-6.1157945651473256E-3</v>
      </c>
      <c r="L81" s="19">
        <f t="shared" si="13"/>
        <v>-15.904193747858926</v>
      </c>
      <c r="M81" s="28">
        <f t="shared" si="21"/>
        <v>-0.14677906956353581</v>
      </c>
      <c r="N81" s="19">
        <f t="shared" si="14"/>
        <v>387.42443223835892</v>
      </c>
      <c r="O81" s="19">
        <f t="shared" si="15"/>
        <v>18.096461535984417</v>
      </c>
      <c r="P81">
        <f t="shared" si="16"/>
        <v>11.203398739273204</v>
      </c>
      <c r="Q81" s="38">
        <v>78</v>
      </c>
      <c r="R81" s="38">
        <f t="shared" si="17"/>
        <v>156</v>
      </c>
      <c r="S81" s="38">
        <f t="shared" si="18"/>
        <v>0</v>
      </c>
      <c r="T81" s="38">
        <f t="shared" si="19"/>
        <v>7.0000000000000007E-2</v>
      </c>
      <c r="U81" s="38">
        <v>0.12</v>
      </c>
      <c r="V81" s="38">
        <v>7.0000000000000007E-2</v>
      </c>
    </row>
    <row r="82" spans="8:22" x14ac:dyDescent="0.25">
      <c r="H82" s="12">
        <v>-101</v>
      </c>
      <c r="I82" s="19">
        <f t="shared" si="12"/>
        <v>55.280561313012555</v>
      </c>
      <c r="J82" s="19">
        <f t="shared" si="20"/>
        <v>-0.66871193908880855</v>
      </c>
      <c r="K82" s="19">
        <f t="shared" si="11"/>
        <v>-5.9560320880933659E-3</v>
      </c>
      <c r="L82" s="19">
        <f t="shared" si="13"/>
        <v>-16.049086538131405</v>
      </c>
      <c r="M82" s="28">
        <f t="shared" si="21"/>
        <v>-0.14294477011424078</v>
      </c>
      <c r="N82" s="19">
        <f t="shared" si="14"/>
        <v>383.40333047096635</v>
      </c>
      <c r="O82" s="19">
        <f t="shared" si="15"/>
        <v>18.096461535984417</v>
      </c>
      <c r="P82">
        <f t="shared" si="16"/>
        <v>11.203398739273204</v>
      </c>
      <c r="Q82" s="38">
        <v>79</v>
      </c>
      <c r="R82" s="38">
        <f t="shared" si="17"/>
        <v>158</v>
      </c>
      <c r="S82" s="38">
        <f t="shared" si="18"/>
        <v>0</v>
      </c>
      <c r="T82" s="38">
        <f t="shared" si="19"/>
        <v>7.0000000000000007E-2</v>
      </c>
      <c r="U82" s="38">
        <v>0.13</v>
      </c>
      <c r="V82" s="38">
        <v>7.0000000000000007E-2</v>
      </c>
    </row>
    <row r="83" spans="8:22" x14ac:dyDescent="0.25">
      <c r="H83" s="12">
        <v>-100</v>
      </c>
      <c r="I83" s="19">
        <f t="shared" si="12"/>
        <v>54.605974509342246</v>
      </c>
      <c r="J83" s="19">
        <f t="shared" si="20"/>
        <v>-0.67458680367030865</v>
      </c>
      <c r="K83" s="19">
        <f t="shared" si="11"/>
        <v>-5.7911165290533972E-3</v>
      </c>
      <c r="L83" s="19">
        <f t="shared" si="13"/>
        <v>-16.190083288087408</v>
      </c>
      <c r="M83" s="28">
        <f t="shared" si="21"/>
        <v>-0.13898679669728153</v>
      </c>
      <c r="N83" s="19">
        <f t="shared" si="14"/>
        <v>379.34690194032788</v>
      </c>
      <c r="O83" s="19">
        <f t="shared" si="15"/>
        <v>18.096461535984417</v>
      </c>
      <c r="P83">
        <f t="shared" si="16"/>
        <v>11.203398739273204</v>
      </c>
      <c r="Q83" s="38">
        <v>80</v>
      </c>
      <c r="R83" s="38">
        <f t="shared" si="17"/>
        <v>160</v>
      </c>
      <c r="S83" s="38">
        <f t="shared" si="18"/>
        <v>0</v>
      </c>
      <c r="T83" s="38">
        <f t="shared" si="19"/>
        <v>7.0000000000000007E-2</v>
      </c>
      <c r="U83" s="38">
        <v>0.13</v>
      </c>
      <c r="V83" s="38">
        <v>7.0000000000000007E-2</v>
      </c>
    </row>
    <row r="84" spans="8:22" x14ac:dyDescent="0.25">
      <c r="H84" s="12">
        <v>-99</v>
      </c>
      <c r="I84" s="19">
        <f t="shared" si="12"/>
        <v>53.925680337195331</v>
      </c>
      <c r="J84" s="19">
        <f t="shared" si="20"/>
        <v>-0.68029417214691534</v>
      </c>
      <c r="K84" s="19">
        <f t="shared" si="11"/>
        <v>-5.6210352105239281E-3</v>
      </c>
      <c r="L84" s="19">
        <f t="shared" si="13"/>
        <v>-16.327060131525968</v>
      </c>
      <c r="M84" s="28">
        <f t="shared" si="21"/>
        <v>-0.1349048450525725</v>
      </c>
      <c r="N84" s="19">
        <f t="shared" si="14"/>
        <v>375.25615383480687</v>
      </c>
      <c r="O84" s="19">
        <f t="shared" si="15"/>
        <v>18.096461535984417</v>
      </c>
      <c r="P84">
        <f t="shared" si="16"/>
        <v>11.203398739273204</v>
      </c>
      <c r="Q84" s="38">
        <v>81</v>
      </c>
      <c r="R84" s="38">
        <f t="shared" si="17"/>
        <v>162</v>
      </c>
      <c r="S84" s="38">
        <f t="shared" si="18"/>
        <v>0</v>
      </c>
      <c r="T84" s="38">
        <f t="shared" si="19"/>
        <v>7.0000000000000007E-2</v>
      </c>
      <c r="U84" s="38">
        <v>0.13</v>
      </c>
      <c r="V84" s="38">
        <v>7.0000000000000007E-2</v>
      </c>
    </row>
    <row r="85" spans="8:22" x14ac:dyDescent="0.25">
      <c r="H85" s="12">
        <v>-98</v>
      </c>
      <c r="I85" s="19">
        <f t="shared" si="12"/>
        <v>53.239851463103975</v>
      </c>
      <c r="J85" s="19">
        <f t="shared" si="20"/>
        <v>-0.68582887409135651</v>
      </c>
      <c r="K85" s="19">
        <f t="shared" si="11"/>
        <v>-5.4457822168245684E-3</v>
      </c>
      <c r="L85" s="19">
        <f t="shared" si="13"/>
        <v>-16.459892978192553</v>
      </c>
      <c r="M85" s="28">
        <f t="shared" si="21"/>
        <v>-0.13069877320378964</v>
      </c>
      <c r="N85" s="19">
        <f t="shared" si="14"/>
        <v>371.13212443360402</v>
      </c>
      <c r="O85" s="19">
        <f t="shared" si="15"/>
        <v>18.096461535984417</v>
      </c>
      <c r="P85">
        <f t="shared" si="16"/>
        <v>11.203398739273204</v>
      </c>
      <c r="Q85" s="38">
        <v>82</v>
      </c>
      <c r="R85" s="38">
        <f t="shared" si="17"/>
        <v>164</v>
      </c>
      <c r="S85" s="38">
        <f t="shared" si="18"/>
        <v>0</v>
      </c>
      <c r="T85" s="38">
        <f t="shared" si="19"/>
        <v>7.0000000000000007E-2</v>
      </c>
      <c r="U85" s="38">
        <v>0.13</v>
      </c>
      <c r="V85" s="38">
        <v>7.0000000000000007E-2</v>
      </c>
    </row>
    <row r="86" spans="8:22" x14ac:dyDescent="0.25">
      <c r="H86" s="12">
        <v>-97</v>
      </c>
      <c r="I86" s="19">
        <f t="shared" si="12"/>
        <v>52.54866572652341</v>
      </c>
      <c r="J86" s="19">
        <f t="shared" si="20"/>
        <v>-0.69118573658056448</v>
      </c>
      <c r="K86" s="19">
        <f t="shared" si="11"/>
        <v>-5.2653585434114802E-3</v>
      </c>
      <c r="L86" s="19">
        <f t="shared" si="13"/>
        <v>-16.588457677933548</v>
      </c>
      <c r="M86" s="28">
        <f t="shared" si="21"/>
        <v>-0.1263686050418773</v>
      </c>
      <c r="N86" s="19">
        <f t="shared" si="14"/>
        <v>366.97588312176532</v>
      </c>
      <c r="O86" s="19">
        <f t="shared" si="15"/>
        <v>18.096461535984417</v>
      </c>
      <c r="P86">
        <f t="shared" si="16"/>
        <v>11.203398739273204</v>
      </c>
      <c r="Q86" s="38">
        <v>83</v>
      </c>
      <c r="R86" s="38">
        <f t="shared" si="17"/>
        <v>166</v>
      </c>
      <c r="S86" s="38">
        <f t="shared" si="18"/>
        <v>0</v>
      </c>
      <c r="T86" s="38">
        <f t="shared" si="19"/>
        <v>7.0000000000000007E-2</v>
      </c>
      <c r="U86" s="38">
        <v>0.13</v>
      </c>
      <c r="V86" s="38">
        <v>7.0000000000000007E-2</v>
      </c>
    </row>
    <row r="87" spans="8:22" x14ac:dyDescent="0.25">
      <c r="H87" s="12">
        <v>-96</v>
      </c>
      <c r="I87" s="19">
        <f t="shared" si="12"/>
        <v>51.852306135345231</v>
      </c>
      <c r="J87" s="19">
        <f t="shared" si="20"/>
        <v>-0.69635959117817947</v>
      </c>
      <c r="K87" s="19">
        <f t="shared" si="11"/>
        <v>-5.079772231312063E-3</v>
      </c>
      <c r="L87" s="19">
        <f t="shared" si="13"/>
        <v>-16.712630188276307</v>
      </c>
      <c r="M87" s="28">
        <f t="shared" si="21"/>
        <v>-0.12191453355148951</v>
      </c>
      <c r="N87" s="19">
        <f t="shared" si="14"/>
        <v>362.78853036320265</v>
      </c>
      <c r="O87" s="19">
        <f t="shared" si="15"/>
        <v>18.096461535984417</v>
      </c>
      <c r="P87">
        <f t="shared" si="16"/>
        <v>11.203398739273204</v>
      </c>
      <c r="Q87" s="38">
        <v>84</v>
      </c>
      <c r="R87" s="38">
        <f t="shared" si="17"/>
        <v>168</v>
      </c>
      <c r="S87" s="38">
        <f t="shared" si="18"/>
        <v>0</v>
      </c>
      <c r="T87" s="38">
        <f t="shared" si="19"/>
        <v>0.08</v>
      </c>
      <c r="U87" s="38">
        <v>0.13</v>
      </c>
      <c r="V87" s="38">
        <v>0.08</v>
      </c>
    </row>
    <row r="88" spans="8:22" x14ac:dyDescent="0.25">
      <c r="H88" s="12">
        <v>-95</v>
      </c>
      <c r="I88" s="19">
        <f t="shared" si="12"/>
        <v>51.150960854302042</v>
      </c>
      <c r="J88" s="19">
        <f t="shared" si="20"/>
        <v>-0.70134528104318861</v>
      </c>
      <c r="K88" s="19">
        <f t="shared" si="11"/>
        <v>-4.8890384861977054E-3</v>
      </c>
      <c r="L88" s="19">
        <f t="shared" si="13"/>
        <v>-16.832286745036527</v>
      </c>
      <c r="M88" s="28">
        <f t="shared" si="21"/>
        <v>-0.11733692366874493</v>
      </c>
      <c r="N88" s="19">
        <f t="shared" si="14"/>
        <v>358.57119763096819</v>
      </c>
      <c r="O88" s="19">
        <f t="shared" si="15"/>
        <v>18.096461535984417</v>
      </c>
      <c r="P88">
        <f t="shared" si="16"/>
        <v>11.203398739273204</v>
      </c>
      <c r="Q88" s="38">
        <v>85</v>
      </c>
      <c r="R88" s="38">
        <f t="shared" si="17"/>
        <v>170</v>
      </c>
      <c r="S88" s="38">
        <f t="shared" si="18"/>
        <v>0</v>
      </c>
      <c r="T88" s="38">
        <f t="shared" si="19"/>
        <v>0.08</v>
      </c>
      <c r="U88" s="38">
        <v>0.13</v>
      </c>
      <c r="V88" s="38">
        <v>0.08</v>
      </c>
    </row>
    <row r="89" spans="8:22" x14ac:dyDescent="0.25">
      <c r="H89" s="12">
        <v>-94</v>
      </c>
      <c r="I89" s="19">
        <f t="shared" si="12"/>
        <v>50.444823186151467</v>
      </c>
      <c r="J89" s="19">
        <f t="shared" si="20"/>
        <v>-0.70613766815057488</v>
      </c>
      <c r="K89" s="19">
        <f t="shared" si="11"/>
        <v>-4.693179781611434E-3</v>
      </c>
      <c r="L89" s="19">
        <f t="shared" si="13"/>
        <v>-16.947304035613797</v>
      </c>
      <c r="M89" s="28">
        <f t="shared" si="21"/>
        <v>-0.11263631475867442</v>
      </c>
      <c r="N89" s="19">
        <f t="shared" si="14"/>
        <v>354.32504729411039</v>
      </c>
      <c r="O89" s="19">
        <f t="shared" si="15"/>
        <v>18.096461535984417</v>
      </c>
      <c r="P89">
        <f t="shared" si="16"/>
        <v>11.203398739273204</v>
      </c>
      <c r="Q89" s="38">
        <v>86</v>
      </c>
      <c r="R89" s="38">
        <f t="shared" si="17"/>
        <v>172</v>
      </c>
      <c r="S89" s="38">
        <f t="shared" si="18"/>
        <v>0</v>
      </c>
      <c r="T89" s="38">
        <f t="shared" si="19"/>
        <v>0.08</v>
      </c>
      <c r="U89" s="38">
        <v>0.13</v>
      </c>
      <c r="V89" s="38">
        <v>0.08</v>
      </c>
    </row>
    <row r="90" spans="8:22" x14ac:dyDescent="0.25">
      <c r="H90" s="12">
        <v>-93</v>
      </c>
      <c r="I90" s="19">
        <f t="shared" si="12"/>
        <v>49.734091545545056</v>
      </c>
      <c r="J90" s="19">
        <f t="shared" si="20"/>
        <v>-0.71073164060641147</v>
      </c>
      <c r="K90" s="19">
        <f t="shared" si="11"/>
        <v>-4.4922259450004276E-3</v>
      </c>
      <c r="L90" s="19">
        <f t="shared" si="13"/>
        <v>-17.057559374553875</v>
      </c>
      <c r="M90" s="28">
        <f t="shared" si="21"/>
        <v>-0.10781342268001026</v>
      </c>
      <c r="N90" s="19">
        <f t="shared" si="14"/>
        <v>350.05127246054229</v>
      </c>
      <c r="O90" s="19">
        <f t="shared" si="15"/>
        <v>18.096461535984417</v>
      </c>
      <c r="P90">
        <f t="shared" si="16"/>
        <v>11.203398739273204</v>
      </c>
      <c r="Q90" s="38">
        <v>87</v>
      </c>
      <c r="R90" s="38">
        <f t="shared" si="17"/>
        <v>174</v>
      </c>
      <c r="S90" s="38">
        <f t="shared" si="18"/>
        <v>0</v>
      </c>
      <c r="T90" s="38">
        <f t="shared" si="19"/>
        <v>0.08</v>
      </c>
      <c r="U90" s="38">
        <v>0.13</v>
      </c>
      <c r="V90" s="38">
        <v>0.08</v>
      </c>
    </row>
    <row r="91" spans="8:22" x14ac:dyDescent="0.25">
      <c r="H91" s="12">
        <v>-92</v>
      </c>
      <c r="I91" s="19">
        <f t="shared" si="12"/>
        <v>49.01896942550448</v>
      </c>
      <c r="J91" s="19">
        <f t="shared" si="20"/>
        <v>-0.71512212004057574</v>
      </c>
      <c r="K91" s="19">
        <f t="shared" si="11"/>
        <v>-4.2862142272781512E-3</v>
      </c>
      <c r="L91" s="19">
        <f t="shared" si="13"/>
        <v>-17.162930880973818</v>
      </c>
      <c r="M91" s="28">
        <f t="shared" si="21"/>
        <v>-0.10286914145467563</v>
      </c>
      <c r="N91" s="19">
        <f t="shared" si="14"/>
        <v>345.75109677545589</v>
      </c>
      <c r="O91" s="19">
        <f t="shared" si="15"/>
        <v>18.096461535984417</v>
      </c>
      <c r="P91">
        <f t="shared" si="16"/>
        <v>11.203398739273204</v>
      </c>
      <c r="Q91" s="38">
        <v>88</v>
      </c>
      <c r="R91" s="38">
        <f t="shared" si="17"/>
        <v>176</v>
      </c>
      <c r="S91" s="38">
        <f t="shared" si="18"/>
        <v>0</v>
      </c>
      <c r="T91" s="38">
        <f t="shared" si="19"/>
        <v>0.08</v>
      </c>
      <c r="U91" s="38">
        <v>0.13</v>
      </c>
      <c r="V91" s="38">
        <v>0.08</v>
      </c>
    </row>
    <row r="92" spans="8:22" x14ac:dyDescent="0.25">
      <c r="H92" s="12">
        <v>-91</v>
      </c>
      <c r="I92" s="19">
        <f t="shared" si="12"/>
        <v>48.299665356443512</v>
      </c>
      <c r="J92" s="19">
        <f t="shared" si="20"/>
        <v>-0.71930406906096778</v>
      </c>
      <c r="K92" s="19">
        <f t="shared" si="11"/>
        <v>-4.0751893548929274E-3</v>
      </c>
      <c r="L92" s="19">
        <f t="shared" si="13"/>
        <v>-17.263297657463227</v>
      </c>
      <c r="M92" s="28">
        <f t="shared" si="21"/>
        <v>-9.7804544517430259E-2</v>
      </c>
      <c r="N92" s="19">
        <f t="shared" si="14"/>
        <v>341.42577417491287</v>
      </c>
      <c r="O92" s="19">
        <f t="shared" si="15"/>
        <v>18.096461535984417</v>
      </c>
      <c r="P92">
        <f t="shared" si="16"/>
        <v>11.203398739273204</v>
      </c>
      <c r="Q92" s="38">
        <v>89</v>
      </c>
      <c r="R92" s="38">
        <f t="shared" si="17"/>
        <v>178</v>
      </c>
      <c r="S92" s="38">
        <f t="shared" si="18"/>
        <v>0</v>
      </c>
      <c r="T92" s="38">
        <f t="shared" si="19"/>
        <v>0.08</v>
      </c>
      <c r="U92" s="38">
        <v>0.13</v>
      </c>
      <c r="V92" s="38">
        <v>0.08</v>
      </c>
    </row>
    <row r="93" spans="8:22" x14ac:dyDescent="0.25">
      <c r="H93" s="12">
        <v>-90</v>
      </c>
      <c r="I93" s="19">
        <f t="shared" si="12"/>
        <v>47.576392857693151</v>
      </c>
      <c r="J93" s="19">
        <f t="shared" si="20"/>
        <v>-0.72327249875036159</v>
      </c>
      <c r="K93" s="19">
        <f t="shared" si="11"/>
        <v>-3.8592035634650301E-3</v>
      </c>
      <c r="L93" s="19">
        <f t="shared" si="13"/>
        <v>-17.358539970008678</v>
      </c>
      <c r="M93" s="28">
        <f t="shared" si="21"/>
        <v>-9.2620885523158947E-2</v>
      </c>
      <c r="N93" s="19">
        <f t="shared" si="14"/>
        <v>337.07658859435566</v>
      </c>
      <c r="O93" s="19">
        <f t="shared" si="15"/>
        <v>18.096461535984417</v>
      </c>
      <c r="P93">
        <f t="shared" si="16"/>
        <v>11.203398739273204</v>
      </c>
      <c r="Q93" s="38">
        <v>90</v>
      </c>
      <c r="R93" s="38">
        <f t="shared" si="17"/>
        <v>180</v>
      </c>
      <c r="S93" s="38">
        <f t="shared" si="18"/>
        <v>0</v>
      </c>
      <c r="T93" s="38">
        <f t="shared" si="19"/>
        <v>0.08</v>
      </c>
      <c r="U93" s="38">
        <v>0.13</v>
      </c>
      <c r="V93" s="38">
        <v>0.08</v>
      </c>
    </row>
    <row r="94" spans="8:22" x14ac:dyDescent="0.25">
      <c r="H94" s="12">
        <v>-89</v>
      </c>
      <c r="I94" s="19">
        <f t="shared" si="12"/>
        <v>46.849370381505253</v>
      </c>
      <c r="J94" s="19">
        <f t="shared" si="20"/>
        <v>-0.72702247618789784</v>
      </c>
      <c r="K94" s="19">
        <f t="shared" si="11"/>
        <v>-3.6383166141149559E-3</v>
      </c>
      <c r="L94" s="19">
        <f t="shared" si="13"/>
        <v>-17.448539428509545</v>
      </c>
      <c r="M94" s="28">
        <f t="shared" si="21"/>
        <v>-8.7319598738758941E-2</v>
      </c>
      <c r="N94" s="19">
        <f t="shared" si="14"/>
        <v>332.70485363188919</v>
      </c>
      <c r="O94" s="19">
        <f t="shared" si="15"/>
        <v>18.096461535984417</v>
      </c>
      <c r="P94">
        <f t="shared" si="16"/>
        <v>11.203398739273204</v>
      </c>
      <c r="Q94" s="38">
        <v>91</v>
      </c>
      <c r="R94" s="38">
        <f t="shared" si="17"/>
        <v>182</v>
      </c>
      <c r="S94" s="38">
        <f t="shared" si="18"/>
        <v>0</v>
      </c>
      <c r="T94" s="38">
        <f t="shared" si="19"/>
        <v>0.08</v>
      </c>
      <c r="U94" s="38">
        <v>0.13</v>
      </c>
      <c r="V94" s="38">
        <v>0.08</v>
      </c>
    </row>
    <row r="95" spans="8:22" x14ac:dyDescent="0.25">
      <c r="H95" s="12">
        <v>-88</v>
      </c>
      <c r="I95" s="19">
        <f t="shared" si="12"/>
        <v>46.118821249526661</v>
      </c>
      <c r="J95" s="19">
        <f t="shared" si="20"/>
        <v>-0.7305491319785915</v>
      </c>
      <c r="K95" s="19">
        <f t="shared" si="11"/>
        <v>-3.4125957911754767E-3</v>
      </c>
      <c r="L95" s="19">
        <f t="shared" si="13"/>
        <v>-17.533179167486196</v>
      </c>
      <c r="M95" s="28">
        <f t="shared" si="21"/>
        <v>-8.1902298988213218E-2</v>
      </c>
      <c r="N95" s="19">
        <f t="shared" si="14"/>
        <v>328.31191216628736</v>
      </c>
      <c r="O95" s="19">
        <f t="shared" si="15"/>
        <v>18.096461535984417</v>
      </c>
      <c r="P95">
        <f t="shared" si="16"/>
        <v>11.203398739273204</v>
      </c>
      <c r="Q95" s="38">
        <v>92</v>
      </c>
      <c r="R95" s="38">
        <f t="shared" si="17"/>
        <v>184</v>
      </c>
      <c r="S95" s="38">
        <f t="shared" si="18"/>
        <v>0</v>
      </c>
      <c r="T95" s="38">
        <f t="shared" si="19"/>
        <v>0.08</v>
      </c>
      <c r="U95" s="38">
        <v>0.13</v>
      </c>
      <c r="V95" s="38">
        <v>0.08</v>
      </c>
    </row>
    <row r="96" spans="8:22" x14ac:dyDescent="0.25">
      <c r="H96" s="12">
        <v>-87</v>
      </c>
      <c r="I96" s="19">
        <f t="shared" si="12"/>
        <v>45.384973581756412</v>
      </c>
      <c r="J96" s="19">
        <f t="shared" si="20"/>
        <v>-0.73384766777024879</v>
      </c>
      <c r="K96" s="19">
        <f t="shared" si="11"/>
        <v>-3.1821158815859008E-3</v>
      </c>
      <c r="L96" s="19">
        <f t="shared" si="13"/>
        <v>-17.612344026485971</v>
      </c>
      <c r="M96" s="28">
        <f t="shared" si="21"/>
        <v>-7.6370781158059842E-2</v>
      </c>
      <c r="N96" s="19">
        <f t="shared" si="14"/>
        <v>323.89913592979792</v>
      </c>
      <c r="O96" s="19">
        <f t="shared" si="15"/>
        <v>18.096461535984417</v>
      </c>
      <c r="P96">
        <f t="shared" si="16"/>
        <v>11.203398739273204</v>
      </c>
      <c r="Q96" s="38">
        <v>93</v>
      </c>
      <c r="R96" s="38">
        <f t="shared" si="17"/>
        <v>186</v>
      </c>
      <c r="S96" s="38">
        <f t="shared" si="18"/>
        <v>0</v>
      </c>
      <c r="T96" s="38">
        <f t="shared" si="19"/>
        <v>0.08</v>
      </c>
      <c r="U96" s="38">
        <v>0.12</v>
      </c>
      <c r="V96" s="38">
        <v>0.08</v>
      </c>
    </row>
    <row r="97" spans="8:22" x14ac:dyDescent="0.25">
      <c r="H97" s="12">
        <v>-86</v>
      </c>
      <c r="I97" s="19">
        <f t="shared" si="12"/>
        <v>44.648060218014649</v>
      </c>
      <c r="J97" s="19">
        <f t="shared" si="20"/>
        <v>-0.73691336374176331</v>
      </c>
      <c r="K97" s="19">
        <f t="shared" si="11"/>
        <v>-2.9469591363664449E-3</v>
      </c>
      <c r="L97" s="19">
        <f t="shared" si="13"/>
        <v>-17.685920729802316</v>
      </c>
      <c r="M97" s="28">
        <f t="shared" si="21"/>
        <v>-7.0727019272792901E-2</v>
      </c>
      <c r="N97" s="19">
        <f t="shared" si="14"/>
        <v>319.467925035919</v>
      </c>
      <c r="O97" s="19">
        <f t="shared" si="15"/>
        <v>18.096461535984417</v>
      </c>
      <c r="P97">
        <f t="shared" si="16"/>
        <v>11.203398739273204</v>
      </c>
      <c r="Q97" s="38">
        <v>94</v>
      </c>
      <c r="R97" s="38">
        <f t="shared" si="17"/>
        <v>188</v>
      </c>
      <c r="S97" s="38">
        <f t="shared" si="18"/>
        <v>0</v>
      </c>
      <c r="T97" s="38">
        <f t="shared" si="19"/>
        <v>0.08</v>
      </c>
      <c r="U97" s="38">
        <v>0.12</v>
      </c>
      <c r="V97" s="38">
        <v>0.08</v>
      </c>
    </row>
    <row r="98" spans="8:22" x14ac:dyDescent="0.25">
      <c r="H98" s="12">
        <v>-85</v>
      </c>
      <c r="I98" s="19">
        <f t="shared" si="12"/>
        <v>43.908318631971667</v>
      </c>
      <c r="J98" s="19">
        <f t="shared" si="20"/>
        <v>-0.73974158604298168</v>
      </c>
      <c r="K98" s="19">
        <f t="shared" si="11"/>
        <v>-2.7072152133342797E-3</v>
      </c>
      <c r="L98" s="19">
        <f t="shared" si="13"/>
        <v>-17.753798065031557</v>
      </c>
      <c r="M98" s="28">
        <f t="shared" si="21"/>
        <v>-6.497316512002449E-2</v>
      </c>
      <c r="N98" s="19">
        <f t="shared" si="14"/>
        <v>315.01970746243825</v>
      </c>
      <c r="O98" s="19">
        <f t="shared" si="15"/>
        <v>18.096461535984417</v>
      </c>
      <c r="P98">
        <f t="shared" si="16"/>
        <v>11.203398739273204</v>
      </c>
      <c r="Q98" s="38">
        <v>95</v>
      </c>
      <c r="R98" s="38">
        <f t="shared" si="17"/>
        <v>190</v>
      </c>
      <c r="S98" s="38">
        <f t="shared" si="18"/>
        <v>0</v>
      </c>
      <c r="T98" s="38">
        <f t="shared" si="19"/>
        <v>0.08</v>
      </c>
      <c r="U98" s="38">
        <v>0.11</v>
      </c>
      <c r="V98" s="38">
        <v>0.08</v>
      </c>
    </row>
    <row r="99" spans="8:22" x14ac:dyDescent="0.25">
      <c r="H99" s="12">
        <v>-84</v>
      </c>
      <c r="I99" s="19">
        <f t="shared" si="12"/>
        <v>43.165990837803236</v>
      </c>
      <c r="J99" s="19">
        <f t="shared" si="20"/>
        <v>-0.74232779416843186</v>
      </c>
      <c r="K99" s="19">
        <f t="shared" si="11"/>
        <v>-2.4629811023118009E-3</v>
      </c>
      <c r="L99" s="19">
        <f t="shared" si="13"/>
        <v>-17.815867060042365</v>
      </c>
      <c r="M99" s="28">
        <f t="shared" si="21"/>
        <v>-5.9111546455484998E-2</v>
      </c>
      <c r="N99" s="19">
        <f t="shared" si="14"/>
        <v>310.55593849013206</v>
      </c>
      <c r="O99" s="19">
        <f t="shared" si="15"/>
        <v>18.096461535984417</v>
      </c>
      <c r="P99">
        <f t="shared" si="16"/>
        <v>11.203398739273204</v>
      </c>
      <c r="Q99" s="38">
        <v>96</v>
      </c>
      <c r="R99" s="38">
        <f t="shared" si="17"/>
        <v>192</v>
      </c>
      <c r="S99" s="38">
        <f t="shared" si="18"/>
        <v>0</v>
      </c>
      <c r="T99" s="38">
        <f t="shared" si="19"/>
        <v>0.08</v>
      </c>
      <c r="U99" s="38">
        <v>0.1</v>
      </c>
      <c r="V99" s="38">
        <v>0.08</v>
      </c>
    </row>
    <row r="100" spans="8:22" x14ac:dyDescent="0.25">
      <c r="H100" s="12">
        <v>-83</v>
      </c>
      <c r="I100" s="19">
        <f t="shared" si="12"/>
        <v>42.42132328955563</v>
      </c>
      <c r="J100" s="19">
        <f t="shared" si="20"/>
        <v>-0.74466754824760528</v>
      </c>
      <c r="K100" s="19">
        <f t="shared" si="11"/>
        <v>-2.214361032329748E-3</v>
      </c>
      <c r="L100" s="19">
        <f t="shared" si="13"/>
        <v>-17.872021157942527</v>
      </c>
      <c r="M100" s="28">
        <f t="shared" si="21"/>
        <v>-5.3144664775915729E-2</v>
      </c>
      <c r="N100" s="19">
        <f t="shared" si="14"/>
        <v>306.07810009762704</v>
      </c>
      <c r="O100" s="19">
        <f t="shared" si="15"/>
        <v>18.096461535984417</v>
      </c>
      <c r="P100">
        <f t="shared" si="16"/>
        <v>11.203398739273204</v>
      </c>
      <c r="Q100" s="38">
        <v>97</v>
      </c>
      <c r="R100" s="38">
        <f t="shared" si="17"/>
        <v>194</v>
      </c>
      <c r="S100" s="38">
        <f t="shared" si="18"/>
        <v>0</v>
      </c>
      <c r="T100" s="38">
        <f t="shared" si="19"/>
        <v>0.09</v>
      </c>
      <c r="U100" s="38">
        <v>0.08</v>
      </c>
      <c r="V100" s="38">
        <v>0.09</v>
      </c>
    </row>
    <row r="101" spans="8:22" x14ac:dyDescent="0.25">
      <c r="H101" s="12">
        <v>-82</v>
      </c>
      <c r="I101" s="19">
        <f t="shared" si="12"/>
        <v>41.674566773322539</v>
      </c>
      <c r="J101" s="19">
        <f t="shared" si="20"/>
        <v>-0.74675651623309136</v>
      </c>
      <c r="K101" s="19">
        <f t="shared" si="11"/>
        <v>-1.9614663613936045E-3</v>
      </c>
      <c r="L101" s="19">
        <f t="shared" si="13"/>
        <v>-17.922156389594196</v>
      </c>
      <c r="M101" s="28">
        <f t="shared" si="21"/>
        <v>-4.7075192673446509E-2</v>
      </c>
      <c r="N101" s="19">
        <f t="shared" si="14"/>
        <v>301.58770031303754</v>
      </c>
      <c r="O101" s="19">
        <f t="shared" si="15"/>
        <v>18.096461535984417</v>
      </c>
      <c r="P101">
        <f t="shared" si="16"/>
        <v>11.203398739273204</v>
      </c>
      <c r="Q101" s="38">
        <v>98</v>
      </c>
      <c r="R101" s="38">
        <f t="shared" si="17"/>
        <v>196</v>
      </c>
      <c r="S101" s="38">
        <f t="shared" si="18"/>
        <v>0</v>
      </c>
      <c r="T101" s="38">
        <f t="shared" si="19"/>
        <v>0.09</v>
      </c>
      <c r="U101" s="38">
        <v>7.0000000000000007E-2</v>
      </c>
      <c r="V101" s="38">
        <v>0.09</v>
      </c>
    </row>
    <row r="102" spans="8:22" x14ac:dyDescent="0.25">
      <c r="H102" s="12">
        <v>-81</v>
      </c>
      <c r="I102" s="19">
        <f t="shared" si="12"/>
        <v>40.925976292352146</v>
      </c>
      <c r="J102" s="19">
        <f t="shared" si="20"/>
        <v>-0.74859048097039249</v>
      </c>
      <c r="K102" s="19">
        <f t="shared" si="11"/>
        <v>-1.7044154493532915E-3</v>
      </c>
      <c r="L102" s="19">
        <f t="shared" si="13"/>
        <v>-17.96617154328942</v>
      </c>
      <c r="M102" s="28">
        <f t="shared" si="21"/>
        <v>-4.0905970784478995E-2</v>
      </c>
      <c r="N102" s="19">
        <f t="shared" si="14"/>
        <v>297.08627252309117</v>
      </c>
      <c r="O102" s="19">
        <f t="shared" si="15"/>
        <v>18.096461535984417</v>
      </c>
      <c r="P102">
        <f t="shared" si="16"/>
        <v>11.203398739273204</v>
      </c>
      <c r="Q102" s="38">
        <v>99</v>
      </c>
      <c r="R102" s="38">
        <f t="shared" si="17"/>
        <v>198</v>
      </c>
      <c r="S102" s="38">
        <f t="shared" si="18"/>
        <v>0</v>
      </c>
      <c r="T102" s="38">
        <f t="shared" si="19"/>
        <v>0.09</v>
      </c>
      <c r="U102" s="38">
        <v>0.05</v>
      </c>
      <c r="V102" s="38">
        <v>0.09</v>
      </c>
    </row>
    <row r="103" spans="8:22" x14ac:dyDescent="0.25">
      <c r="H103" s="12">
        <v>-80</v>
      </c>
      <c r="I103" s="19">
        <f t="shared" si="12"/>
        <v>40.175810945220348</v>
      </c>
      <c r="J103" s="19">
        <f t="shared" si="20"/>
        <v>-0.75016534713179794</v>
      </c>
      <c r="K103" s="19">
        <f t="shared" si="11"/>
        <v>-1.4433335141461612E-3</v>
      </c>
      <c r="L103" s="19">
        <f t="shared" si="13"/>
        <v>-18.003968331163154</v>
      </c>
      <c r="M103" s="28">
        <f t="shared" si="21"/>
        <v>-3.4640004339507868E-2</v>
      </c>
      <c r="N103" s="19">
        <f t="shared" si="14"/>
        <v>292.5753747405592</v>
      </c>
      <c r="O103" s="19">
        <f t="shared" si="15"/>
        <v>18.096461535984417</v>
      </c>
      <c r="P103">
        <f t="shared" si="16"/>
        <v>11.203398739273204</v>
      </c>
      <c r="Q103" s="38">
        <v>100</v>
      </c>
      <c r="R103" s="38">
        <f t="shared" si="17"/>
        <v>200</v>
      </c>
      <c r="S103" s="38">
        <f t="shared" si="18"/>
        <v>0</v>
      </c>
      <c r="T103" s="38">
        <f t="shared" si="19"/>
        <v>0.09</v>
      </c>
      <c r="U103" s="38">
        <v>0.03</v>
      </c>
      <c r="V103" s="38">
        <v>0.09</v>
      </c>
    </row>
    <row r="104" spans="8:22" x14ac:dyDescent="0.25">
      <c r="H104" s="12">
        <v>-79</v>
      </c>
      <c r="I104" s="19">
        <f t="shared" si="12"/>
        <v>39.424333797221664</v>
      </c>
      <c r="J104" s="19">
        <f t="shared" si="20"/>
        <v>-0.75147714799868481</v>
      </c>
      <c r="K104" s="19">
        <f t="shared" si="11"/>
        <v>-1.1783524721522554E-3</v>
      </c>
      <c r="L104" s="19">
        <f t="shared" si="13"/>
        <v>-18.035451551968436</v>
      </c>
      <c r="M104" s="28">
        <f t="shared" si="21"/>
        <v>-2.8280459331654129E-2</v>
      </c>
      <c r="N104" s="19">
        <f t="shared" si="14"/>
        <v>288.0565888309041</v>
      </c>
      <c r="O104" s="19">
        <f t="shared" si="15"/>
        <v>18.096461535984417</v>
      </c>
      <c r="P104">
        <f t="shared" si="16"/>
        <v>11.203398739273204</v>
      </c>
      <c r="Q104" s="38">
        <v>101</v>
      </c>
      <c r="R104" s="38">
        <f t="shared" si="17"/>
        <v>202</v>
      </c>
      <c r="S104" s="38">
        <f t="shared" si="18"/>
        <v>0</v>
      </c>
      <c r="T104" s="38">
        <f t="shared" si="19"/>
        <v>0.11</v>
      </c>
      <c r="U104" s="38">
        <v>0.02</v>
      </c>
      <c r="V104" s="39">
        <v>0.11</v>
      </c>
    </row>
    <row r="105" spans="8:22" x14ac:dyDescent="0.25">
      <c r="H105" s="12">
        <v>-78</v>
      </c>
      <c r="I105" s="19">
        <f t="shared" si="12"/>
        <v>38.671811745145561</v>
      </c>
      <c r="J105" s="19">
        <f t="shared" si="20"/>
        <v>-0.75252205207610245</v>
      </c>
      <c r="K105" s="19">
        <f t="shared" si="11"/>
        <v>-9.0961076328710533E-4</v>
      </c>
      <c r="L105" s="19">
        <f t="shared" si="13"/>
        <v>-18.060529249826462</v>
      </c>
      <c r="M105" s="28">
        <f t="shared" si="21"/>
        <v>-2.1830658318888752E-2</v>
      </c>
      <c r="N105" s="19">
        <f t="shared" si="14"/>
        <v>283.5315196991516</v>
      </c>
      <c r="O105" s="19">
        <f t="shared" si="15"/>
        <v>18.096461535984417</v>
      </c>
      <c r="P105">
        <f t="shared" si="16"/>
        <v>11.203398739273204</v>
      </c>
      <c r="Q105" s="38">
        <v>102</v>
      </c>
      <c r="R105" s="38">
        <f t="shared" si="17"/>
        <v>204</v>
      </c>
      <c r="S105" s="38">
        <f t="shared" si="18"/>
        <v>0</v>
      </c>
      <c r="T105" s="38">
        <f t="shared" si="19"/>
        <v>0.12</v>
      </c>
      <c r="U105" s="38">
        <v>0</v>
      </c>
      <c r="V105" s="39">
        <v>0.12</v>
      </c>
    </row>
    <row r="106" spans="8:22" x14ac:dyDescent="0.25">
      <c r="H106" s="12">
        <v>-77</v>
      </c>
      <c r="I106" s="19">
        <f t="shared" si="12"/>
        <v>37.918515375620302</v>
      </c>
      <c r="J106" s="19">
        <f t="shared" si="20"/>
        <v>-0.75329636952525902</v>
      </c>
      <c r="K106" s="19">
        <f t="shared" si="11"/>
        <v>-6.3725316130103238E-4</v>
      </c>
      <c r="L106" s="19">
        <f t="shared" si="13"/>
        <v>-18.079112868606213</v>
      </c>
      <c r="M106" s="28">
        <f t="shared" si="21"/>
        <v>-1.5294075871224777E-2</v>
      </c>
      <c r="N106" s="19">
        <f t="shared" si="14"/>
        <v>279.00179443808349</v>
      </c>
      <c r="O106" s="19">
        <f t="shared" si="15"/>
        <v>18.096461535984417</v>
      </c>
      <c r="P106">
        <f t="shared" si="16"/>
        <v>11.203398739273204</v>
      </c>
      <c r="Q106" s="38">
        <v>103</v>
      </c>
      <c r="R106" s="38">
        <f t="shared" si="17"/>
        <v>206</v>
      </c>
      <c r="S106" s="38">
        <f t="shared" si="18"/>
        <v>0.02</v>
      </c>
      <c r="T106" s="38">
        <f t="shared" si="19"/>
        <v>0.13</v>
      </c>
      <c r="U106" s="38">
        <v>-0.02</v>
      </c>
      <c r="V106" s="39">
        <v>0.13</v>
      </c>
    </row>
    <row r="107" spans="8:22" x14ac:dyDescent="0.25">
      <c r="H107" s="12">
        <v>-76</v>
      </c>
      <c r="I107" s="19">
        <f t="shared" si="12"/>
        <v>37.164718817221598</v>
      </c>
      <c r="J107" s="19">
        <f t="shared" si="20"/>
        <v>-0.75379655839870452</v>
      </c>
      <c r="K107" s="19">
        <f t="shared" si="11"/>
        <v>-3.6143057037918425E-4</v>
      </c>
      <c r="L107" s="19">
        <f t="shared" si="13"/>
        <v>-18.091117401568912</v>
      </c>
      <c r="M107" s="28">
        <f t="shared" si="21"/>
        <v>-8.6743336891021983E-3</v>
      </c>
      <c r="N107" s="19">
        <f t="shared" si="14"/>
        <v>274.46906143893642</v>
      </c>
      <c r="O107" s="19">
        <f t="shared" si="15"/>
        <v>18.096461535984417</v>
      </c>
      <c r="P107">
        <f t="shared" si="16"/>
        <v>11.203398739273204</v>
      </c>
      <c r="Q107" s="38">
        <v>104</v>
      </c>
      <c r="R107" s="38">
        <f t="shared" si="17"/>
        <v>208</v>
      </c>
      <c r="S107" s="38">
        <f t="shared" si="18"/>
        <v>0.04</v>
      </c>
      <c r="T107" s="38">
        <f t="shared" si="19"/>
        <v>0.14000000000000001</v>
      </c>
      <c r="U107" s="38">
        <v>-0.04</v>
      </c>
      <c r="V107" s="39">
        <v>0.14000000000000001</v>
      </c>
    </row>
    <row r="108" spans="8:22" x14ac:dyDescent="0.25">
      <c r="H108" s="12">
        <v>-75</v>
      </c>
      <c r="I108" s="19">
        <f t="shared" si="12"/>
        <v>36.41069958655558</v>
      </c>
      <c r="J108" s="19">
        <f t="shared" si="20"/>
        <v>-0.75401923066601739</v>
      </c>
      <c r="K108" s="19">
        <f t="shared" si="11"/>
        <v>-8.229980861074182E-5</v>
      </c>
      <c r="L108" s="19">
        <f t="shared" si="13"/>
        <v>-18.096461535984417</v>
      </c>
      <c r="M108" s="28">
        <f t="shared" si="21"/>
        <v>-1.975195406654251E-3</v>
      </c>
      <c r="N108" s="19">
        <f t="shared" si="14"/>
        <v>269.93498946586749</v>
      </c>
      <c r="O108" s="19">
        <f t="shared" si="15"/>
        <v>18.096461535984417</v>
      </c>
      <c r="P108">
        <f t="shared" si="16"/>
        <v>11.203398739273204</v>
      </c>
      <c r="Q108" s="38">
        <v>105</v>
      </c>
      <c r="R108" s="38">
        <f t="shared" si="17"/>
        <v>210</v>
      </c>
      <c r="S108" s="38">
        <f t="shared" si="18"/>
        <v>0.06</v>
      </c>
      <c r="T108" s="38">
        <f t="shared" si="19"/>
        <v>0.16</v>
      </c>
      <c r="U108" s="38">
        <v>-0.06</v>
      </c>
      <c r="V108" s="39">
        <v>0.16</v>
      </c>
    </row>
    <row r="109" spans="8:22" x14ac:dyDescent="0.25">
      <c r="H109" s="12">
        <v>-74</v>
      </c>
      <c r="I109" s="19">
        <f t="shared" si="12"/>
        <v>35.656738428539654</v>
      </c>
      <c r="J109" s="19">
        <f t="shared" si="20"/>
        <v>-0.753961158015926</v>
      </c>
      <c r="K109" s="19">
        <f t="shared" si="11"/>
        <v>1.9997662091952861E-4</v>
      </c>
      <c r="L109" s="19">
        <f t="shared" si="13"/>
        <v>-18.095067792382221</v>
      </c>
      <c r="M109" s="28">
        <f t="shared" si="21"/>
        <v>4.7994389020669104E-3</v>
      </c>
      <c r="N109" s="19">
        <f t="shared" si="14"/>
        <v>265.40126669553047</v>
      </c>
      <c r="O109" s="19">
        <f t="shared" si="15"/>
        <v>18.096461535984417</v>
      </c>
      <c r="P109">
        <f t="shared" si="16"/>
        <v>11.203398739273204</v>
      </c>
      <c r="Q109" s="38">
        <v>106</v>
      </c>
      <c r="R109" s="38">
        <f t="shared" si="17"/>
        <v>212</v>
      </c>
      <c r="S109" s="38">
        <f t="shared" si="18"/>
        <v>0.08</v>
      </c>
      <c r="T109" s="38">
        <f t="shared" si="19"/>
        <v>0.19</v>
      </c>
      <c r="U109" s="38">
        <v>-0.08</v>
      </c>
      <c r="V109" s="39">
        <v>0.19</v>
      </c>
    </row>
    <row r="110" spans="8:22" x14ac:dyDescent="0.25">
      <c r="H110" s="12">
        <v>-73</v>
      </c>
      <c r="I110" s="19">
        <f t="shared" si="12"/>
        <v>34.903119151115476</v>
      </c>
      <c r="J110" s="19">
        <f t="shared" si="20"/>
        <v>-0.75361927742417834</v>
      </c>
      <c r="K110" s="19">
        <f t="shared" si="11"/>
        <v>4.8523077001050297E-4</v>
      </c>
      <c r="L110" s="19">
        <f t="shared" si="13"/>
        <v>-18.086862658180284</v>
      </c>
      <c r="M110" s="28">
        <f t="shared" si="21"/>
        <v>1.1645538480248518E-2</v>
      </c>
      <c r="N110" s="19">
        <f t="shared" si="14"/>
        <v>260.86959972317055</v>
      </c>
      <c r="O110" s="19">
        <f t="shared" si="15"/>
        <v>18.096461535984417</v>
      </c>
      <c r="P110">
        <f t="shared" si="16"/>
        <v>11.203398739273204</v>
      </c>
      <c r="Q110" s="38">
        <v>107</v>
      </c>
      <c r="R110" s="38">
        <f t="shared" si="17"/>
        <v>214</v>
      </c>
      <c r="S110" s="38">
        <f t="shared" si="18"/>
        <v>0.1</v>
      </c>
      <c r="T110" s="38">
        <f t="shared" si="19"/>
        <v>0.2</v>
      </c>
      <c r="U110" s="38">
        <v>-0.1</v>
      </c>
      <c r="V110" s="39">
        <v>0.2</v>
      </c>
    </row>
    <row r="111" spans="8:22" x14ac:dyDescent="0.25">
      <c r="H111" s="12">
        <v>-72</v>
      </c>
      <c r="I111" s="19">
        <f t="shared" si="12"/>
        <v>34.150128454639571</v>
      </c>
      <c r="J111" s="19">
        <f t="shared" si="20"/>
        <v>-0.752990696475905</v>
      </c>
      <c r="K111" s="19">
        <f t="shared" si="11"/>
        <v>7.7328949603838737E-4</v>
      </c>
      <c r="L111" s="19">
        <f t="shared" si="13"/>
        <v>-18.071776715421723</v>
      </c>
      <c r="M111" s="28">
        <f t="shared" si="21"/>
        <v>1.855894790492485E-2</v>
      </c>
      <c r="N111" s="19">
        <f t="shared" si="14"/>
        <v>256.34171253671593</v>
      </c>
      <c r="O111" s="19">
        <f t="shared" si="15"/>
        <v>18.096461535984417</v>
      </c>
      <c r="P111">
        <f t="shared" si="16"/>
        <v>11.203398739273204</v>
      </c>
      <c r="Q111" s="38">
        <v>108</v>
      </c>
      <c r="R111" s="38">
        <f t="shared" si="17"/>
        <v>216</v>
      </c>
      <c r="S111" s="38">
        <f t="shared" si="18"/>
        <v>0.11</v>
      </c>
      <c r="T111" s="38">
        <f t="shared" si="19"/>
        <v>0.22</v>
      </c>
      <c r="U111" s="38">
        <v>-0.11</v>
      </c>
      <c r="V111" s="39">
        <v>0.22</v>
      </c>
    </row>
    <row r="112" spans="8:22" x14ac:dyDescent="0.25">
      <c r="H112" s="12">
        <v>-71</v>
      </c>
      <c r="I112" s="19">
        <f t="shared" si="12"/>
        <v>33.398055756207469</v>
      </c>
      <c r="J112" s="19">
        <f t="shared" si="20"/>
        <v>-0.75207269843210156</v>
      </c>
      <c r="K112" s="19">
        <f t="shared" si="11"/>
        <v>1.0639747218448292E-3</v>
      </c>
      <c r="L112" s="19">
        <f t="shared" si="13"/>
        <v>-18.049744762370434</v>
      </c>
      <c r="M112" s="28">
        <f t="shared" si="21"/>
        <v>2.5535393324277678E-2</v>
      </c>
      <c r="N112" s="19">
        <f t="shared" si="14"/>
        <v>251.81934546040239</v>
      </c>
      <c r="O112" s="19">
        <f t="shared" si="15"/>
        <v>18.096461535984417</v>
      </c>
      <c r="P112">
        <f t="shared" si="16"/>
        <v>11.203398739273204</v>
      </c>
      <c r="Q112" s="38">
        <v>109</v>
      </c>
      <c r="R112" s="38">
        <f t="shared" si="17"/>
        <v>218</v>
      </c>
      <c r="S112" s="38">
        <f t="shared" si="18"/>
        <v>0.13</v>
      </c>
      <c r="T112" s="38">
        <f t="shared" si="19"/>
        <v>0.24</v>
      </c>
      <c r="U112" s="38">
        <v>-0.13</v>
      </c>
      <c r="V112" s="39">
        <v>0.24</v>
      </c>
    </row>
    <row r="113" spans="8:22" x14ac:dyDescent="0.25">
      <c r="H113" s="12">
        <v>-70</v>
      </c>
      <c r="I113" s="19">
        <f t="shared" si="12"/>
        <v>32.647193009175254</v>
      </c>
      <c r="J113" s="19">
        <f t="shared" si="20"/>
        <v>-0.75086274703221534</v>
      </c>
      <c r="K113" s="19">
        <f t="shared" si="11"/>
        <v>1.3571037040946976E-3</v>
      </c>
      <c r="L113" s="19">
        <f t="shared" si="13"/>
        <v>-18.020705928773168</v>
      </c>
      <c r="M113" s="28">
        <f t="shared" si="21"/>
        <v>3.2570488898272743E-2</v>
      </c>
      <c r="N113" s="19">
        <f t="shared" si="14"/>
        <v>247.30425406951946</v>
      </c>
      <c r="O113" s="19">
        <f t="shared" si="15"/>
        <v>18.096461535984417</v>
      </c>
      <c r="P113">
        <f t="shared" si="16"/>
        <v>11.203398739273204</v>
      </c>
      <c r="Q113" s="38">
        <v>110</v>
      </c>
      <c r="R113" s="38">
        <f t="shared" si="17"/>
        <v>220</v>
      </c>
      <c r="S113" s="38">
        <f t="shared" si="18"/>
        <v>0.15</v>
      </c>
      <c r="T113" s="38">
        <f t="shared" si="19"/>
        <v>0.26</v>
      </c>
      <c r="U113" s="38">
        <v>-0.15</v>
      </c>
      <c r="V113" s="39">
        <v>0.26</v>
      </c>
    </row>
    <row r="114" spans="8:22" x14ac:dyDescent="0.25">
      <c r="H114" s="12">
        <v>-69</v>
      </c>
      <c r="I114" s="19">
        <f t="shared" si="12"/>
        <v>31.897834518151342</v>
      </c>
      <c r="J114" s="19">
        <f t="shared" si="20"/>
        <v>-0.74935849102391217</v>
      </c>
      <c r="K114" s="19">
        <f t="shared" si="11"/>
        <v>1.6524893094072013E-3</v>
      </c>
      <c r="L114" s="19">
        <f t="shared" si="13"/>
        <v>-17.984603784573888</v>
      </c>
      <c r="M114" s="28">
        <f t="shared" si="21"/>
        <v>3.9659743425772831E-2</v>
      </c>
      <c r="N114" s="19">
        <f t="shared" si="14"/>
        <v>242.79820807791842</v>
      </c>
      <c r="O114" s="19">
        <f t="shared" si="15"/>
        <v>18.096461535984417</v>
      </c>
      <c r="P114">
        <f t="shared" si="16"/>
        <v>11.203398739273204</v>
      </c>
      <c r="Q114" s="38">
        <v>111</v>
      </c>
      <c r="R114" s="38">
        <f t="shared" si="17"/>
        <v>222</v>
      </c>
      <c r="S114" s="38">
        <f t="shared" si="18"/>
        <v>0.17</v>
      </c>
      <c r="T114" s="38">
        <f t="shared" si="19"/>
        <v>0.28000000000000003</v>
      </c>
      <c r="U114" s="38">
        <v>-0.17</v>
      </c>
      <c r="V114" s="39">
        <v>0.28000000000000003</v>
      </c>
    </row>
    <row r="115" spans="8:22" x14ac:dyDescent="0.25">
      <c r="H115" s="12">
        <v>-68</v>
      </c>
      <c r="I115" s="19">
        <f t="shared" si="12"/>
        <v>31.150276749737941</v>
      </c>
      <c r="J115" s="19">
        <f t="shared" si="20"/>
        <v>-0.74755776841340094</v>
      </c>
      <c r="K115" s="19">
        <f t="shared" si="11"/>
        <v>1.9499402965834634E-3</v>
      </c>
      <c r="L115" s="19">
        <f t="shared" si="13"/>
        <v>-17.941386441921622</v>
      </c>
      <c r="M115" s="28">
        <f t="shared" si="21"/>
        <v>4.679856711800312E-2</v>
      </c>
      <c r="N115" s="19">
        <f t="shared" si="14"/>
        <v>238.30299019996161</v>
      </c>
      <c r="O115" s="19">
        <f t="shared" si="15"/>
        <v>18.096461535984417</v>
      </c>
      <c r="P115">
        <f t="shared" si="16"/>
        <v>11.203398739273204</v>
      </c>
      <c r="Q115" s="38">
        <v>112</v>
      </c>
      <c r="R115" s="38">
        <f t="shared" si="17"/>
        <v>224</v>
      </c>
      <c r="S115" s="38">
        <f t="shared" si="18"/>
        <v>0.19</v>
      </c>
      <c r="T115" s="38">
        <f t="shared" si="19"/>
        <v>0.3</v>
      </c>
      <c r="U115" s="38">
        <v>-0.19</v>
      </c>
      <c r="V115" s="39">
        <v>0.3</v>
      </c>
    </row>
    <row r="116" spans="8:22" x14ac:dyDescent="0.25">
      <c r="H116" s="12">
        <v>-67</v>
      </c>
      <c r="I116" s="19">
        <f t="shared" si="12"/>
        <v>30.404818139307196</v>
      </c>
      <c r="J116" s="19">
        <f t="shared" si="20"/>
        <v>-0.74545861043074524</v>
      </c>
      <c r="K116" s="19">
        <f t="shared" si="11"/>
        <v>2.2492616045752811E-3</v>
      </c>
      <c r="L116" s="19">
        <f t="shared" si="13"/>
        <v>-17.891006650337882</v>
      </c>
      <c r="M116" s="28">
        <f t="shared" si="21"/>
        <v>5.3982278509804971E-2</v>
      </c>
      <c r="N116" s="19">
        <f t="shared" si="14"/>
        <v>233.82039498862804</v>
      </c>
      <c r="O116" s="19">
        <f t="shared" si="15"/>
        <v>18.096461535984417</v>
      </c>
      <c r="P116">
        <f t="shared" si="16"/>
        <v>11.203398739273204</v>
      </c>
      <c r="Q116" s="38">
        <v>113</v>
      </c>
      <c r="R116" s="38">
        <f t="shared" si="17"/>
        <v>226</v>
      </c>
      <c r="S116" s="38">
        <f t="shared" si="18"/>
        <v>0.2</v>
      </c>
      <c r="T116" s="38">
        <f t="shared" si="19"/>
        <v>0.31</v>
      </c>
      <c r="U116" s="38">
        <v>-0.2</v>
      </c>
      <c r="V116" s="39">
        <v>0.31</v>
      </c>
    </row>
    <row r="117" spans="8:22" x14ac:dyDescent="0.25">
      <c r="H117" s="12">
        <v>-66</v>
      </c>
      <c r="I117" s="19">
        <f t="shared" si="12"/>
        <v>29.661758894102945</v>
      </c>
      <c r="J117" s="19">
        <f t="shared" si="20"/>
        <v>-0.74305924520425037</v>
      </c>
      <c r="K117" s="19">
        <f t="shared" si="11"/>
        <v>2.5502546450155705E-3</v>
      </c>
      <c r="L117" s="19">
        <f t="shared" si="13"/>
        <v>-17.833421884902013</v>
      </c>
      <c r="M117" s="28">
        <f t="shared" si="21"/>
        <v>6.1206111480371916E-2</v>
      </c>
      <c r="N117" s="19">
        <f t="shared" si="14"/>
        <v>229.35222765152383</v>
      </c>
      <c r="O117" s="19">
        <f t="shared" si="15"/>
        <v>18.096461535984417</v>
      </c>
      <c r="P117">
        <f t="shared" si="16"/>
        <v>11.203398739273204</v>
      </c>
      <c r="Q117" s="38">
        <v>114</v>
      </c>
      <c r="R117" s="38">
        <f t="shared" si="17"/>
        <v>228</v>
      </c>
      <c r="S117" s="38">
        <f t="shared" si="18"/>
        <v>0.23</v>
      </c>
      <c r="T117" s="38">
        <f t="shared" si="19"/>
        <v>0.33</v>
      </c>
      <c r="U117" s="38">
        <v>-0.23</v>
      </c>
      <c r="V117" s="39">
        <v>0.33</v>
      </c>
    </row>
    <row r="118" spans="8:22" x14ac:dyDescent="0.25">
      <c r="H118" s="12">
        <v>-65</v>
      </c>
      <c r="I118" s="19">
        <f t="shared" si="12"/>
        <v>28.921400792962231</v>
      </c>
      <c r="J118" s="19">
        <f t="shared" si="20"/>
        <v>-0.7403581011407141</v>
      </c>
      <c r="K118" s="19">
        <f t="shared" si="11"/>
        <v>2.8527175979888852E-3</v>
      </c>
      <c r="L118" s="19">
        <f t="shared" si="13"/>
        <v>-17.768594427377138</v>
      </c>
      <c r="M118" s="28">
        <f t="shared" si="21"/>
        <v>6.8465222351733246E-2</v>
      </c>
      <c r="N118" s="19">
        <f t="shared" si="14"/>
        <v>224.90030284656686</v>
      </c>
      <c r="O118" s="19">
        <f t="shared" si="15"/>
        <v>18.096461535984417</v>
      </c>
      <c r="P118">
        <f t="shared" si="16"/>
        <v>11.203398739273204</v>
      </c>
      <c r="Q118" s="38">
        <v>115</v>
      </c>
      <c r="R118" s="38">
        <f t="shared" si="17"/>
        <v>230</v>
      </c>
      <c r="S118" s="38">
        <f t="shared" si="18"/>
        <v>0.25</v>
      </c>
      <c r="T118" s="38">
        <f t="shared" si="19"/>
        <v>0.35</v>
      </c>
      <c r="U118" s="38">
        <v>-0.25</v>
      </c>
      <c r="V118" s="39">
        <v>0.35</v>
      </c>
    </row>
    <row r="119" spans="8:22" x14ac:dyDescent="0.25">
      <c r="H119" s="12">
        <v>-64</v>
      </c>
      <c r="I119" s="19">
        <f t="shared" si="12"/>
        <v>28.184046982953959</v>
      </c>
      <c r="J119" s="19">
        <f t="shared" si="20"/>
        <v>-0.7373538100082726</v>
      </c>
      <c r="K119" s="19">
        <f t="shared" si="11"/>
        <v>3.156445710430944E-3</v>
      </c>
      <c r="L119" s="19">
        <f t="shared" si="13"/>
        <v>-17.696491440198546</v>
      </c>
      <c r="M119" s="28">
        <f t="shared" si="21"/>
        <v>7.5754697050342656E-2</v>
      </c>
      <c r="N119" s="19">
        <f t="shared" si="14"/>
        <v>220.46644345913316</v>
      </c>
      <c r="O119" s="19">
        <f t="shared" si="15"/>
        <v>18.096461535984417</v>
      </c>
      <c r="P119">
        <f t="shared" si="16"/>
        <v>11.203398739273204</v>
      </c>
      <c r="Q119" s="38">
        <v>116</v>
      </c>
      <c r="R119" s="38">
        <f t="shared" si="17"/>
        <v>232</v>
      </c>
      <c r="S119" s="38">
        <f t="shared" si="18"/>
        <v>0.26</v>
      </c>
      <c r="T119" s="38">
        <f t="shared" si="19"/>
        <v>0.37</v>
      </c>
      <c r="U119" s="38">
        <v>-0.26</v>
      </c>
      <c r="V119" s="39">
        <v>0.37</v>
      </c>
    </row>
    <row r="120" spans="8:22" x14ac:dyDescent="0.25">
      <c r="H120" s="12">
        <v>-63</v>
      </c>
      <c r="I120" s="19">
        <f t="shared" si="12"/>
        <v>27.450001773234106</v>
      </c>
      <c r="J120" s="19">
        <f t="shared" si="20"/>
        <v>-0.73404520971985221</v>
      </c>
      <c r="K120" s="19">
        <f t="shared" si="11"/>
        <v>3.4612315963045148E-3</v>
      </c>
      <c r="L120" s="19">
        <f t="shared" si="13"/>
        <v>-17.617085033276453</v>
      </c>
      <c r="M120" s="28">
        <f t="shared" si="21"/>
        <v>8.3069558311308356E-2</v>
      </c>
      <c r="N120" s="19">
        <f t="shared" si="14"/>
        <v>216.05247936246619</v>
      </c>
      <c r="O120" s="19">
        <f t="shared" si="15"/>
        <v>18.096461535984417</v>
      </c>
      <c r="P120">
        <f t="shared" si="16"/>
        <v>11.203398739273204</v>
      </c>
      <c r="Q120" s="38">
        <v>117</v>
      </c>
      <c r="R120" s="38">
        <f t="shared" si="17"/>
        <v>234</v>
      </c>
      <c r="S120" s="38">
        <f t="shared" si="18"/>
        <v>0.28000000000000003</v>
      </c>
      <c r="T120" s="38">
        <f t="shared" si="19"/>
        <v>0.38</v>
      </c>
      <c r="U120" s="38">
        <v>-0.28000000000000003</v>
      </c>
      <c r="V120" s="39">
        <v>0.38</v>
      </c>
    </row>
    <row r="121" spans="8:22" x14ac:dyDescent="0.25">
      <c r="H121" s="12">
        <v>-62</v>
      </c>
      <c r="I121" s="19">
        <f t="shared" si="12"/>
        <v>26.719570426418443</v>
      </c>
      <c r="J121" s="19">
        <f t="shared" si="20"/>
        <v>-0.73043134681566357</v>
      </c>
      <c r="K121" s="19">
        <f t="shared" si="11"/>
        <v>3.7668655372158355E-3</v>
      </c>
      <c r="L121" s="19">
        <f t="shared" si="13"/>
        <v>-17.530352323575929</v>
      </c>
      <c r="M121" s="28">
        <f t="shared" si="21"/>
        <v>9.0404772893180052E-2</v>
      </c>
      <c r="N121" s="19">
        <f t="shared" si="14"/>
        <v>211.66024616315832</v>
      </c>
      <c r="O121" s="19">
        <f t="shared" si="15"/>
        <v>18.096461535984417</v>
      </c>
      <c r="P121">
        <f t="shared" si="16"/>
        <v>11.203398739273204</v>
      </c>
      <c r="Q121" s="38">
        <v>118</v>
      </c>
      <c r="R121" s="38">
        <f t="shared" si="17"/>
        <v>236</v>
      </c>
      <c r="S121" s="38">
        <f t="shared" si="18"/>
        <v>0.3</v>
      </c>
      <c r="T121" s="38">
        <f t="shared" si="19"/>
        <v>0.4</v>
      </c>
      <c r="U121" s="38">
        <v>-0.3</v>
      </c>
      <c r="V121" s="39">
        <v>0.4</v>
      </c>
    </row>
    <row r="122" spans="8:22" x14ac:dyDescent="0.25">
      <c r="H122" s="12">
        <v>-61</v>
      </c>
      <c r="I122" s="19">
        <f t="shared" si="12"/>
        <v>25.993058947773022</v>
      </c>
      <c r="J122" s="19">
        <f t="shared" si="20"/>
        <v>-0.72651147864542054</v>
      </c>
      <c r="K122" s="19">
        <f t="shared" si="11"/>
        <v>4.0731357826189196E-3</v>
      </c>
      <c r="L122" s="19">
        <f t="shared" si="13"/>
        <v>-17.436275487490093</v>
      </c>
      <c r="M122" s="28">
        <f t="shared" si="21"/>
        <v>9.7755258782854071E-2</v>
      </c>
      <c r="N122" s="19">
        <f t="shared" si="14"/>
        <v>207.29158393351011</v>
      </c>
      <c r="O122" s="19">
        <f t="shared" si="15"/>
        <v>18.096461535984417</v>
      </c>
      <c r="P122">
        <f t="shared" si="16"/>
        <v>11.203398739273204</v>
      </c>
      <c r="Q122" s="38">
        <v>119</v>
      </c>
      <c r="R122" s="38">
        <f t="shared" si="17"/>
        <v>238</v>
      </c>
      <c r="S122" s="38">
        <f t="shared" si="18"/>
        <v>0.32</v>
      </c>
      <c r="T122" s="38">
        <f t="shared" si="19"/>
        <v>0.42</v>
      </c>
      <c r="U122" s="38">
        <v>-0.32</v>
      </c>
      <c r="V122" s="39">
        <v>0.42</v>
      </c>
    </row>
    <row r="123" spans="8:22" x14ac:dyDescent="0.25">
      <c r="H123" s="12">
        <v>-60</v>
      </c>
      <c r="I123" s="19">
        <f t="shared" si="12"/>
        <v>25.270773872522597</v>
      </c>
      <c r="J123" s="19">
        <f t="shared" si="20"/>
        <v>-0.72228507525042573</v>
      </c>
      <c r="K123" s="19">
        <f t="shared" si="11"/>
        <v>4.3798288492951087E-3</v>
      </c>
      <c r="L123" s="19">
        <f t="shared" si="13"/>
        <v>-17.334841806010221</v>
      </c>
      <c r="M123" s="28">
        <f t="shared" si="21"/>
        <v>0.10511589238308261</v>
      </c>
      <c r="N123" s="19">
        <f t="shared" si="14"/>
        <v>202.94833593257221</v>
      </c>
      <c r="O123" s="19">
        <f t="shared" si="15"/>
        <v>18.096461535984417</v>
      </c>
      <c r="P123">
        <f t="shared" si="16"/>
        <v>11.203398739273204</v>
      </c>
      <c r="Q123" s="38">
        <v>120</v>
      </c>
      <c r="R123" s="38">
        <f t="shared" si="17"/>
        <v>240</v>
      </c>
      <c r="S123" s="38">
        <f t="shared" si="18"/>
        <v>0.34</v>
      </c>
      <c r="T123" s="38">
        <f t="shared" si="19"/>
        <v>0.44</v>
      </c>
      <c r="U123" s="38">
        <v>-0.34</v>
      </c>
      <c r="V123" s="39">
        <v>0.44</v>
      </c>
    </row>
    <row r="124" spans="8:22" x14ac:dyDescent="0.25">
      <c r="H124" s="12">
        <v>-59</v>
      </c>
      <c r="I124" s="19">
        <f t="shared" si="12"/>
        <v>24.553022051575766</v>
      </c>
      <c r="J124" s="19">
        <f t="shared" si="20"/>
        <v>-0.71775182094683032</v>
      </c>
      <c r="K124" s="19">
        <f t="shared" si="11"/>
        <v>4.6867298186441531E-3</v>
      </c>
      <c r="L124" s="19">
        <f t="shared" si="13"/>
        <v>-17.226043702723928</v>
      </c>
      <c r="M124" s="28">
        <f t="shared" si="21"/>
        <v>0.11248151564746323</v>
      </c>
      <c r="N124" s="19">
        <f t="shared" si="14"/>
        <v>198.6323473176669</v>
      </c>
      <c r="O124" s="19">
        <f t="shared" si="15"/>
        <v>18.096461535984417</v>
      </c>
      <c r="P124">
        <f t="shared" si="16"/>
        <v>11.203398739273204</v>
      </c>
      <c r="Q124" s="38">
        <v>121</v>
      </c>
      <c r="R124" s="38">
        <f t="shared" si="17"/>
        <v>242</v>
      </c>
      <c r="S124" s="38">
        <f t="shared" si="18"/>
        <v>0.36</v>
      </c>
      <c r="T124" s="38">
        <f t="shared" si="19"/>
        <v>0.46</v>
      </c>
      <c r="U124" s="38">
        <v>-0.36</v>
      </c>
      <c r="V124" s="39">
        <v>0.46</v>
      </c>
    </row>
    <row r="125" spans="8:22" x14ac:dyDescent="0.25">
      <c r="H125" s="12">
        <v>-58</v>
      </c>
      <c r="I125" s="19">
        <f t="shared" si="12"/>
        <v>23.840110435962629</v>
      </c>
      <c r="J125" s="19">
        <f t="shared" si="20"/>
        <v>-0.71291161561313743</v>
      </c>
      <c r="K125" s="19">
        <f t="shared" si="11"/>
        <v>4.9936226310336451E-3</v>
      </c>
      <c r="L125" s="19">
        <f t="shared" si="13"/>
        <v>-17.109878774715295</v>
      </c>
      <c r="M125" s="28">
        <f t="shared" si="21"/>
        <v>0.11984694314480926</v>
      </c>
      <c r="N125" s="19">
        <f t="shared" si="14"/>
        <v>194.34546384816753</v>
      </c>
      <c r="O125" s="19">
        <f t="shared" si="15"/>
        <v>18.096461535984417</v>
      </c>
      <c r="P125">
        <f t="shared" si="16"/>
        <v>11.203398739273204</v>
      </c>
      <c r="Q125" s="38">
        <v>122</v>
      </c>
      <c r="R125" s="38">
        <f t="shared" si="17"/>
        <v>244</v>
      </c>
      <c r="S125" s="38">
        <f t="shared" si="18"/>
        <v>0.39</v>
      </c>
      <c r="T125" s="38">
        <f t="shared" si="19"/>
        <v>0.48</v>
      </c>
      <c r="U125" s="38">
        <v>-0.39</v>
      </c>
      <c r="V125" s="39">
        <v>0.48</v>
      </c>
    </row>
    <row r="126" spans="8:22" x14ac:dyDescent="0.25">
      <c r="H126" s="12">
        <v>-57</v>
      </c>
      <c r="I126" s="19">
        <f t="shared" si="12"/>
        <v>23.132345860277866</v>
      </c>
      <c r="J126" s="19">
        <f t="shared" si="20"/>
        <v>-0.70776457568476303</v>
      </c>
      <c r="K126" s="19">
        <f t="shared" si="11"/>
        <v>5.3002903770362764E-3</v>
      </c>
      <c r="L126" s="19">
        <f t="shared" si="13"/>
        <v>-16.986349816434309</v>
      </c>
      <c r="M126" s="28">
        <f t="shared" si="21"/>
        <v>0.12720696904886886</v>
      </c>
      <c r="N126" s="19">
        <f t="shared" si="14"/>
        <v>190.0895305832974</v>
      </c>
      <c r="O126" s="19">
        <f t="shared" si="15"/>
        <v>18.096461535984417</v>
      </c>
      <c r="P126">
        <f t="shared" si="16"/>
        <v>11.203398739273204</v>
      </c>
      <c r="Q126" s="38">
        <v>123</v>
      </c>
      <c r="R126" s="38">
        <f t="shared" si="17"/>
        <v>246</v>
      </c>
      <c r="S126" s="38">
        <f t="shared" si="18"/>
        <v>0.43</v>
      </c>
      <c r="T126" s="38">
        <f t="shared" si="19"/>
        <v>0.5</v>
      </c>
      <c r="U126" s="38">
        <v>-0.43</v>
      </c>
      <c r="V126" s="39">
        <v>0.5</v>
      </c>
    </row>
    <row r="127" spans="8:22" x14ac:dyDescent="0.25">
      <c r="H127" s="12">
        <v>-56</v>
      </c>
      <c r="I127" s="19">
        <f t="shared" si="12"/>
        <v>22.430034825418801</v>
      </c>
      <c r="J127" s="19">
        <f t="shared" si="20"/>
        <v>-0.70231103485906488</v>
      </c>
      <c r="K127" s="19">
        <f t="shared" si="11"/>
        <v>5.6065155841622527E-3</v>
      </c>
      <c r="L127" s="19">
        <f t="shared" si="13"/>
        <v>-16.855464836617557</v>
      </c>
      <c r="M127" s="28">
        <f t="shared" si="21"/>
        <v>0.13455637401989051</v>
      </c>
      <c r="N127" s="19">
        <f t="shared" si="14"/>
        <v>185.86639057568937</v>
      </c>
      <c r="O127" s="19">
        <f t="shared" si="15"/>
        <v>18.096461535984417</v>
      </c>
      <c r="P127">
        <f t="shared" si="16"/>
        <v>11.203398739273204</v>
      </c>
      <c r="Q127" s="38">
        <v>124</v>
      </c>
      <c r="R127" s="38">
        <f t="shared" si="17"/>
        <v>248</v>
      </c>
      <c r="S127" s="38">
        <f t="shared" si="18"/>
        <v>0.46</v>
      </c>
      <c r="T127" s="38">
        <f t="shared" si="19"/>
        <v>0.52</v>
      </c>
      <c r="U127" s="38">
        <v>-0.46</v>
      </c>
      <c r="V127" s="39">
        <v>0.52</v>
      </c>
    </row>
    <row r="128" spans="8:22" x14ac:dyDescent="0.25">
      <c r="H128" s="12">
        <v>-55</v>
      </c>
      <c r="I128" s="19">
        <f t="shared" si="12"/>
        <v>21.733483280902362</v>
      </c>
      <c r="J128" s="19">
        <f t="shared" si="20"/>
        <v>-0.69655154451643853</v>
      </c>
      <c r="K128" s="19">
        <f t="shared" si="11"/>
        <v>5.912080499001604E-3</v>
      </c>
      <c r="L128" s="19">
        <f t="shared" si="13"/>
        <v>-16.717237068394528</v>
      </c>
      <c r="M128" s="28">
        <f t="shared" si="21"/>
        <v>0.1418899319760385</v>
      </c>
      <c r="N128" s="19">
        <f t="shared" si="14"/>
        <v>181.67788356241303</v>
      </c>
      <c r="O128" s="19">
        <f t="shared" si="15"/>
        <v>18.096461535984417</v>
      </c>
      <c r="P128">
        <f t="shared" si="16"/>
        <v>11.203398739273204</v>
      </c>
      <c r="Q128" s="38">
        <v>125</v>
      </c>
      <c r="R128" s="38">
        <f t="shared" si="17"/>
        <v>250</v>
      </c>
      <c r="S128" s="38">
        <f t="shared" si="18"/>
        <v>0.51</v>
      </c>
      <c r="T128" s="38">
        <f t="shared" si="19"/>
        <v>0.54</v>
      </c>
      <c r="U128" s="38">
        <v>-0.51</v>
      </c>
      <c r="V128" s="39">
        <v>0.54</v>
      </c>
    </row>
    <row r="129" spans="8:22" x14ac:dyDescent="0.25">
      <c r="H129" s="12">
        <v>-54</v>
      </c>
      <c r="I129" s="19">
        <f t="shared" si="12"/>
        <v>21.042996407041301</v>
      </c>
      <c r="J129" s="19">
        <f t="shared" si="20"/>
        <v>-0.69048687386106167</v>
      </c>
      <c r="K129" s="19">
        <f t="shared" si="11"/>
        <v>6.2167673634547782E-3</v>
      </c>
      <c r="L129" s="19">
        <f t="shared" si="13"/>
        <v>-16.57168497266548</v>
      </c>
      <c r="M129" s="28">
        <f t="shared" si="21"/>
        <v>0.14920241672291645</v>
      </c>
      <c r="N129" s="19">
        <f t="shared" si="14"/>
        <v>177.52584465515588</v>
      </c>
      <c r="O129" s="19">
        <f t="shared" si="15"/>
        <v>18.096461535984417</v>
      </c>
      <c r="P129">
        <f t="shared" si="16"/>
        <v>11.203398739273204</v>
      </c>
      <c r="Q129" s="38">
        <v>126</v>
      </c>
      <c r="R129" s="38">
        <f t="shared" si="17"/>
        <v>252</v>
      </c>
      <c r="S129" s="38">
        <f t="shared" si="18"/>
        <v>0.55000000000000004</v>
      </c>
      <c r="T129" s="38">
        <f t="shared" si="19"/>
        <v>0.56000000000000005</v>
      </c>
      <c r="U129" s="38">
        <v>-0.55000000000000004</v>
      </c>
      <c r="V129" s="39">
        <v>0.56000000000000005</v>
      </c>
    </row>
    <row r="130" spans="8:22" x14ac:dyDescent="0.25">
      <c r="H130" s="12">
        <v>-53</v>
      </c>
      <c r="I130" s="19">
        <f t="shared" si="12"/>
        <v>20.358878397251772</v>
      </c>
      <c r="J130" s="19">
        <f t="shared" si="20"/>
        <v>-0.68411800978952897</v>
      </c>
      <c r="K130" s="19">
        <f t="shared" si="11"/>
        <v>6.5203586854210016E-3</v>
      </c>
      <c r="L130" s="19">
        <f t="shared" si="13"/>
        <v>-16.418832234948695</v>
      </c>
      <c r="M130" s="28">
        <f t="shared" si="21"/>
        <v>0.15648860845010404</v>
      </c>
      <c r="N130" s="19">
        <f t="shared" si="14"/>
        <v>173.41210303119419</v>
      </c>
      <c r="O130" s="19">
        <f t="shared" si="15"/>
        <v>18.096461535984417</v>
      </c>
      <c r="P130">
        <f t="shared" si="16"/>
        <v>11.203398739273204</v>
      </c>
      <c r="Q130" s="38">
        <v>127</v>
      </c>
      <c r="R130" s="38">
        <f t="shared" si="17"/>
        <v>254</v>
      </c>
      <c r="S130" s="38">
        <f t="shared" si="18"/>
        <v>0.6</v>
      </c>
      <c r="T130" s="38">
        <f t="shared" si="19"/>
        <v>0.57999999999999996</v>
      </c>
      <c r="U130" s="38">
        <v>-0.6</v>
      </c>
      <c r="V130" s="39">
        <v>0.57999999999999996</v>
      </c>
    </row>
    <row r="131" spans="8:22" x14ac:dyDescent="0.25">
      <c r="H131" s="12">
        <v>-52</v>
      </c>
      <c r="I131" s="19">
        <f t="shared" si="12"/>
        <v>19.681432240761552</v>
      </c>
      <c r="J131" s="19">
        <f t="shared" si="20"/>
        <v>-0.67744615649021966</v>
      </c>
      <c r="K131" s="19">
        <f t="shared" ref="K131:K194" si="22" xml:space="preserve"> (J132-J130)/2</f>
        <v>6.8226375027791164E-3</v>
      </c>
      <c r="L131" s="19">
        <f t="shared" si="13"/>
        <v>-16.258707755765272</v>
      </c>
      <c r="M131" s="28">
        <f t="shared" si="21"/>
        <v>0.16374330006669879</v>
      </c>
      <c r="N131" s="19">
        <f t="shared" si="14"/>
        <v>169.33848062677296</v>
      </c>
      <c r="O131" s="19">
        <f t="shared" si="15"/>
        <v>18.096461535984417</v>
      </c>
      <c r="P131">
        <f t="shared" si="16"/>
        <v>11.203398739273204</v>
      </c>
      <c r="Q131" s="38">
        <v>128</v>
      </c>
      <c r="R131" s="38">
        <f t="shared" si="17"/>
        <v>256</v>
      </c>
      <c r="S131" s="38">
        <f t="shared" si="18"/>
        <v>0.66</v>
      </c>
      <c r="T131" s="38">
        <f t="shared" si="19"/>
        <v>0.6</v>
      </c>
      <c r="U131" s="38">
        <v>-0.66</v>
      </c>
      <c r="V131" s="39">
        <v>0.6</v>
      </c>
    </row>
    <row r="132" spans="8:22" x14ac:dyDescent="0.25">
      <c r="H132" s="12">
        <v>-51</v>
      </c>
      <c r="I132" s="19">
        <f t="shared" ref="I132:I195" si="23" xml:space="preserve"> 41.55*(1 - COS(RADIANS($H132))) + 146.25 - SQRT(146.25^2 - (41.55*SIN(RADIANS($H132)))^2)</f>
        <v>19.010959505977581</v>
      </c>
      <c r="J132" s="19">
        <f t="shared" si="20"/>
        <v>-0.67047273478397074</v>
      </c>
      <c r="K132" s="19">
        <f t="shared" si="22"/>
        <v>7.1233876401350926E-3</v>
      </c>
      <c r="L132" s="19">
        <f t="shared" ref="L132:L195" si="24" xml:space="preserve"> $J132 * 24000 / 1000</f>
        <v>-16.091345634815298</v>
      </c>
      <c r="M132" s="28">
        <f t="shared" si="21"/>
        <v>0.17096130336324222</v>
      </c>
      <c r="N132" s="19">
        <f t="shared" ref="N132:N195" si="25" xml:space="preserve"> 50.99 + (PI()*(87.5^2)/4) * ($I132) / 1000</f>
        <v>165.30679083445071</v>
      </c>
      <c r="O132" s="19">
        <f t="shared" ref="O132:O195" si="26">$L$259</f>
        <v>18.096461535984417</v>
      </c>
      <c r="P132">
        <f t="shared" ref="P132:P195" si="27">SUM($L$185:$L$363)/(363-185)</f>
        <v>11.203398739273204</v>
      </c>
      <c r="Q132" s="38">
        <v>129</v>
      </c>
      <c r="R132" s="38">
        <f t="shared" ref="R132:R195" si="28">Q132*2</f>
        <v>258</v>
      </c>
      <c r="S132" s="38">
        <f t="shared" ref="S132:S195" si="29">IF($U132&lt;=0,$U132*(-1),0)</f>
        <v>0.72</v>
      </c>
      <c r="T132" s="38">
        <f t="shared" ref="T132:T195" si="30">IF($V132&gt;=0,$V132,0)</f>
        <v>0.62</v>
      </c>
      <c r="U132" s="38">
        <v>-0.72</v>
      </c>
      <c r="V132" s="39">
        <v>0.62</v>
      </c>
    </row>
    <row r="133" spans="8:22" x14ac:dyDescent="0.25">
      <c r="H133" s="12">
        <v>-50</v>
      </c>
      <c r="I133" s="19">
        <f t="shared" si="23"/>
        <v>18.347760124767632</v>
      </c>
      <c r="J133" s="19">
        <f t="shared" ref="J133:J196" si="31">I133-I132</f>
        <v>-0.66319938120994948</v>
      </c>
      <c r="K133" s="19">
        <f t="shared" si="22"/>
        <v>7.4223939587056975E-3</v>
      </c>
      <c r="L133" s="19">
        <f t="shared" si="24"/>
        <v>-15.916785149038787</v>
      </c>
      <c r="M133" s="28">
        <f t="shared" ref="M133:M196" si="32">(L134-L132)/2</f>
        <v>0.17813745500893674</v>
      </c>
      <c r="N133" s="19">
        <f t="shared" si="25"/>
        <v>161.31883720594098</v>
      </c>
      <c r="O133" s="19">
        <f t="shared" si="26"/>
        <v>18.096461535984417</v>
      </c>
      <c r="P133">
        <f t="shared" si="27"/>
        <v>11.203398739273204</v>
      </c>
      <c r="Q133" s="38">
        <v>130</v>
      </c>
      <c r="R133" s="38">
        <f t="shared" si="28"/>
        <v>260</v>
      </c>
      <c r="S133" s="38">
        <f t="shared" si="29"/>
        <v>0.78</v>
      </c>
      <c r="T133" s="38">
        <f t="shared" si="30"/>
        <v>0.66</v>
      </c>
      <c r="U133" s="38">
        <v>-0.78</v>
      </c>
      <c r="V133" s="39">
        <v>0.66</v>
      </c>
    </row>
    <row r="134" spans="8:22" x14ac:dyDescent="0.25">
      <c r="H134" s="12">
        <v>-49</v>
      </c>
      <c r="I134" s="19">
        <f t="shared" si="23"/>
        <v>17.692132177901073</v>
      </c>
      <c r="J134" s="19">
        <f t="shared" si="31"/>
        <v>-0.65562794686655934</v>
      </c>
      <c r="K134" s="19">
        <f t="shared" si="22"/>
        <v>7.7194425979030257E-3</v>
      </c>
      <c r="L134" s="19">
        <f t="shared" si="24"/>
        <v>-15.735070724797424</v>
      </c>
      <c r="M134" s="28">
        <f t="shared" si="32"/>
        <v>0.18526662234967262</v>
      </c>
      <c r="N134" s="19">
        <f t="shared" si="25"/>
        <v>157.3764121619237</v>
      </c>
      <c r="O134" s="19">
        <f t="shared" si="26"/>
        <v>18.096461535984417</v>
      </c>
      <c r="P134">
        <f t="shared" si="27"/>
        <v>11.203398739273204</v>
      </c>
      <c r="Q134" s="38">
        <v>131</v>
      </c>
      <c r="R134" s="38">
        <f t="shared" si="28"/>
        <v>262</v>
      </c>
      <c r="S134" s="38">
        <f t="shared" si="29"/>
        <v>0.84</v>
      </c>
      <c r="T134" s="38">
        <f t="shared" si="30"/>
        <v>0.7</v>
      </c>
      <c r="U134" s="38">
        <v>-0.84</v>
      </c>
      <c r="V134" s="39">
        <v>0.7</v>
      </c>
    </row>
    <row r="135" spans="8:22" x14ac:dyDescent="0.25">
      <c r="H135" s="12">
        <v>-48</v>
      </c>
      <c r="I135" s="19">
        <f t="shared" si="23"/>
        <v>17.044371681886929</v>
      </c>
      <c r="J135" s="19">
        <f t="shared" si="31"/>
        <v>-0.64776049601414343</v>
      </c>
      <c r="K135" s="19">
        <f t="shared" si="22"/>
        <v>8.0143212093020111E-3</v>
      </c>
      <c r="L135" s="19">
        <f t="shared" si="24"/>
        <v>-15.546251904339442</v>
      </c>
      <c r="M135" s="28">
        <f t="shared" si="32"/>
        <v>0.19234370902324827</v>
      </c>
      <c r="N135" s="19">
        <f t="shared" si="25"/>
        <v>153.48129571025876</v>
      </c>
      <c r="O135" s="19">
        <f t="shared" si="26"/>
        <v>18.096461535984417</v>
      </c>
      <c r="P135">
        <f t="shared" si="27"/>
        <v>11.203398739273204</v>
      </c>
      <c r="Q135" s="38">
        <v>132</v>
      </c>
      <c r="R135" s="38">
        <f t="shared" si="28"/>
        <v>264</v>
      </c>
      <c r="S135" s="38">
        <f t="shared" si="29"/>
        <v>0.93</v>
      </c>
      <c r="T135" s="38">
        <f t="shared" si="30"/>
        <v>0.73</v>
      </c>
      <c r="U135" s="38">
        <v>-0.93</v>
      </c>
      <c r="V135" s="39">
        <v>0.73</v>
      </c>
    </row>
    <row r="136" spans="8:22" x14ac:dyDescent="0.25">
      <c r="H136" s="12">
        <v>-47</v>
      </c>
      <c r="I136" s="19">
        <f t="shared" si="23"/>
        <v>16.404772377438974</v>
      </c>
      <c r="J136" s="19">
        <f t="shared" si="31"/>
        <v>-0.63959930444795532</v>
      </c>
      <c r="K136" s="19">
        <f t="shared" si="22"/>
        <v>8.3068191820245829E-3</v>
      </c>
      <c r="L136" s="19">
        <f t="shared" si="24"/>
        <v>-15.350383306750928</v>
      </c>
      <c r="M136" s="28">
        <f t="shared" si="32"/>
        <v>0.19936366036858999</v>
      </c>
      <c r="N136" s="19">
        <f t="shared" si="25"/>
        <v>149.6352541739835</v>
      </c>
      <c r="O136" s="19">
        <f t="shared" si="26"/>
        <v>18.096461535984417</v>
      </c>
      <c r="P136">
        <f t="shared" si="27"/>
        <v>11.203398739273204</v>
      </c>
      <c r="Q136" s="38">
        <v>133</v>
      </c>
      <c r="R136" s="38">
        <f t="shared" si="28"/>
        <v>266</v>
      </c>
      <c r="S136" s="38">
        <f t="shared" si="29"/>
        <v>0.99</v>
      </c>
      <c r="T136" s="38">
        <f t="shared" si="30"/>
        <v>0.77</v>
      </c>
      <c r="U136" s="38">
        <v>-0.99</v>
      </c>
      <c r="V136" s="39">
        <v>0.77</v>
      </c>
    </row>
    <row r="137" spans="8:22" x14ac:dyDescent="0.25">
      <c r="H137" s="12">
        <v>-46</v>
      </c>
      <c r="I137" s="19">
        <f t="shared" si="23"/>
        <v>15.77362551978888</v>
      </c>
      <c r="J137" s="19">
        <f t="shared" si="31"/>
        <v>-0.63114685765009426</v>
      </c>
      <c r="K137" s="19">
        <f t="shared" si="22"/>
        <v>8.5967278599099473E-3</v>
      </c>
      <c r="L137" s="19">
        <f t="shared" si="24"/>
        <v>-15.147524583602262</v>
      </c>
      <c r="M137" s="28">
        <f t="shared" si="32"/>
        <v>0.20632146863783873</v>
      </c>
      <c r="N137" s="19">
        <f t="shared" si="25"/>
        <v>145.84003893042251</v>
      </c>
      <c r="O137" s="19">
        <f t="shared" si="26"/>
        <v>18.096461535984417</v>
      </c>
      <c r="P137">
        <f t="shared" si="27"/>
        <v>11.203398739273204</v>
      </c>
      <c r="Q137" s="38">
        <v>134</v>
      </c>
      <c r="R137" s="38">
        <f t="shared" si="28"/>
        <v>268</v>
      </c>
      <c r="S137" s="38">
        <f t="shared" si="29"/>
        <v>1.07</v>
      </c>
      <c r="T137" s="38">
        <f t="shared" si="30"/>
        <v>0.82</v>
      </c>
      <c r="U137" s="38">
        <v>-1.07</v>
      </c>
      <c r="V137" s="39">
        <v>0.82</v>
      </c>
    </row>
    <row r="138" spans="8:22" x14ac:dyDescent="0.25">
      <c r="H138" s="12">
        <v>-45</v>
      </c>
      <c r="I138" s="19">
        <f t="shared" si="23"/>
        <v>15.151219671060744</v>
      </c>
      <c r="J138" s="19">
        <f t="shared" si="31"/>
        <v>-0.62240584872813542</v>
      </c>
      <c r="K138" s="19">
        <f t="shared" si="22"/>
        <v>8.8838407498172955E-3</v>
      </c>
      <c r="L138" s="19">
        <f t="shared" si="24"/>
        <v>-14.93774036947525</v>
      </c>
      <c r="M138" s="28">
        <f t="shared" si="32"/>
        <v>0.21321217799561509</v>
      </c>
      <c r="N138" s="19">
        <f t="shared" si="25"/>
        <v>142.09738516269337</v>
      </c>
      <c r="O138" s="19">
        <f t="shared" si="26"/>
        <v>18.096461535984417</v>
      </c>
      <c r="P138">
        <f t="shared" si="27"/>
        <v>11.203398739273204</v>
      </c>
      <c r="Q138" s="38">
        <v>135</v>
      </c>
      <c r="R138" s="38">
        <f t="shared" si="28"/>
        <v>270</v>
      </c>
      <c r="S138" s="38">
        <f t="shared" si="29"/>
        <v>1.1599999999999999</v>
      </c>
      <c r="T138" s="38">
        <f t="shared" si="30"/>
        <v>0.88</v>
      </c>
      <c r="U138" s="38">
        <v>-1.1599999999999999</v>
      </c>
      <c r="V138" s="39">
        <v>0.88</v>
      </c>
    </row>
    <row r="139" spans="8:22" x14ac:dyDescent="0.25">
      <c r="H139" s="12">
        <v>-44</v>
      </c>
      <c r="I139" s="19">
        <f t="shared" si="23"/>
        <v>14.537840494910284</v>
      </c>
      <c r="J139" s="19">
        <f t="shared" si="31"/>
        <v>-0.61337917615045967</v>
      </c>
      <c r="K139" s="19">
        <f t="shared" si="22"/>
        <v>9.1679537211177831E-3</v>
      </c>
      <c r="L139" s="19">
        <f t="shared" si="24"/>
        <v>-14.721100227611032</v>
      </c>
      <c r="M139" s="28">
        <f t="shared" si="32"/>
        <v>0.22003088930682679</v>
      </c>
      <c r="N139" s="19">
        <f t="shared" si="25"/>
        <v>138.40901062482996</v>
      </c>
      <c r="O139" s="19">
        <f t="shared" si="26"/>
        <v>18.096461535984417</v>
      </c>
      <c r="P139">
        <f t="shared" si="27"/>
        <v>11.203398739273204</v>
      </c>
      <c r="Q139" s="38">
        <v>136</v>
      </c>
      <c r="R139" s="38">
        <f t="shared" si="28"/>
        <v>272</v>
      </c>
      <c r="S139" s="38">
        <f t="shared" si="29"/>
        <v>1.26</v>
      </c>
      <c r="T139" s="38">
        <f t="shared" si="30"/>
        <v>0.94</v>
      </c>
      <c r="U139" s="38">
        <v>-1.26</v>
      </c>
      <c r="V139" s="39">
        <v>0.94</v>
      </c>
    </row>
    <row r="140" spans="8:22" x14ac:dyDescent="0.25">
      <c r="H140" s="12">
        <v>-43</v>
      </c>
      <c r="I140" s="19">
        <f t="shared" si="23"/>
        <v>13.933770553624385</v>
      </c>
      <c r="J140" s="19">
        <f t="shared" si="31"/>
        <v>-0.60406994128589986</v>
      </c>
      <c r="K140" s="19">
        <f t="shared" si="22"/>
        <v>9.4488651966457837E-3</v>
      </c>
      <c r="L140" s="19">
        <f t="shared" si="24"/>
        <v>-14.497678590861597</v>
      </c>
      <c r="M140" s="28">
        <f t="shared" si="32"/>
        <v>0.22677276471949881</v>
      </c>
      <c r="N140" s="19">
        <f t="shared" si="25"/>
        <v>134.7766144217006</v>
      </c>
      <c r="O140" s="19">
        <f t="shared" si="26"/>
        <v>18.096461535984417</v>
      </c>
      <c r="P140">
        <f t="shared" si="27"/>
        <v>11.203398739273204</v>
      </c>
      <c r="Q140" s="38">
        <v>137</v>
      </c>
      <c r="R140" s="38">
        <f t="shared" si="28"/>
        <v>274</v>
      </c>
      <c r="S140" s="38">
        <f t="shared" si="29"/>
        <v>1.35</v>
      </c>
      <c r="T140" s="38">
        <f t="shared" si="30"/>
        <v>1</v>
      </c>
      <c r="U140" s="38">
        <v>-1.35</v>
      </c>
      <c r="V140" s="39">
        <v>1</v>
      </c>
    </row>
    <row r="141" spans="8:22" x14ac:dyDescent="0.25">
      <c r="H141" s="12">
        <v>-42</v>
      </c>
      <c r="I141" s="19">
        <f t="shared" si="23"/>
        <v>13.339289107867216</v>
      </c>
      <c r="J141" s="19">
        <f t="shared" si="31"/>
        <v>-0.5944814457571681</v>
      </c>
      <c r="K141" s="19">
        <f t="shared" si="22"/>
        <v>9.7263763344557219E-3</v>
      </c>
      <c r="L141" s="19">
        <f t="shared" si="24"/>
        <v>-14.267554698172034</v>
      </c>
      <c r="M141" s="28">
        <f t="shared" si="32"/>
        <v>0.23343303202693733</v>
      </c>
      <c r="N141" s="19">
        <f t="shared" si="25"/>
        <v>131.20187580484037</v>
      </c>
      <c r="O141" s="19">
        <f t="shared" si="26"/>
        <v>18.096461535984417</v>
      </c>
      <c r="P141">
        <f t="shared" si="27"/>
        <v>11.203398739273204</v>
      </c>
      <c r="Q141" s="38">
        <v>138</v>
      </c>
      <c r="R141" s="38">
        <f t="shared" si="28"/>
        <v>276</v>
      </c>
      <c r="S141" s="38">
        <f t="shared" si="29"/>
        <v>1.45</v>
      </c>
      <c r="T141" s="38">
        <f t="shared" si="30"/>
        <v>1.06</v>
      </c>
      <c r="U141" s="38">
        <v>-1.45</v>
      </c>
      <c r="V141" s="39">
        <v>1.06</v>
      </c>
    </row>
    <row r="142" spans="8:22" x14ac:dyDescent="0.25">
      <c r="H142" s="12">
        <v>-41</v>
      </c>
      <c r="I142" s="19">
        <f t="shared" si="23"/>
        <v>12.754671919250228</v>
      </c>
      <c r="J142" s="19">
        <f t="shared" si="31"/>
        <v>-0.58461718861698841</v>
      </c>
      <c r="K142" s="19">
        <f t="shared" si="22"/>
        <v>1.0000291200981337E-2</v>
      </c>
      <c r="L142" s="19">
        <f t="shared" si="24"/>
        <v>-14.030812526807722</v>
      </c>
      <c r="M142" s="28">
        <f t="shared" si="32"/>
        <v>0.24000698882355209</v>
      </c>
      <c r="N142" s="19">
        <f t="shared" si="25"/>
        <v>127.68645298526417</v>
      </c>
      <c r="O142" s="19">
        <f t="shared" si="26"/>
        <v>18.096461535984417</v>
      </c>
      <c r="P142">
        <f t="shared" si="27"/>
        <v>11.203398739273204</v>
      </c>
      <c r="Q142" s="38">
        <v>139</v>
      </c>
      <c r="R142" s="38">
        <f t="shared" si="28"/>
        <v>278</v>
      </c>
      <c r="S142" s="38">
        <f t="shared" si="29"/>
        <v>1.56</v>
      </c>
      <c r="T142" s="38">
        <f t="shared" si="30"/>
        <v>1.1499999999999999</v>
      </c>
      <c r="U142" s="38">
        <v>-1.56</v>
      </c>
      <c r="V142" s="39">
        <v>1.1499999999999999</v>
      </c>
    </row>
    <row r="143" spans="8:22" x14ac:dyDescent="0.25">
      <c r="H143" s="12">
        <v>-40</v>
      </c>
      <c r="I143" s="19">
        <f t="shared" si="23"/>
        <v>12.180191055895023</v>
      </c>
      <c r="J143" s="19">
        <f t="shared" si="31"/>
        <v>-0.57448086335520543</v>
      </c>
      <c r="K143" s="19">
        <f t="shared" si="22"/>
        <v>1.0270416935284743E-2</v>
      </c>
      <c r="L143" s="19">
        <f t="shared" si="24"/>
        <v>-13.78754072052493</v>
      </c>
      <c r="M143" s="28">
        <f t="shared" si="32"/>
        <v>0.24649000644683383</v>
      </c>
      <c r="N143" s="19">
        <f t="shared" si="25"/>
        <v>124.2319819642764</v>
      </c>
      <c r="O143" s="19">
        <f t="shared" si="26"/>
        <v>18.096461535984417</v>
      </c>
      <c r="P143">
        <f t="shared" si="27"/>
        <v>11.203398739273204</v>
      </c>
      <c r="Q143" s="38">
        <v>140</v>
      </c>
      <c r="R143" s="38">
        <f t="shared" si="28"/>
        <v>280</v>
      </c>
      <c r="S143" s="38">
        <f t="shared" si="29"/>
        <v>1.68</v>
      </c>
      <c r="T143" s="38">
        <f t="shared" si="30"/>
        <v>1.23</v>
      </c>
      <c r="U143" s="38">
        <v>-1.68</v>
      </c>
      <c r="V143" s="39">
        <v>1.23</v>
      </c>
    </row>
    <row r="144" spans="8:22" x14ac:dyDescent="0.25">
      <c r="H144" s="12">
        <v>-39</v>
      </c>
      <c r="I144" s="19">
        <f t="shared" si="23"/>
        <v>11.616114701148604</v>
      </c>
      <c r="J144" s="19">
        <f t="shared" si="31"/>
        <v>-0.56407635474641893</v>
      </c>
      <c r="K144" s="19">
        <f t="shared" si="22"/>
        <v>1.0536563904366858E-2</v>
      </c>
      <c r="L144" s="19">
        <f t="shared" si="24"/>
        <v>-13.537832513914054</v>
      </c>
      <c r="M144" s="28">
        <f t="shared" si="32"/>
        <v>0.25287753370480459</v>
      </c>
      <c r="N144" s="19">
        <f t="shared" si="25"/>
        <v>120.84007538323661</v>
      </c>
      <c r="O144" s="19">
        <f t="shared" si="26"/>
        <v>18.096461535984417</v>
      </c>
      <c r="P144">
        <f t="shared" si="27"/>
        <v>11.203398739273204</v>
      </c>
      <c r="Q144" s="38">
        <v>141</v>
      </c>
      <c r="R144" s="38">
        <f t="shared" si="28"/>
        <v>282</v>
      </c>
      <c r="S144" s="38">
        <f t="shared" si="29"/>
        <v>1.8</v>
      </c>
      <c r="T144" s="38">
        <f t="shared" si="30"/>
        <v>1.32</v>
      </c>
      <c r="U144" s="38">
        <v>-1.8</v>
      </c>
      <c r="V144" s="39">
        <v>1.32</v>
      </c>
    </row>
    <row r="145" spans="8:22" x14ac:dyDescent="0.25">
      <c r="H145" s="12">
        <v>-38</v>
      </c>
      <c r="I145" s="19">
        <f t="shared" si="23"/>
        <v>11.062706965602132</v>
      </c>
      <c r="J145" s="19">
        <f t="shared" si="31"/>
        <v>-0.55340773554647171</v>
      </c>
      <c r="K145" s="19">
        <f t="shared" si="22"/>
        <v>1.0798545850363439E-2</v>
      </c>
      <c r="L145" s="19">
        <f t="shared" si="24"/>
        <v>-13.281785653115321</v>
      </c>
      <c r="M145" s="28">
        <f t="shared" si="32"/>
        <v>0.25916510040872254</v>
      </c>
      <c r="N145" s="19">
        <f t="shared" si="25"/>
        <v>117.51232139318992</v>
      </c>
      <c r="O145" s="19">
        <f t="shared" si="26"/>
        <v>18.096461535984417</v>
      </c>
      <c r="P145">
        <f t="shared" si="27"/>
        <v>11.203398739273204</v>
      </c>
      <c r="Q145" s="38">
        <v>142</v>
      </c>
      <c r="R145" s="38">
        <f t="shared" si="28"/>
        <v>284</v>
      </c>
      <c r="S145" s="38">
        <f t="shared" si="29"/>
        <v>1.93</v>
      </c>
      <c r="T145" s="38">
        <f t="shared" si="30"/>
        <v>1.41</v>
      </c>
      <c r="U145" s="38">
        <v>-1.93</v>
      </c>
      <c r="V145" s="39">
        <v>1.41</v>
      </c>
    </row>
    <row r="146" spans="8:22" x14ac:dyDescent="0.25">
      <c r="H146" s="12">
        <v>-37</v>
      </c>
      <c r="I146" s="19">
        <f t="shared" si="23"/>
        <v>10.52022770255644</v>
      </c>
      <c r="J146" s="19">
        <f t="shared" si="31"/>
        <v>-0.54247926304569205</v>
      </c>
      <c r="K146" s="19">
        <f t="shared" si="22"/>
        <v>1.1056180028887752E-2</v>
      </c>
      <c r="L146" s="19">
        <f t="shared" si="24"/>
        <v>-13.019502313096609</v>
      </c>
      <c r="M146" s="28">
        <f t="shared" si="32"/>
        <v>0.26534832069330605</v>
      </c>
      <c r="N146" s="19">
        <f t="shared" si="25"/>
        <v>114.2502825452232</v>
      </c>
      <c r="O146" s="19">
        <f t="shared" si="26"/>
        <v>18.096461535984417</v>
      </c>
      <c r="P146">
        <f t="shared" si="27"/>
        <v>11.203398739273204</v>
      </c>
      <c r="Q146" s="38">
        <v>143</v>
      </c>
      <c r="R146" s="38">
        <f t="shared" si="28"/>
        <v>286</v>
      </c>
      <c r="S146" s="38">
        <f t="shared" si="29"/>
        <v>2.04</v>
      </c>
      <c r="T146" s="38">
        <f t="shared" si="30"/>
        <v>1.51</v>
      </c>
      <c r="U146" s="38">
        <v>-2.04</v>
      </c>
      <c r="V146" s="39">
        <v>1.51</v>
      </c>
    </row>
    <row r="147" spans="8:22" x14ac:dyDescent="0.25">
      <c r="H147" s="12">
        <v>-36</v>
      </c>
      <c r="I147" s="19">
        <f t="shared" si="23"/>
        <v>9.9889323270677437</v>
      </c>
      <c r="J147" s="19">
        <f t="shared" si="31"/>
        <v>-0.53129537548869621</v>
      </c>
      <c r="K147" s="19">
        <f t="shared" si="22"/>
        <v>1.1309287339059892E-2</v>
      </c>
      <c r="L147" s="19">
        <f t="shared" si="24"/>
        <v>-12.751089011728709</v>
      </c>
      <c r="M147" s="28">
        <f t="shared" si="32"/>
        <v>0.27142289613743742</v>
      </c>
      <c r="N147" s="19">
        <f t="shared" si="25"/>
        <v>111.05549470234999</v>
      </c>
      <c r="O147" s="19">
        <f t="shared" si="26"/>
        <v>18.096461535984417</v>
      </c>
      <c r="P147">
        <f t="shared" si="27"/>
        <v>11.203398739273204</v>
      </c>
      <c r="Q147" s="38">
        <v>144</v>
      </c>
      <c r="R147" s="38">
        <f t="shared" si="28"/>
        <v>288</v>
      </c>
      <c r="S147" s="38">
        <f t="shared" si="29"/>
        <v>2.1800000000000002</v>
      </c>
      <c r="T147" s="38">
        <f t="shared" si="30"/>
        <v>1.62</v>
      </c>
      <c r="U147" s="38">
        <v>-2.1800000000000002</v>
      </c>
      <c r="V147" s="39">
        <v>1.62</v>
      </c>
    </row>
    <row r="148" spans="8:22" x14ac:dyDescent="0.25">
      <c r="H148" s="12">
        <v>-35</v>
      </c>
      <c r="I148" s="19">
        <f t="shared" si="23"/>
        <v>9.4690716387001714</v>
      </c>
      <c r="J148" s="19">
        <f t="shared" si="31"/>
        <v>-0.51986068836757227</v>
      </c>
      <c r="K148" s="19">
        <f t="shared" si="22"/>
        <v>1.1557692445563816E-2</v>
      </c>
      <c r="L148" s="19">
        <f t="shared" si="24"/>
        <v>-12.476656520821734</v>
      </c>
      <c r="M148" s="28">
        <f t="shared" si="32"/>
        <v>0.27738461869353159</v>
      </c>
      <c r="N148" s="19">
        <f t="shared" si="25"/>
        <v>107.92946597368515</v>
      </c>
      <c r="O148" s="19">
        <f t="shared" si="26"/>
        <v>18.096461535984417</v>
      </c>
      <c r="P148">
        <f t="shared" si="27"/>
        <v>11.203398739273204</v>
      </c>
      <c r="Q148" s="38">
        <v>145</v>
      </c>
      <c r="R148" s="38">
        <f t="shared" si="28"/>
        <v>290</v>
      </c>
      <c r="S148" s="38">
        <f t="shared" si="29"/>
        <v>2.31</v>
      </c>
      <c r="T148" s="38">
        <f t="shared" si="30"/>
        <v>1.71</v>
      </c>
      <c r="U148" s="38">
        <v>-2.31</v>
      </c>
      <c r="V148" s="39">
        <v>1.71</v>
      </c>
    </row>
    <row r="149" spans="8:22" x14ac:dyDescent="0.25">
      <c r="H149" s="12">
        <v>-34</v>
      </c>
      <c r="I149" s="19">
        <f t="shared" si="23"/>
        <v>8.9608916481026029</v>
      </c>
      <c r="J149" s="19">
        <f t="shared" si="31"/>
        <v>-0.50817999059756858</v>
      </c>
      <c r="K149" s="19">
        <f t="shared" si="22"/>
        <v>1.1801223892788926E-2</v>
      </c>
      <c r="L149" s="19">
        <f t="shared" si="24"/>
        <v>-12.196319774341646</v>
      </c>
      <c r="M149" s="28">
        <f t="shared" si="32"/>
        <v>0.28322937342693422</v>
      </c>
      <c r="N149" s="19">
        <f t="shared" si="25"/>
        <v>104.87367567161603</v>
      </c>
      <c r="O149" s="19">
        <f t="shared" si="26"/>
        <v>18.096461535984417</v>
      </c>
      <c r="P149">
        <f t="shared" si="27"/>
        <v>11.203398739273204</v>
      </c>
      <c r="Q149" s="38">
        <v>146</v>
      </c>
      <c r="R149" s="38">
        <f t="shared" si="28"/>
        <v>292</v>
      </c>
      <c r="S149" s="38">
        <f t="shared" si="29"/>
        <v>2.46</v>
      </c>
      <c r="T149" s="38">
        <f t="shared" si="30"/>
        <v>1.84</v>
      </c>
      <c r="U149" s="38">
        <v>-2.46</v>
      </c>
      <c r="V149" s="39">
        <v>1.84</v>
      </c>
    </row>
    <row r="150" spans="8:22" x14ac:dyDescent="0.25">
      <c r="H150" s="12">
        <v>-33</v>
      </c>
      <c r="I150" s="19">
        <f t="shared" si="23"/>
        <v>8.4646334075206084</v>
      </c>
      <c r="J150" s="19">
        <f t="shared" si="31"/>
        <v>-0.49625824058199441</v>
      </c>
      <c r="K150" s="19">
        <f t="shared" si="22"/>
        <v>1.2039714211411479E-2</v>
      </c>
      <c r="L150" s="19">
        <f t="shared" si="24"/>
        <v>-11.910197773967866</v>
      </c>
      <c r="M150" s="28">
        <f t="shared" si="32"/>
        <v>0.28895314107387549</v>
      </c>
      <c r="N150" s="19">
        <f t="shared" si="25"/>
        <v>101.8895732926358</v>
      </c>
      <c r="O150" s="19">
        <f t="shared" si="26"/>
        <v>18.096461535984417</v>
      </c>
      <c r="P150">
        <f t="shared" si="27"/>
        <v>11.203398739273204</v>
      </c>
      <c r="Q150" s="38">
        <v>147</v>
      </c>
      <c r="R150" s="38">
        <f t="shared" si="28"/>
        <v>294</v>
      </c>
      <c r="S150" s="38">
        <f t="shared" si="29"/>
        <v>2.6</v>
      </c>
      <c r="T150" s="38">
        <f t="shared" si="30"/>
        <v>1.95</v>
      </c>
      <c r="U150" s="38">
        <v>-2.6</v>
      </c>
      <c r="V150" s="39">
        <v>1.95</v>
      </c>
    </row>
    <row r="151" spans="8:22" x14ac:dyDescent="0.25">
      <c r="H151" s="12">
        <v>-32</v>
      </c>
      <c r="I151" s="19">
        <f t="shared" si="23"/>
        <v>7.9805328453458628</v>
      </c>
      <c r="J151" s="19">
        <f t="shared" si="31"/>
        <v>-0.48410056217474562</v>
      </c>
      <c r="K151" s="19">
        <f t="shared" si="22"/>
        <v>1.2273000017145819E-2</v>
      </c>
      <c r="L151" s="19">
        <f t="shared" si="24"/>
        <v>-11.618413492193895</v>
      </c>
      <c r="M151" s="28">
        <f t="shared" si="32"/>
        <v>0.29455200041149965</v>
      </c>
      <c r="N151" s="19">
        <f t="shared" si="25"/>
        <v>98.978577522455467</v>
      </c>
      <c r="O151" s="19">
        <f t="shared" si="26"/>
        <v>18.096461535984417</v>
      </c>
      <c r="P151">
        <f t="shared" si="27"/>
        <v>11.203398739273204</v>
      </c>
      <c r="Q151" s="38">
        <v>148</v>
      </c>
      <c r="R151" s="38">
        <f t="shared" si="28"/>
        <v>296</v>
      </c>
      <c r="S151" s="38">
        <f t="shared" si="29"/>
        <v>2.78</v>
      </c>
      <c r="T151" s="38">
        <f t="shared" si="30"/>
        <v>2.06</v>
      </c>
      <c r="U151" s="38">
        <v>-2.78</v>
      </c>
      <c r="V151" s="39">
        <v>2.06</v>
      </c>
    </row>
    <row r="152" spans="8:22" x14ac:dyDescent="0.25">
      <c r="H152" s="12">
        <v>-31</v>
      </c>
      <c r="I152" s="19">
        <f t="shared" si="23"/>
        <v>7.50882060479816</v>
      </c>
      <c r="J152" s="19">
        <f t="shared" si="31"/>
        <v>-0.47171224054770278</v>
      </c>
      <c r="K152" s="19">
        <f t="shared" si="22"/>
        <v>1.2500922102688605E-2</v>
      </c>
      <c r="L152" s="19">
        <f t="shared" si="24"/>
        <v>-11.321093773144867</v>
      </c>
      <c r="M152" s="28">
        <f t="shared" si="32"/>
        <v>0.30002213046452653</v>
      </c>
      <c r="N152" s="19">
        <f t="shared" si="25"/>
        <v>96.142075265965659</v>
      </c>
      <c r="O152" s="19">
        <f t="shared" si="26"/>
        <v>18.096461535984417</v>
      </c>
      <c r="P152">
        <f t="shared" si="27"/>
        <v>11.203398739273204</v>
      </c>
      <c r="Q152" s="38">
        <v>149</v>
      </c>
      <c r="R152" s="38">
        <f t="shared" si="28"/>
        <v>298</v>
      </c>
      <c r="S152" s="38">
        <f t="shared" si="29"/>
        <v>2.94</v>
      </c>
      <c r="T152" s="38">
        <f t="shared" si="30"/>
        <v>2.2000000000000002</v>
      </c>
      <c r="U152" s="38">
        <v>-2.94</v>
      </c>
      <c r="V152" s="39">
        <v>2.2000000000000002</v>
      </c>
    </row>
    <row r="153" spans="8:22" x14ac:dyDescent="0.25">
      <c r="H153" s="12">
        <v>-30</v>
      </c>
      <c r="I153" s="19">
        <f t="shared" si="23"/>
        <v>7.0497218868287916</v>
      </c>
      <c r="J153" s="19">
        <f t="shared" si="31"/>
        <v>-0.45909871796936841</v>
      </c>
      <c r="K153" s="19">
        <f t="shared" si="22"/>
        <v>1.2723325522927098E-2</v>
      </c>
      <c r="L153" s="19">
        <f t="shared" si="24"/>
        <v>-11.018369231264842</v>
      </c>
      <c r="M153" s="28">
        <f t="shared" si="32"/>
        <v>0.30535981255025035</v>
      </c>
      <c r="N153" s="19">
        <f t="shared" si="25"/>
        <v>93.381420702582531</v>
      </c>
      <c r="O153" s="19">
        <f t="shared" si="26"/>
        <v>18.096461535984417</v>
      </c>
      <c r="P153">
        <f t="shared" si="27"/>
        <v>11.203398739273204</v>
      </c>
      <c r="Q153" s="38">
        <v>150</v>
      </c>
      <c r="R153" s="38">
        <f t="shared" si="28"/>
        <v>300</v>
      </c>
      <c r="S153" s="38">
        <f t="shared" si="29"/>
        <v>3.11</v>
      </c>
      <c r="T153" s="38">
        <f t="shared" si="30"/>
        <v>2.35</v>
      </c>
      <c r="U153" s="38">
        <v>-3.11</v>
      </c>
      <c r="V153" s="39">
        <v>2.35</v>
      </c>
    </row>
    <row r="154" spans="8:22" x14ac:dyDescent="0.25">
      <c r="H154" s="12">
        <v>-29</v>
      </c>
      <c r="I154" s="19">
        <f t="shared" si="23"/>
        <v>6.6034562973269431</v>
      </c>
      <c r="J154" s="19">
        <f t="shared" si="31"/>
        <v>-0.44626558950184858</v>
      </c>
      <c r="K154" s="19">
        <f t="shared" si="22"/>
        <v>1.294005967297096E-2</v>
      </c>
      <c r="L154" s="19">
        <f t="shared" si="24"/>
        <v>-10.710374148044366</v>
      </c>
      <c r="M154" s="28">
        <f t="shared" si="32"/>
        <v>0.31056143215130305</v>
      </c>
      <c r="N154" s="19">
        <f t="shared" si="25"/>
        <v>90.697934367468577</v>
      </c>
      <c r="O154" s="19">
        <f t="shared" si="26"/>
        <v>18.096461535984417</v>
      </c>
      <c r="P154">
        <f t="shared" si="27"/>
        <v>11.203398739273204</v>
      </c>
      <c r="Q154" s="38">
        <v>151</v>
      </c>
      <c r="R154" s="38">
        <f t="shared" si="28"/>
        <v>302</v>
      </c>
      <c r="S154" s="38">
        <f t="shared" si="29"/>
        <v>3.28</v>
      </c>
      <c r="T154" s="38">
        <f t="shared" si="30"/>
        <v>2.4900000000000002</v>
      </c>
      <c r="U154" s="38">
        <v>-3.28</v>
      </c>
      <c r="V154" s="39">
        <v>2.4900000000000002</v>
      </c>
    </row>
    <row r="155" spans="8:22" x14ac:dyDescent="0.25">
      <c r="H155" s="12">
        <v>-28</v>
      </c>
      <c r="I155" s="19">
        <f t="shared" si="23"/>
        <v>6.1702376987035166</v>
      </c>
      <c r="J155" s="19">
        <f t="shared" si="31"/>
        <v>-0.43321859862342649</v>
      </c>
      <c r="K155" s="19">
        <f t="shared" si="22"/>
        <v>1.315097836048551E-2</v>
      </c>
      <c r="L155" s="19">
        <f t="shared" si="24"/>
        <v>-10.397246366962236</v>
      </c>
      <c r="M155" s="28">
        <f t="shared" si="32"/>
        <v>0.31562348065165224</v>
      </c>
      <c r="N155" s="19">
        <f t="shared" si="25"/>
        <v>88.092902259075714</v>
      </c>
      <c r="O155" s="19">
        <f t="shared" si="26"/>
        <v>18.096461535984417</v>
      </c>
      <c r="P155">
        <f t="shared" si="27"/>
        <v>11.203398739273204</v>
      </c>
      <c r="Q155" s="38">
        <v>152</v>
      </c>
      <c r="R155" s="38">
        <f t="shared" si="28"/>
        <v>304</v>
      </c>
      <c r="S155" s="38">
        <f t="shared" si="29"/>
        <v>3.48</v>
      </c>
      <c r="T155" s="38">
        <f t="shared" si="30"/>
        <v>2.65</v>
      </c>
      <c r="U155" s="38">
        <v>-3.48</v>
      </c>
      <c r="V155" s="39">
        <v>2.65</v>
      </c>
    </row>
    <row r="156" spans="8:22" x14ac:dyDescent="0.25">
      <c r="H156" s="12">
        <v>-27</v>
      </c>
      <c r="I156" s="19">
        <f t="shared" si="23"/>
        <v>5.750274065922639</v>
      </c>
      <c r="J156" s="19">
        <f t="shared" si="31"/>
        <v>-0.41996363278087756</v>
      </c>
      <c r="K156" s="19">
        <f t="shared" si="22"/>
        <v>1.3355939871672717E-2</v>
      </c>
      <c r="L156" s="19">
        <f t="shared" si="24"/>
        <v>-10.079127186741061</v>
      </c>
      <c r="M156" s="28">
        <f t="shared" si="32"/>
        <v>0.32054255692014522</v>
      </c>
      <c r="N156" s="19">
        <f t="shared" si="25"/>
        <v>85.567574973433324</v>
      </c>
      <c r="O156" s="19">
        <f t="shared" si="26"/>
        <v>18.096461535984417</v>
      </c>
      <c r="P156">
        <f t="shared" si="27"/>
        <v>11.203398739273204</v>
      </c>
      <c r="Q156" s="38">
        <v>153</v>
      </c>
      <c r="R156" s="38">
        <f t="shared" si="28"/>
        <v>306</v>
      </c>
      <c r="S156" s="38">
        <f t="shared" si="29"/>
        <v>3.69</v>
      </c>
      <c r="T156" s="38">
        <f t="shared" si="30"/>
        <v>2.81</v>
      </c>
      <c r="U156" s="38">
        <v>-3.69</v>
      </c>
      <c r="V156" s="39">
        <v>2.81</v>
      </c>
    </row>
    <row r="157" spans="8:22" x14ac:dyDescent="0.25">
      <c r="H157" s="12">
        <v>-26</v>
      </c>
      <c r="I157" s="19">
        <f t="shared" si="23"/>
        <v>5.343767347042558</v>
      </c>
      <c r="J157" s="19">
        <f t="shared" si="31"/>
        <v>-0.40650671888008105</v>
      </c>
      <c r="K157" s="19">
        <f t="shared" si="22"/>
        <v>1.3554807031482596E-2</v>
      </c>
      <c r="L157" s="19">
        <f t="shared" si="24"/>
        <v>-9.7561612531219453</v>
      </c>
      <c r="M157" s="28">
        <f t="shared" si="32"/>
        <v>0.32531536875558231</v>
      </c>
      <c r="N157" s="19">
        <f t="shared" si="25"/>
        <v>83.123166865552122</v>
      </c>
      <c r="O157" s="19">
        <f t="shared" si="26"/>
        <v>18.096461535984417</v>
      </c>
      <c r="P157">
        <f t="shared" si="27"/>
        <v>11.203398739273204</v>
      </c>
      <c r="Q157" s="38">
        <v>154</v>
      </c>
      <c r="R157" s="38">
        <f t="shared" si="28"/>
        <v>308</v>
      </c>
      <c r="S157" s="38">
        <f t="shared" si="29"/>
        <v>3.86</v>
      </c>
      <c r="T157" s="38">
        <f t="shared" si="30"/>
        <v>2.99</v>
      </c>
      <c r="U157" s="38">
        <v>-3.86</v>
      </c>
      <c r="V157" s="39">
        <v>2.99</v>
      </c>
    </row>
    <row r="158" spans="8:22" x14ac:dyDescent="0.25">
      <c r="H158" s="12">
        <v>-25</v>
      </c>
      <c r="I158" s="19">
        <f t="shared" si="23"/>
        <v>4.9509133283246456</v>
      </c>
      <c r="J158" s="19">
        <f t="shared" si="31"/>
        <v>-0.39285401871791237</v>
      </c>
      <c r="K158" s="19">
        <f t="shared" si="22"/>
        <v>1.3747447258850798E-2</v>
      </c>
      <c r="L158" s="19">
        <f t="shared" si="24"/>
        <v>-9.4284964492298968</v>
      </c>
      <c r="M158" s="28">
        <f t="shared" si="32"/>
        <v>0.32993873421241915</v>
      </c>
      <c r="N158" s="19">
        <f t="shared" si="25"/>
        <v>80.760855238296898</v>
      </c>
      <c r="O158" s="19">
        <f t="shared" si="26"/>
        <v>18.096461535984417</v>
      </c>
      <c r="P158">
        <f t="shared" si="27"/>
        <v>11.203398739273204</v>
      </c>
      <c r="Q158" s="38">
        <v>155</v>
      </c>
      <c r="R158" s="38">
        <f t="shared" si="28"/>
        <v>310</v>
      </c>
      <c r="S158" s="38">
        <f t="shared" si="29"/>
        <v>4.0599999999999996</v>
      </c>
      <c r="T158" s="38">
        <f t="shared" si="30"/>
        <v>3.15</v>
      </c>
      <c r="U158" s="38">
        <v>-4.0599999999999996</v>
      </c>
      <c r="V158" s="39">
        <v>3.15</v>
      </c>
    </row>
    <row r="159" spans="8:22" x14ac:dyDescent="0.25">
      <c r="H159" s="12">
        <v>-24</v>
      </c>
      <c r="I159" s="19">
        <f t="shared" si="23"/>
        <v>4.5719015039622661</v>
      </c>
      <c r="J159" s="19">
        <f t="shared" si="31"/>
        <v>-0.37901182436237946</v>
      </c>
      <c r="K159" s="19">
        <f t="shared" si="22"/>
        <v>1.3933732616251859E-2</v>
      </c>
      <c r="L159" s="19">
        <f t="shared" si="24"/>
        <v>-9.096283784697107</v>
      </c>
      <c r="M159" s="28">
        <f t="shared" si="32"/>
        <v>0.33440958279004462</v>
      </c>
      <c r="N159" s="19">
        <f t="shared" si="25"/>
        <v>78.481779559039651</v>
      </c>
      <c r="O159" s="19">
        <f t="shared" si="26"/>
        <v>18.096461535984417</v>
      </c>
      <c r="P159">
        <f t="shared" si="27"/>
        <v>11.203398739273204</v>
      </c>
      <c r="Q159" s="38">
        <v>156</v>
      </c>
      <c r="R159" s="38">
        <f t="shared" si="28"/>
        <v>312</v>
      </c>
      <c r="S159" s="38">
        <f t="shared" si="29"/>
        <v>4.29</v>
      </c>
      <c r="T159" s="38">
        <f t="shared" si="30"/>
        <v>3.34</v>
      </c>
      <c r="U159" s="38">
        <v>-4.29</v>
      </c>
      <c r="V159" s="39">
        <v>3.34</v>
      </c>
    </row>
    <row r="160" spans="8:22" x14ac:dyDescent="0.25">
      <c r="H160" s="12">
        <v>-23</v>
      </c>
      <c r="I160" s="19">
        <f t="shared" si="23"/>
        <v>4.2069149504768575</v>
      </c>
      <c r="J160" s="19">
        <f t="shared" si="31"/>
        <v>-0.36498655348540865</v>
      </c>
      <c r="K160" s="19">
        <f t="shared" si="22"/>
        <v>1.4113539854918145E-2</v>
      </c>
      <c r="L160" s="19">
        <f t="shared" si="24"/>
        <v>-8.7596772836498076</v>
      </c>
      <c r="M160" s="28">
        <f t="shared" si="32"/>
        <v>0.33872495651803547</v>
      </c>
      <c r="N160" s="19">
        <f t="shared" si="25"/>
        <v>76.287040704377461</v>
      </c>
      <c r="O160" s="19">
        <f t="shared" si="26"/>
        <v>18.096461535984417</v>
      </c>
      <c r="P160">
        <f t="shared" si="27"/>
        <v>11.203398739273204</v>
      </c>
      <c r="Q160" s="38">
        <v>157</v>
      </c>
      <c r="R160" s="38">
        <f t="shared" si="28"/>
        <v>314</v>
      </c>
      <c r="S160" s="38">
        <f t="shared" si="29"/>
        <v>4.53</v>
      </c>
      <c r="T160" s="38">
        <f t="shared" si="30"/>
        <v>3.53</v>
      </c>
      <c r="U160" s="38">
        <v>-4.53</v>
      </c>
      <c r="V160" s="39">
        <v>3.53</v>
      </c>
    </row>
    <row r="161" spans="8:22" x14ac:dyDescent="0.25">
      <c r="H161" s="12">
        <v>-22</v>
      </c>
      <c r="I161" s="19">
        <f t="shared" si="23"/>
        <v>3.8561302058243143</v>
      </c>
      <c r="J161" s="19">
        <f t="shared" si="31"/>
        <v>-0.35078474465254317</v>
      </c>
      <c r="K161" s="19">
        <f t="shared" si="22"/>
        <v>1.428675045534078E-2</v>
      </c>
      <c r="L161" s="19">
        <f t="shared" si="24"/>
        <v>-8.418833871661036</v>
      </c>
      <c r="M161" s="28">
        <f t="shared" si="32"/>
        <v>0.34288201092817872</v>
      </c>
      <c r="N161" s="19">
        <f t="shared" si="25"/>
        <v>74.177700233174406</v>
      </c>
      <c r="O161" s="19">
        <f t="shared" si="26"/>
        <v>18.096461535984417</v>
      </c>
      <c r="P161">
        <f t="shared" si="27"/>
        <v>11.203398739273204</v>
      </c>
      <c r="Q161" s="38">
        <v>158</v>
      </c>
      <c r="R161" s="38">
        <f t="shared" si="28"/>
        <v>316</v>
      </c>
      <c r="S161" s="38">
        <f t="shared" si="29"/>
        <v>4.74</v>
      </c>
      <c r="T161" s="38">
        <f t="shared" si="30"/>
        <v>3.74</v>
      </c>
      <c r="U161" s="38">
        <v>-4.74</v>
      </c>
      <c r="V161" s="39">
        <v>3.74</v>
      </c>
    </row>
    <row r="162" spans="8:22" x14ac:dyDescent="0.25">
      <c r="H162" s="12">
        <v>-21</v>
      </c>
      <c r="I162" s="19">
        <f t="shared" si="23"/>
        <v>3.5197171532495872</v>
      </c>
      <c r="J162" s="19">
        <f t="shared" si="31"/>
        <v>-0.33641305257472709</v>
      </c>
      <c r="K162" s="19">
        <f t="shared" si="22"/>
        <v>1.4453250663677863E-2</v>
      </c>
      <c r="L162" s="19">
        <f t="shared" si="24"/>
        <v>-8.0739132617934501</v>
      </c>
      <c r="M162" s="28">
        <f t="shared" si="32"/>
        <v>0.34687801592826872</v>
      </c>
      <c r="N162" s="19">
        <f t="shared" si="25"/>
        <v>72.154779688155514</v>
      </c>
      <c r="O162" s="19">
        <f t="shared" si="26"/>
        <v>18.096461535984417</v>
      </c>
      <c r="P162">
        <f t="shared" si="27"/>
        <v>11.203398739273204</v>
      </c>
      <c r="Q162" s="38">
        <v>159</v>
      </c>
      <c r="R162" s="38">
        <f t="shared" si="28"/>
        <v>318</v>
      </c>
      <c r="S162" s="38">
        <f t="shared" si="29"/>
        <v>5</v>
      </c>
      <c r="T162" s="38">
        <f t="shared" si="30"/>
        <v>3.92</v>
      </c>
      <c r="U162" s="38">
        <v>-5</v>
      </c>
      <c r="V162" s="39">
        <v>3.92</v>
      </c>
    </row>
    <row r="163" spans="8:22" x14ac:dyDescent="0.25">
      <c r="H163" s="12">
        <v>-20</v>
      </c>
      <c r="I163" s="19">
        <f t="shared" si="23"/>
        <v>3.1978389099243998</v>
      </c>
      <c r="J163" s="19">
        <f t="shared" si="31"/>
        <v>-0.32187824332518744</v>
      </c>
      <c r="K163" s="19">
        <f t="shared" si="22"/>
        <v>1.4612931524084161E-2</v>
      </c>
      <c r="L163" s="19">
        <f t="shared" si="24"/>
        <v>-7.7250778398044986</v>
      </c>
      <c r="M163" s="28">
        <f t="shared" si="32"/>
        <v>0.35071035657801986</v>
      </c>
      <c r="N163" s="19">
        <f t="shared" si="25"/>
        <v>70.219259926262595</v>
      </c>
      <c r="O163" s="19">
        <f t="shared" si="26"/>
        <v>18.096461535984417</v>
      </c>
      <c r="P163">
        <f t="shared" si="27"/>
        <v>11.203398739273204</v>
      </c>
      <c r="Q163" s="38">
        <v>160</v>
      </c>
      <c r="R163" s="38">
        <f t="shared" si="28"/>
        <v>320</v>
      </c>
      <c r="S163" s="38">
        <f t="shared" si="29"/>
        <v>5.21</v>
      </c>
      <c r="T163" s="38">
        <f t="shared" si="30"/>
        <v>4.1500000000000004</v>
      </c>
      <c r="U163" s="38">
        <v>-5.21</v>
      </c>
      <c r="V163" s="39">
        <v>4.1500000000000004</v>
      </c>
    </row>
    <row r="164" spans="8:22" x14ac:dyDescent="0.25">
      <c r="H164" s="12">
        <v>-19</v>
      </c>
      <c r="I164" s="19">
        <f t="shared" si="23"/>
        <v>2.890651720397841</v>
      </c>
      <c r="J164" s="19">
        <f t="shared" si="31"/>
        <v>-0.30718718952655877</v>
      </c>
      <c r="K164" s="19">
        <f t="shared" si="22"/>
        <v>1.476568890758756E-2</v>
      </c>
      <c r="L164" s="19">
        <f t="shared" si="24"/>
        <v>-7.3724925486374104</v>
      </c>
      <c r="M164" s="28">
        <f t="shared" si="32"/>
        <v>0.35437653378210143</v>
      </c>
      <c r="N164" s="19">
        <f t="shared" si="25"/>
        <v>68.372080477950746</v>
      </c>
      <c r="O164" s="19">
        <f t="shared" si="26"/>
        <v>18.096461535984417</v>
      </c>
      <c r="P164">
        <f t="shared" si="27"/>
        <v>11.203398739273204</v>
      </c>
      <c r="Q164" s="38">
        <v>161</v>
      </c>
      <c r="R164" s="38">
        <f t="shared" si="28"/>
        <v>322</v>
      </c>
      <c r="S164" s="38">
        <f t="shared" si="29"/>
        <v>5.45</v>
      </c>
      <c r="T164" s="38">
        <f t="shared" si="30"/>
        <v>4.3899999999999997</v>
      </c>
      <c r="U164" s="38">
        <v>-5.45</v>
      </c>
      <c r="V164" s="39">
        <v>4.3899999999999997</v>
      </c>
    </row>
    <row r="165" spans="8:22" x14ac:dyDescent="0.25">
      <c r="H165" s="12">
        <v>-18</v>
      </c>
      <c r="I165" s="19">
        <f t="shared" si="23"/>
        <v>2.5983048548878287</v>
      </c>
      <c r="J165" s="19">
        <f t="shared" si="31"/>
        <v>-0.29234686551001232</v>
      </c>
      <c r="K165" s="19">
        <f t="shared" si="22"/>
        <v>1.49114235376544E-2</v>
      </c>
      <c r="L165" s="19">
        <f t="shared" si="24"/>
        <v>-7.0163247722402957</v>
      </c>
      <c r="M165" s="28">
        <f t="shared" si="32"/>
        <v>0.3578741649037056</v>
      </c>
      <c r="N165" s="19">
        <f t="shared" si="25"/>
        <v>66.614138935594241</v>
      </c>
      <c r="O165" s="19">
        <f t="shared" si="26"/>
        <v>18.096461535984417</v>
      </c>
      <c r="P165">
        <f t="shared" si="27"/>
        <v>11.203398739273204</v>
      </c>
      <c r="Q165" s="38">
        <v>162</v>
      </c>
      <c r="R165" s="38">
        <f t="shared" si="28"/>
        <v>324</v>
      </c>
      <c r="S165" s="38">
        <f t="shared" si="29"/>
        <v>5.81</v>
      </c>
      <c r="T165" s="38">
        <f t="shared" si="30"/>
        <v>4.62</v>
      </c>
      <c r="U165" s="38">
        <v>-5.81</v>
      </c>
      <c r="V165" s="39">
        <v>4.62</v>
      </c>
    </row>
    <row r="166" spans="8:22" x14ac:dyDescent="0.25">
      <c r="H166" s="12">
        <v>-17</v>
      </c>
      <c r="I166" s="19">
        <f t="shared" si="23"/>
        <v>2.3209405124365787</v>
      </c>
      <c r="J166" s="19">
        <f t="shared" si="31"/>
        <v>-0.27736434245124997</v>
      </c>
      <c r="K166" s="19">
        <f t="shared" si="22"/>
        <v>1.5050041012443671E-2</v>
      </c>
      <c r="L166" s="19">
        <f t="shared" si="24"/>
        <v>-6.6567442188299992</v>
      </c>
      <c r="M166" s="28">
        <f t="shared" si="32"/>
        <v>0.36120098429864811</v>
      </c>
      <c r="N166" s="19">
        <f t="shared" si="25"/>
        <v>64.946290371140421</v>
      </c>
      <c r="O166" s="19">
        <f t="shared" si="26"/>
        <v>18.096461535984417</v>
      </c>
      <c r="P166">
        <f t="shared" si="27"/>
        <v>11.203398739273204</v>
      </c>
      <c r="Q166" s="38">
        <v>163</v>
      </c>
      <c r="R166" s="38">
        <f t="shared" si="28"/>
        <v>326</v>
      </c>
      <c r="S166" s="38">
        <f t="shared" si="29"/>
        <v>5.99</v>
      </c>
      <c r="T166" s="38">
        <f t="shared" si="30"/>
        <v>4.8499999999999996</v>
      </c>
      <c r="U166" s="38">
        <v>-5.99</v>
      </c>
      <c r="V166" s="39">
        <v>4.8499999999999996</v>
      </c>
    </row>
    <row r="167" spans="8:22" x14ac:dyDescent="0.25">
      <c r="H167" s="12">
        <v>-16</v>
      </c>
      <c r="I167" s="19">
        <f t="shared" si="23"/>
        <v>2.0586937289514537</v>
      </c>
      <c r="J167" s="19">
        <f t="shared" si="31"/>
        <v>-0.26224678348512498</v>
      </c>
      <c r="K167" s="19">
        <f t="shared" si="22"/>
        <v>1.5181451824474834E-2</v>
      </c>
      <c r="L167" s="19">
        <f t="shared" si="24"/>
        <v>-6.2939228036429995</v>
      </c>
      <c r="M167" s="28">
        <f t="shared" si="32"/>
        <v>0.36435484378739602</v>
      </c>
      <c r="N167" s="19">
        <f t="shared" si="25"/>
        <v>63.369346783140543</v>
      </c>
      <c r="O167" s="19">
        <f t="shared" si="26"/>
        <v>18.096461535984417</v>
      </c>
      <c r="P167">
        <f t="shared" si="27"/>
        <v>11.203398739273204</v>
      </c>
      <c r="Q167" s="38">
        <v>164</v>
      </c>
      <c r="R167" s="38">
        <f t="shared" si="28"/>
        <v>328</v>
      </c>
      <c r="S167" s="38">
        <f t="shared" si="29"/>
        <v>6.31</v>
      </c>
      <c r="T167" s="38">
        <f t="shared" si="30"/>
        <v>5.1100000000000003</v>
      </c>
      <c r="U167" s="38">
        <v>-6.31</v>
      </c>
      <c r="V167" s="39">
        <v>5.1100000000000003</v>
      </c>
    </row>
    <row r="168" spans="8:22" x14ac:dyDescent="0.25">
      <c r="H168" s="12">
        <v>-15</v>
      </c>
      <c r="I168" s="19">
        <f t="shared" si="23"/>
        <v>1.8116922901491535</v>
      </c>
      <c r="J168" s="19">
        <f t="shared" si="31"/>
        <v>-0.2470014388023003</v>
      </c>
      <c r="K168" s="19">
        <f t="shared" si="22"/>
        <v>1.530557137769506E-2</v>
      </c>
      <c r="L168" s="19">
        <f t="shared" si="24"/>
        <v>-5.9280345312552072</v>
      </c>
      <c r="M168" s="28">
        <f t="shared" si="32"/>
        <v>0.36733371306468143</v>
      </c>
      <c r="N168" s="19">
        <f t="shared" si="25"/>
        <v>61.884076573265418</v>
      </c>
      <c r="O168" s="19">
        <f t="shared" si="26"/>
        <v>18.096461535984417</v>
      </c>
      <c r="P168">
        <f t="shared" si="27"/>
        <v>11.203398739273204</v>
      </c>
      <c r="Q168" s="38">
        <v>165</v>
      </c>
      <c r="R168" s="38">
        <f t="shared" si="28"/>
        <v>330</v>
      </c>
      <c r="S168" s="38">
        <f t="shared" si="29"/>
        <v>6.54</v>
      </c>
      <c r="T168" s="38">
        <f t="shared" si="30"/>
        <v>5.41</v>
      </c>
      <c r="U168" s="38">
        <v>-6.54</v>
      </c>
      <c r="V168" s="39">
        <v>5.41</v>
      </c>
    </row>
    <row r="169" spans="8:22" x14ac:dyDescent="0.25">
      <c r="H169" s="12">
        <v>-14</v>
      </c>
      <c r="I169" s="19">
        <f t="shared" si="23"/>
        <v>1.5800566494194186</v>
      </c>
      <c r="J169" s="19">
        <f t="shared" si="31"/>
        <v>-0.23163564072973486</v>
      </c>
      <c r="K169" s="19">
        <f t="shared" si="22"/>
        <v>1.5422320002045353E-2</v>
      </c>
      <c r="L169" s="19">
        <f t="shared" si="24"/>
        <v>-5.5592553775136366</v>
      </c>
      <c r="M169" s="28">
        <f t="shared" si="32"/>
        <v>0.37013568004908848</v>
      </c>
      <c r="N169" s="19">
        <f t="shared" si="25"/>
        <v>60.491204052402956</v>
      </c>
      <c r="O169" s="19">
        <f t="shared" si="26"/>
        <v>18.096461535984417</v>
      </c>
      <c r="P169">
        <f t="shared" si="27"/>
        <v>11.203398739273204</v>
      </c>
      <c r="Q169" s="38">
        <v>166</v>
      </c>
      <c r="R169" s="38">
        <f t="shared" si="28"/>
        <v>332</v>
      </c>
      <c r="S169" s="38">
        <f t="shared" si="29"/>
        <v>6.85</v>
      </c>
      <c r="T169" s="38">
        <f t="shared" si="30"/>
        <v>5.69</v>
      </c>
      <c r="U169" s="38">
        <v>-6.85</v>
      </c>
      <c r="V169" s="39">
        <v>5.69</v>
      </c>
    </row>
    <row r="170" spans="8:22" x14ac:dyDescent="0.25">
      <c r="H170" s="12">
        <v>-13</v>
      </c>
      <c r="I170" s="19">
        <f t="shared" si="23"/>
        <v>1.363899850621209</v>
      </c>
      <c r="J170" s="19">
        <f t="shared" si="31"/>
        <v>-0.21615679879820959</v>
      </c>
      <c r="K170" s="19">
        <f t="shared" si="22"/>
        <v>1.5531622966193481E-2</v>
      </c>
      <c r="L170" s="19">
        <f t="shared" si="24"/>
        <v>-5.1877631711570302</v>
      </c>
      <c r="M170" s="28">
        <f t="shared" si="32"/>
        <v>0.37275895118864355</v>
      </c>
      <c r="N170" s="19">
        <f t="shared" si="25"/>
        <v>59.191408976415886</v>
      </c>
      <c r="O170" s="19">
        <f t="shared" si="26"/>
        <v>18.096461535984417</v>
      </c>
      <c r="P170">
        <f t="shared" si="27"/>
        <v>11.203398739273204</v>
      </c>
      <c r="Q170" s="38">
        <v>167</v>
      </c>
      <c r="R170" s="38">
        <f t="shared" si="28"/>
        <v>334</v>
      </c>
      <c r="S170" s="38">
        <f t="shared" si="29"/>
        <v>7.11</v>
      </c>
      <c r="T170" s="38">
        <f t="shared" si="30"/>
        <v>5.96</v>
      </c>
      <c r="U170" s="38">
        <v>-7.11</v>
      </c>
      <c r="V170" s="39">
        <v>5.96</v>
      </c>
    </row>
    <row r="171" spans="8:22" x14ac:dyDescent="0.25">
      <c r="H171" s="12">
        <v>-12</v>
      </c>
      <c r="I171" s="19">
        <f t="shared" si="23"/>
        <v>1.1633274558238611</v>
      </c>
      <c r="J171" s="19">
        <f t="shared" si="31"/>
        <v>-0.2005723947973479</v>
      </c>
      <c r="K171" s="19">
        <f t="shared" si="22"/>
        <v>1.5633410488348431E-2</v>
      </c>
      <c r="L171" s="19">
        <f t="shared" si="24"/>
        <v>-4.8137374751363495</v>
      </c>
      <c r="M171" s="28">
        <f t="shared" si="32"/>
        <v>0.37520185172036236</v>
      </c>
      <c r="N171" s="19">
        <f t="shared" si="25"/>
        <v>57.98532611163445</v>
      </c>
      <c r="O171" s="19">
        <f t="shared" si="26"/>
        <v>18.096461535984417</v>
      </c>
      <c r="P171">
        <f t="shared" si="27"/>
        <v>11.203398739273204</v>
      </c>
      <c r="Q171" s="38">
        <v>168</v>
      </c>
      <c r="R171" s="38">
        <f t="shared" si="28"/>
        <v>336</v>
      </c>
      <c r="S171" s="38">
        <f t="shared" si="29"/>
        <v>7.39</v>
      </c>
      <c r="T171" s="38">
        <f t="shared" si="30"/>
        <v>6.27</v>
      </c>
      <c r="U171" s="38">
        <v>-7.39</v>
      </c>
      <c r="V171" s="39">
        <v>6.27</v>
      </c>
    </row>
    <row r="172" spans="8:22" x14ac:dyDescent="0.25">
      <c r="H172" s="12">
        <v>-11</v>
      </c>
      <c r="I172" s="19">
        <f t="shared" si="23"/>
        <v>0.97843747800234837</v>
      </c>
      <c r="J172" s="19">
        <f t="shared" si="31"/>
        <v>-0.18488997782151273</v>
      </c>
      <c r="K172" s="19">
        <f t="shared" si="22"/>
        <v>1.5727617745085354E-2</v>
      </c>
      <c r="L172" s="19">
        <f t="shared" si="24"/>
        <v>-4.4373594677163055</v>
      </c>
      <c r="M172" s="28">
        <f t="shared" si="32"/>
        <v>0.37746282588204849</v>
      </c>
      <c r="N172" s="19">
        <f t="shared" si="25"/>
        <v>56.873544830139302</v>
      </c>
      <c r="O172" s="19">
        <f t="shared" si="26"/>
        <v>18.096461535984417</v>
      </c>
      <c r="P172">
        <f t="shared" si="27"/>
        <v>11.203398739273204</v>
      </c>
      <c r="Q172" s="38">
        <v>169</v>
      </c>
      <c r="R172" s="38">
        <f t="shared" si="28"/>
        <v>338</v>
      </c>
      <c r="S172" s="38">
        <f t="shared" si="29"/>
        <v>7.69</v>
      </c>
      <c r="T172" s="38">
        <f t="shared" si="30"/>
        <v>6.52</v>
      </c>
      <c r="U172" s="38">
        <v>-7.69</v>
      </c>
      <c r="V172" s="39">
        <v>6.52</v>
      </c>
    </row>
    <row r="173" spans="8:22" x14ac:dyDescent="0.25">
      <c r="H173" s="12">
        <v>-10</v>
      </c>
      <c r="I173" s="19">
        <f t="shared" si="23"/>
        <v>0.80932031869517118</v>
      </c>
      <c r="J173" s="19">
        <f t="shared" si="31"/>
        <v>-0.16911715930717719</v>
      </c>
      <c r="K173" s="19">
        <f t="shared" si="22"/>
        <v>1.581418487916153E-2</v>
      </c>
      <c r="L173" s="19">
        <f t="shared" si="24"/>
        <v>-4.0588118233722525</v>
      </c>
      <c r="M173" s="28">
        <f t="shared" si="32"/>
        <v>0.37954043709987673</v>
      </c>
      <c r="N173" s="19">
        <f t="shared" si="25"/>
        <v>55.856608734885597</v>
      </c>
      <c r="O173" s="19">
        <f t="shared" si="26"/>
        <v>18.096461535984417</v>
      </c>
      <c r="P173">
        <f t="shared" si="27"/>
        <v>11.203398739273204</v>
      </c>
      <c r="Q173" s="38">
        <v>170</v>
      </c>
      <c r="R173" s="38">
        <f t="shared" si="28"/>
        <v>340</v>
      </c>
      <c r="S173" s="38">
        <f t="shared" si="29"/>
        <v>7.95</v>
      </c>
      <c r="T173" s="38">
        <f t="shared" si="30"/>
        <v>6.8</v>
      </c>
      <c r="U173" s="38">
        <v>-7.95</v>
      </c>
      <c r="V173" s="39">
        <v>6.8</v>
      </c>
    </row>
    <row r="174" spans="8:22" x14ac:dyDescent="0.25">
      <c r="H174" s="12">
        <v>-9</v>
      </c>
      <c r="I174" s="19">
        <f t="shared" si="23"/>
        <v>0.65605871063198151</v>
      </c>
      <c r="J174" s="19">
        <f t="shared" si="31"/>
        <v>-0.15326160806318967</v>
      </c>
      <c r="K174" s="19">
        <f t="shared" si="22"/>
        <v>1.5893057005712308E-2</v>
      </c>
      <c r="L174" s="19">
        <f t="shared" si="24"/>
        <v>-3.6782785935165521</v>
      </c>
      <c r="M174" s="28">
        <f t="shared" si="32"/>
        <v>0.38143336813709539</v>
      </c>
      <c r="N174" s="19">
        <f t="shared" si="25"/>
        <v>54.93501531471118</v>
      </c>
      <c r="O174" s="19">
        <f t="shared" si="26"/>
        <v>18.096461535984417</v>
      </c>
      <c r="P174">
        <f t="shared" si="27"/>
        <v>11.203398739273204</v>
      </c>
      <c r="Q174" s="38">
        <v>171</v>
      </c>
      <c r="R174" s="38">
        <f t="shared" si="28"/>
        <v>342</v>
      </c>
      <c r="S174" s="38">
        <f t="shared" si="29"/>
        <v>8.1999999999999993</v>
      </c>
      <c r="T174" s="38">
        <f t="shared" si="30"/>
        <v>7.05</v>
      </c>
      <c r="U174" s="38">
        <v>-8.1999999999999993</v>
      </c>
      <c r="V174" s="39">
        <v>7.05</v>
      </c>
    </row>
    <row r="175" spans="8:22" x14ac:dyDescent="0.25">
      <c r="H175" s="12">
        <v>-8</v>
      </c>
      <c r="I175" s="19">
        <f t="shared" si="23"/>
        <v>0.51872766533622894</v>
      </c>
      <c r="J175" s="19">
        <f t="shared" si="31"/>
        <v>-0.13733104529575257</v>
      </c>
      <c r="K175" s="19">
        <f t="shared" si="22"/>
        <v>1.5964184217580168E-2</v>
      </c>
      <c r="L175" s="19">
        <f t="shared" si="24"/>
        <v>-3.2959450870980618</v>
      </c>
      <c r="M175" s="28">
        <f t="shared" si="32"/>
        <v>0.38314042122192404</v>
      </c>
      <c r="N175" s="19">
        <f t="shared" si="25"/>
        <v>54.109215629260547</v>
      </c>
      <c r="O175" s="19">
        <f t="shared" si="26"/>
        <v>18.096461535984417</v>
      </c>
      <c r="P175">
        <f t="shared" si="27"/>
        <v>11.203398739273204</v>
      </c>
      <c r="Q175" s="38">
        <v>172</v>
      </c>
      <c r="R175" s="38">
        <f t="shared" si="28"/>
        <v>344</v>
      </c>
      <c r="S175" s="38">
        <f t="shared" si="29"/>
        <v>8.48</v>
      </c>
      <c r="T175" s="38">
        <f t="shared" si="30"/>
        <v>7.33</v>
      </c>
      <c r="U175" s="38">
        <v>-8.48</v>
      </c>
      <c r="V175" s="39">
        <v>7.33</v>
      </c>
    </row>
    <row r="176" spans="8:22" x14ac:dyDescent="0.25">
      <c r="H176" s="12">
        <v>-7</v>
      </c>
      <c r="I176" s="19">
        <f t="shared" si="23"/>
        <v>0.39739442570819961</v>
      </c>
      <c r="J176" s="19">
        <f t="shared" si="31"/>
        <v>-0.12133323962802933</v>
      </c>
      <c r="K176" s="19">
        <f t="shared" si="22"/>
        <v>1.6027521589379035E-2</v>
      </c>
      <c r="L176" s="19">
        <f t="shared" si="24"/>
        <v>-2.911997751072704</v>
      </c>
      <c r="M176" s="28">
        <f t="shared" si="32"/>
        <v>0.38466051814509683</v>
      </c>
      <c r="N176" s="19">
        <f t="shared" si="25"/>
        <v>53.379614023856966</v>
      </c>
      <c r="O176" s="19">
        <f t="shared" si="26"/>
        <v>18.096461535984417</v>
      </c>
      <c r="P176">
        <f t="shared" si="27"/>
        <v>11.203398739273204</v>
      </c>
      <c r="Q176" s="38">
        <v>173</v>
      </c>
      <c r="R176" s="38">
        <f t="shared" si="28"/>
        <v>346</v>
      </c>
      <c r="S176" s="38">
        <f t="shared" si="29"/>
        <v>8.68</v>
      </c>
      <c r="T176" s="38">
        <f t="shared" si="30"/>
        <v>7.6</v>
      </c>
      <c r="U176" s="38">
        <v>-8.68</v>
      </c>
      <c r="V176" s="39">
        <v>7.6</v>
      </c>
    </row>
    <row r="177" spans="8:22" x14ac:dyDescent="0.25">
      <c r="H177" s="12">
        <v>-6</v>
      </c>
      <c r="I177" s="19">
        <f t="shared" si="23"/>
        <v>0.2921184235912051</v>
      </c>
      <c r="J177" s="19">
        <f t="shared" si="31"/>
        <v>-0.1052760021169945</v>
      </c>
      <c r="K177" s="19">
        <f t="shared" si="22"/>
        <v>1.608302918084803E-2</v>
      </c>
      <c r="L177" s="19">
        <f t="shared" si="24"/>
        <v>-2.5266240508078681</v>
      </c>
      <c r="M177" s="28">
        <f t="shared" si="32"/>
        <v>0.38599270034035271</v>
      </c>
      <c r="N177" s="19">
        <f t="shared" si="25"/>
        <v>52.746567874339284</v>
      </c>
      <c r="O177" s="19">
        <f t="shared" si="26"/>
        <v>18.096461535984417</v>
      </c>
      <c r="P177">
        <f t="shared" si="27"/>
        <v>11.203398739273204</v>
      </c>
      <c r="Q177" s="38">
        <v>174</v>
      </c>
      <c r="R177" s="38">
        <f t="shared" si="28"/>
        <v>348</v>
      </c>
      <c r="S177" s="38">
        <f t="shared" si="29"/>
        <v>8.8800000000000008</v>
      </c>
      <c r="T177" s="38">
        <f t="shared" si="30"/>
        <v>7.81</v>
      </c>
      <c r="U177" s="38">
        <v>-8.8800000000000008</v>
      </c>
      <c r="V177" s="39">
        <v>7.81</v>
      </c>
    </row>
    <row r="178" spans="8:22" x14ac:dyDescent="0.25">
      <c r="H178" s="12">
        <v>-5</v>
      </c>
      <c r="I178" s="19">
        <f t="shared" si="23"/>
        <v>0.20295124232487183</v>
      </c>
      <c r="J178" s="19">
        <f t="shared" si="31"/>
        <v>-8.9167181266333273E-2</v>
      </c>
      <c r="K178" s="19">
        <f t="shared" si="22"/>
        <v>1.6130672039835758E-2</v>
      </c>
      <c r="L178" s="19">
        <f t="shared" si="24"/>
        <v>-2.1400123503919986</v>
      </c>
      <c r="M178" s="28">
        <f t="shared" si="32"/>
        <v>0.3871361289560582</v>
      </c>
      <c r="N178" s="19">
        <f t="shared" si="25"/>
        <v>52.2103873618872</v>
      </c>
      <c r="O178" s="19">
        <f t="shared" si="26"/>
        <v>18.096461535984417</v>
      </c>
      <c r="P178">
        <f t="shared" si="27"/>
        <v>11.203398739273204</v>
      </c>
      <c r="Q178" s="38">
        <v>175</v>
      </c>
      <c r="R178" s="38">
        <f t="shared" si="28"/>
        <v>350</v>
      </c>
      <c r="S178" s="38">
        <f t="shared" si="29"/>
        <v>9.01</v>
      </c>
      <c r="T178" s="38">
        <f t="shared" si="30"/>
        <v>7.98</v>
      </c>
      <c r="U178" s="38">
        <v>-9.01</v>
      </c>
      <c r="V178" s="39">
        <v>7.98</v>
      </c>
    </row>
    <row r="179" spans="8:22" x14ac:dyDescent="0.25">
      <c r="H179" s="12">
        <v>-4</v>
      </c>
      <c r="I179" s="19">
        <f t="shared" si="23"/>
        <v>0.12993658428754884</v>
      </c>
      <c r="J179" s="19">
        <f t="shared" si="31"/>
        <v>-7.3014658037322988E-2</v>
      </c>
      <c r="K179" s="19">
        <f t="shared" si="22"/>
        <v>1.6170420204090874E-2</v>
      </c>
      <c r="L179" s="19">
        <f t="shared" si="24"/>
        <v>-1.7523517928957517</v>
      </c>
      <c r="M179" s="28">
        <f t="shared" si="32"/>
        <v>0.38809008489818098</v>
      </c>
      <c r="N179" s="19">
        <f t="shared" si="25"/>
        <v>51.771335277847086</v>
      </c>
      <c r="O179" s="19">
        <f t="shared" si="26"/>
        <v>18.096461535984417</v>
      </c>
      <c r="P179">
        <f t="shared" si="27"/>
        <v>11.203398739273204</v>
      </c>
      <c r="Q179" s="38">
        <v>176</v>
      </c>
      <c r="R179" s="38">
        <f t="shared" si="28"/>
        <v>352</v>
      </c>
      <c r="S179" s="38">
        <f t="shared" si="29"/>
        <v>9.1</v>
      </c>
      <c r="T179" s="38">
        <f t="shared" si="30"/>
        <v>8.09</v>
      </c>
      <c r="U179" s="38">
        <v>-9.1</v>
      </c>
      <c r="V179" s="39">
        <v>8.09</v>
      </c>
    </row>
    <row r="180" spans="8:22" x14ac:dyDescent="0.25">
      <c r="H180" s="12">
        <v>-3</v>
      </c>
      <c r="I180" s="19">
        <f t="shared" si="23"/>
        <v>7.3110243429397315E-2</v>
      </c>
      <c r="J180" s="19">
        <f t="shared" si="31"/>
        <v>-5.6826340858151525E-2</v>
      </c>
      <c r="K180" s="19">
        <f t="shared" si="22"/>
        <v>1.6202248702910538E-2</v>
      </c>
      <c r="L180" s="19">
        <f t="shared" si="24"/>
        <v>-1.3638321805956366</v>
      </c>
      <c r="M180" s="28">
        <f t="shared" si="32"/>
        <v>0.38885396886985291</v>
      </c>
      <c r="N180" s="19">
        <f t="shared" si="25"/>
        <v>51.429626858567886</v>
      </c>
      <c r="O180" s="19">
        <f t="shared" si="26"/>
        <v>18.096461535984417</v>
      </c>
      <c r="P180">
        <f t="shared" si="27"/>
        <v>11.203398739273204</v>
      </c>
      <c r="Q180" s="38">
        <v>177</v>
      </c>
      <c r="R180" s="38">
        <f t="shared" si="28"/>
        <v>354</v>
      </c>
      <c r="S180" s="38">
        <f t="shared" si="29"/>
        <v>9.14</v>
      </c>
      <c r="T180" s="38">
        <f t="shared" si="30"/>
        <v>8.15</v>
      </c>
      <c r="U180" s="38">
        <v>-9.14</v>
      </c>
      <c r="V180" s="39">
        <v>8.15</v>
      </c>
    </row>
    <row r="181" spans="8:22" x14ac:dyDescent="0.25">
      <c r="H181" s="12">
        <v>-2</v>
      </c>
      <c r="I181" s="19">
        <f t="shared" si="23"/>
        <v>3.2500082797895402E-2</v>
      </c>
      <c r="J181" s="19">
        <f t="shared" si="31"/>
        <v>-4.0610160631501913E-2</v>
      </c>
      <c r="K181" s="19">
        <f t="shared" si="22"/>
        <v>1.622613755866098E-2</v>
      </c>
      <c r="L181" s="19">
        <f t="shared" si="24"/>
        <v>-0.9746438551560459</v>
      </c>
      <c r="M181" s="28">
        <f t="shared" si="32"/>
        <v>0.38942730140786352</v>
      </c>
      <c r="N181" s="19">
        <f t="shared" si="25"/>
        <v>51.185429650257326</v>
      </c>
      <c r="O181" s="19">
        <f t="shared" si="26"/>
        <v>18.096461535984417</v>
      </c>
      <c r="P181">
        <f t="shared" si="27"/>
        <v>11.203398739273204</v>
      </c>
      <c r="Q181" s="38">
        <v>178</v>
      </c>
      <c r="R181" s="38">
        <f t="shared" si="28"/>
        <v>356</v>
      </c>
      <c r="S181" s="38">
        <f t="shared" si="29"/>
        <v>9.14</v>
      </c>
      <c r="T181" s="38">
        <f t="shared" si="30"/>
        <v>8.16</v>
      </c>
      <c r="U181" s="38">
        <v>-9.14</v>
      </c>
      <c r="V181" s="39">
        <v>8.16</v>
      </c>
    </row>
    <row r="182" spans="8:22" x14ac:dyDescent="0.25">
      <c r="H182" s="12">
        <v>-1</v>
      </c>
      <c r="I182" s="19">
        <f t="shared" si="23"/>
        <v>8.1260170570658374E-3</v>
      </c>
      <c r="J182" s="19">
        <f t="shared" si="31"/>
        <v>-2.4374065740829565E-2</v>
      </c>
      <c r="K182" s="19">
        <f t="shared" si="22"/>
        <v>1.6242071787218038E-2</v>
      </c>
      <c r="L182" s="19">
        <f t="shared" si="24"/>
        <v>-0.58497757777990955</v>
      </c>
      <c r="M182" s="28">
        <f t="shared" si="32"/>
        <v>0.3898097228932329</v>
      </c>
      <c r="N182" s="19">
        <f t="shared" si="25"/>
        <v>51.038863403866479</v>
      </c>
      <c r="O182" s="19">
        <f t="shared" si="26"/>
        <v>18.096461535984417</v>
      </c>
      <c r="P182">
        <f t="shared" si="27"/>
        <v>11.203398739273204</v>
      </c>
      <c r="Q182" s="38">
        <v>179</v>
      </c>
      <c r="R182" s="38">
        <f t="shared" si="28"/>
        <v>358</v>
      </c>
      <c r="S182" s="38">
        <f t="shared" si="29"/>
        <v>9.1</v>
      </c>
      <c r="T182" s="38">
        <f t="shared" si="30"/>
        <v>8.14</v>
      </c>
      <c r="U182" s="38">
        <v>-9.1</v>
      </c>
      <c r="V182" s="39">
        <v>8.14</v>
      </c>
    </row>
    <row r="183" spans="8:22" x14ac:dyDescent="0.25">
      <c r="H183" s="12">
        <v>0</v>
      </c>
      <c r="I183" s="19">
        <f t="shared" si="23"/>
        <v>0</v>
      </c>
      <c r="J183" s="19">
        <f t="shared" si="31"/>
        <v>-8.1260170570658374E-3</v>
      </c>
      <c r="K183" s="19">
        <f t="shared" si="22"/>
        <v>1.6250041398947701E-2</v>
      </c>
      <c r="L183" s="19">
        <f t="shared" si="24"/>
        <v>-0.1950244093695801</v>
      </c>
      <c r="M183" s="28">
        <f t="shared" si="32"/>
        <v>0.39000099357474483</v>
      </c>
      <c r="N183" s="19">
        <f t="shared" si="25"/>
        <v>50.99</v>
      </c>
      <c r="O183" s="19">
        <f t="shared" si="26"/>
        <v>18.096461535984417</v>
      </c>
      <c r="P183">
        <f t="shared" si="27"/>
        <v>11.203398739273204</v>
      </c>
      <c r="Q183" s="38">
        <v>180</v>
      </c>
      <c r="R183" s="38">
        <f t="shared" si="28"/>
        <v>360</v>
      </c>
      <c r="S183" s="38">
        <f t="shared" si="29"/>
        <v>9.02</v>
      </c>
      <c r="T183" s="38">
        <f t="shared" si="30"/>
        <v>8.09</v>
      </c>
      <c r="U183" s="38">
        <v>-9.02</v>
      </c>
      <c r="V183" s="39">
        <v>8.09</v>
      </c>
    </row>
    <row r="184" spans="8:22" x14ac:dyDescent="0.25">
      <c r="H184" s="12">
        <v>1</v>
      </c>
      <c r="I184" s="19">
        <f t="shared" si="23"/>
        <v>8.1260170570658374E-3</v>
      </c>
      <c r="J184" s="19">
        <f t="shared" si="31"/>
        <v>8.1260170570658374E-3</v>
      </c>
      <c r="K184" s="19">
        <f t="shared" si="22"/>
        <v>1.6250041398947701E-2</v>
      </c>
      <c r="L184" s="19">
        <f t="shared" si="24"/>
        <v>0.1950244093695801</v>
      </c>
      <c r="M184" s="28">
        <f t="shared" si="32"/>
        <v>0.39000099357474483</v>
      </c>
      <c r="N184" s="19">
        <f t="shared" si="25"/>
        <v>51.038863403866479</v>
      </c>
      <c r="O184" s="19">
        <f t="shared" si="26"/>
        <v>18.096461535984417</v>
      </c>
      <c r="P184">
        <f t="shared" si="27"/>
        <v>11.203398739273204</v>
      </c>
      <c r="Q184" s="38">
        <v>181</v>
      </c>
      <c r="R184" s="38">
        <f t="shared" si="28"/>
        <v>362</v>
      </c>
      <c r="S184" s="38">
        <f t="shared" si="29"/>
        <v>8.85</v>
      </c>
      <c r="T184" s="38">
        <f t="shared" si="30"/>
        <v>8</v>
      </c>
      <c r="U184" s="38">
        <v>-8.85</v>
      </c>
      <c r="V184" s="39">
        <v>8</v>
      </c>
    </row>
    <row r="185" spans="8:22" x14ac:dyDescent="0.25">
      <c r="H185" s="12">
        <v>2</v>
      </c>
      <c r="I185" s="19">
        <f t="shared" si="23"/>
        <v>3.2500082797895402E-2</v>
      </c>
      <c r="J185" s="19">
        <f t="shared" si="31"/>
        <v>2.4374065740829565E-2</v>
      </c>
      <c r="K185" s="19">
        <f t="shared" si="22"/>
        <v>1.6242071787218038E-2</v>
      </c>
      <c r="L185" s="19">
        <f t="shared" si="24"/>
        <v>0.58497757777990955</v>
      </c>
      <c r="M185" s="28">
        <f t="shared" si="32"/>
        <v>0.3898097228932329</v>
      </c>
      <c r="N185" s="19">
        <f t="shared" si="25"/>
        <v>51.185429650257326</v>
      </c>
      <c r="O185" s="19">
        <f t="shared" si="26"/>
        <v>18.096461535984417</v>
      </c>
      <c r="P185">
        <f t="shared" si="27"/>
        <v>11.203398739273204</v>
      </c>
      <c r="Q185" s="38">
        <v>182</v>
      </c>
      <c r="R185" s="38">
        <f t="shared" si="28"/>
        <v>364</v>
      </c>
      <c r="S185" s="38">
        <f t="shared" si="29"/>
        <v>8.66</v>
      </c>
      <c r="T185" s="38">
        <f t="shared" si="30"/>
        <v>7.82</v>
      </c>
      <c r="U185" s="38">
        <v>-8.66</v>
      </c>
      <c r="V185" s="39">
        <v>7.82</v>
      </c>
    </row>
    <row r="186" spans="8:22" x14ac:dyDescent="0.25">
      <c r="H186" s="12">
        <v>3</v>
      </c>
      <c r="I186" s="19">
        <f t="shared" si="23"/>
        <v>7.3110243429397315E-2</v>
      </c>
      <c r="J186" s="19">
        <f t="shared" si="31"/>
        <v>4.0610160631501913E-2</v>
      </c>
      <c r="K186" s="19">
        <f t="shared" si="22"/>
        <v>1.622613755866098E-2</v>
      </c>
      <c r="L186" s="19">
        <f t="shared" si="24"/>
        <v>0.9746438551560459</v>
      </c>
      <c r="M186" s="28">
        <f t="shared" si="32"/>
        <v>0.38942730140786352</v>
      </c>
      <c r="N186" s="19">
        <f t="shared" si="25"/>
        <v>51.429626858567886</v>
      </c>
      <c r="O186" s="19">
        <f t="shared" si="26"/>
        <v>18.096461535984417</v>
      </c>
      <c r="P186">
        <f t="shared" si="27"/>
        <v>11.203398739273204</v>
      </c>
      <c r="Q186" s="38">
        <v>183</v>
      </c>
      <c r="R186" s="38">
        <f t="shared" si="28"/>
        <v>366</v>
      </c>
      <c r="S186" s="38">
        <f t="shared" si="29"/>
        <v>8.3699999999999992</v>
      </c>
      <c r="T186" s="38">
        <f t="shared" si="30"/>
        <v>7.6</v>
      </c>
      <c r="U186" s="38">
        <v>-8.3699999999999992</v>
      </c>
      <c r="V186" s="39">
        <v>7.6</v>
      </c>
    </row>
    <row r="187" spans="8:22" x14ac:dyDescent="0.25">
      <c r="H187" s="12">
        <v>4</v>
      </c>
      <c r="I187" s="19">
        <f t="shared" si="23"/>
        <v>0.12993658428754884</v>
      </c>
      <c r="J187" s="19">
        <f t="shared" si="31"/>
        <v>5.6826340858151525E-2</v>
      </c>
      <c r="K187" s="19">
        <f t="shared" si="22"/>
        <v>1.6202248702910538E-2</v>
      </c>
      <c r="L187" s="19">
        <f t="shared" si="24"/>
        <v>1.3638321805956366</v>
      </c>
      <c r="M187" s="28">
        <f t="shared" si="32"/>
        <v>0.38885396886985291</v>
      </c>
      <c r="N187" s="19">
        <f t="shared" si="25"/>
        <v>51.771335277847086</v>
      </c>
      <c r="O187" s="19">
        <f t="shared" si="26"/>
        <v>18.096461535984417</v>
      </c>
      <c r="P187">
        <f t="shared" si="27"/>
        <v>11.203398739273204</v>
      </c>
      <c r="Q187" s="38">
        <v>184</v>
      </c>
      <c r="R187" s="38">
        <f t="shared" si="28"/>
        <v>368</v>
      </c>
      <c r="S187" s="38">
        <f t="shared" si="29"/>
        <v>8.1199999999999992</v>
      </c>
      <c r="T187" s="38">
        <f t="shared" si="30"/>
        <v>7.38</v>
      </c>
      <c r="U187" s="38">
        <v>-8.1199999999999992</v>
      </c>
      <c r="V187" s="39">
        <v>7.38</v>
      </c>
    </row>
    <row r="188" spans="8:22" x14ac:dyDescent="0.25">
      <c r="H188" s="12">
        <v>5</v>
      </c>
      <c r="I188" s="19">
        <f t="shared" si="23"/>
        <v>0.20295124232487183</v>
      </c>
      <c r="J188" s="19">
        <f t="shared" si="31"/>
        <v>7.3014658037322988E-2</v>
      </c>
      <c r="K188" s="19">
        <f t="shared" si="22"/>
        <v>1.6170420204090874E-2</v>
      </c>
      <c r="L188" s="19">
        <f t="shared" si="24"/>
        <v>1.7523517928957517</v>
      </c>
      <c r="M188" s="28">
        <f t="shared" si="32"/>
        <v>0.38809008489818098</v>
      </c>
      <c r="N188" s="19">
        <f t="shared" si="25"/>
        <v>52.2103873618872</v>
      </c>
      <c r="O188" s="19">
        <f t="shared" si="26"/>
        <v>18.096461535984417</v>
      </c>
      <c r="P188">
        <f t="shared" si="27"/>
        <v>11.203398739273204</v>
      </c>
      <c r="Q188" s="38">
        <v>185</v>
      </c>
      <c r="R188" s="38">
        <f t="shared" si="28"/>
        <v>370</v>
      </c>
      <c r="S188" s="38">
        <f t="shared" si="29"/>
        <v>7.81</v>
      </c>
      <c r="T188" s="38">
        <f t="shared" si="30"/>
        <v>7.1</v>
      </c>
      <c r="U188" s="38">
        <v>-7.81</v>
      </c>
      <c r="V188" s="39">
        <v>7.1</v>
      </c>
    </row>
    <row r="189" spans="8:22" x14ac:dyDescent="0.25">
      <c r="H189" s="12">
        <v>6</v>
      </c>
      <c r="I189" s="19">
        <f t="shared" si="23"/>
        <v>0.2921184235912051</v>
      </c>
      <c r="J189" s="19">
        <f t="shared" si="31"/>
        <v>8.9167181266333273E-2</v>
      </c>
      <c r="K189" s="19">
        <f t="shared" si="22"/>
        <v>1.6130672039835758E-2</v>
      </c>
      <c r="L189" s="19">
        <f t="shared" si="24"/>
        <v>2.1400123503919986</v>
      </c>
      <c r="M189" s="28">
        <f t="shared" si="32"/>
        <v>0.3871361289560582</v>
      </c>
      <c r="N189" s="19">
        <f t="shared" si="25"/>
        <v>52.746567874339284</v>
      </c>
      <c r="O189" s="19">
        <f t="shared" si="26"/>
        <v>18.096461535984417</v>
      </c>
      <c r="P189">
        <f t="shared" si="27"/>
        <v>11.203398739273204</v>
      </c>
      <c r="Q189" s="38">
        <v>186</v>
      </c>
      <c r="R189" s="38">
        <f t="shared" si="28"/>
        <v>372</v>
      </c>
      <c r="S189" s="38">
        <f t="shared" si="29"/>
        <v>7.5</v>
      </c>
      <c r="T189" s="38">
        <f t="shared" si="30"/>
        <v>6.85</v>
      </c>
      <c r="U189" s="38">
        <v>-7.5</v>
      </c>
      <c r="V189" s="39">
        <v>6.85</v>
      </c>
    </row>
    <row r="190" spans="8:22" x14ac:dyDescent="0.25">
      <c r="H190" s="12">
        <v>7</v>
      </c>
      <c r="I190" s="19">
        <f t="shared" si="23"/>
        <v>0.39739442570819961</v>
      </c>
      <c r="J190" s="19">
        <f t="shared" si="31"/>
        <v>0.1052760021169945</v>
      </c>
      <c r="K190" s="19">
        <f t="shared" si="22"/>
        <v>1.608302918084803E-2</v>
      </c>
      <c r="L190" s="19">
        <f t="shared" si="24"/>
        <v>2.5266240508078681</v>
      </c>
      <c r="M190" s="28">
        <f t="shared" si="32"/>
        <v>0.38599270034035271</v>
      </c>
      <c r="N190" s="19">
        <f t="shared" si="25"/>
        <v>53.379614023856966</v>
      </c>
      <c r="O190" s="19">
        <f t="shared" si="26"/>
        <v>18.096461535984417</v>
      </c>
      <c r="P190">
        <f t="shared" si="27"/>
        <v>11.203398739273204</v>
      </c>
      <c r="Q190" s="38">
        <v>187</v>
      </c>
      <c r="R190" s="38">
        <f t="shared" si="28"/>
        <v>374</v>
      </c>
      <c r="S190" s="38">
        <f t="shared" si="29"/>
        <v>7.15</v>
      </c>
      <c r="T190" s="38">
        <f t="shared" si="30"/>
        <v>6.57</v>
      </c>
      <c r="U190" s="38">
        <v>-7.15</v>
      </c>
      <c r="V190" s="39">
        <v>6.57</v>
      </c>
    </row>
    <row r="191" spans="8:22" x14ac:dyDescent="0.25">
      <c r="H191" s="12">
        <v>8</v>
      </c>
      <c r="I191" s="19">
        <f t="shared" si="23"/>
        <v>0.51872766533622894</v>
      </c>
      <c r="J191" s="19">
        <f t="shared" si="31"/>
        <v>0.12133323962802933</v>
      </c>
      <c r="K191" s="19">
        <f t="shared" si="22"/>
        <v>1.6027521589379035E-2</v>
      </c>
      <c r="L191" s="19">
        <f t="shared" si="24"/>
        <v>2.911997751072704</v>
      </c>
      <c r="M191" s="28">
        <f t="shared" si="32"/>
        <v>0.38466051814509683</v>
      </c>
      <c r="N191" s="19">
        <f t="shared" si="25"/>
        <v>54.109215629260547</v>
      </c>
      <c r="O191" s="19">
        <f t="shared" si="26"/>
        <v>18.096461535984417</v>
      </c>
      <c r="P191">
        <f t="shared" si="27"/>
        <v>11.203398739273204</v>
      </c>
      <c r="Q191" s="38">
        <v>188</v>
      </c>
      <c r="R191" s="38">
        <f t="shared" si="28"/>
        <v>376</v>
      </c>
      <c r="S191" s="38">
        <f t="shared" si="29"/>
        <v>6.83</v>
      </c>
      <c r="T191" s="38">
        <f t="shared" si="30"/>
        <v>6.31</v>
      </c>
      <c r="U191" s="38">
        <v>-6.83</v>
      </c>
      <c r="V191" s="39">
        <v>6.31</v>
      </c>
    </row>
    <row r="192" spans="8:22" x14ac:dyDescent="0.25">
      <c r="H192" s="12">
        <v>9</v>
      </c>
      <c r="I192" s="19">
        <f t="shared" si="23"/>
        <v>0.65605871063198151</v>
      </c>
      <c r="J192" s="19">
        <f t="shared" si="31"/>
        <v>0.13733104529575257</v>
      </c>
      <c r="K192" s="19">
        <f t="shared" si="22"/>
        <v>1.5964184217580168E-2</v>
      </c>
      <c r="L192" s="19">
        <f t="shared" si="24"/>
        <v>3.2959450870980618</v>
      </c>
      <c r="M192" s="28">
        <f t="shared" si="32"/>
        <v>0.38314042122192404</v>
      </c>
      <c r="N192" s="19">
        <f t="shared" si="25"/>
        <v>54.93501531471118</v>
      </c>
      <c r="O192" s="19">
        <f t="shared" si="26"/>
        <v>18.096461535984417</v>
      </c>
      <c r="P192">
        <f t="shared" si="27"/>
        <v>11.203398739273204</v>
      </c>
      <c r="Q192" s="38">
        <v>189</v>
      </c>
      <c r="R192" s="38">
        <f t="shared" si="28"/>
        <v>378</v>
      </c>
      <c r="S192" s="38">
        <f t="shared" si="29"/>
        <v>6.48</v>
      </c>
      <c r="T192" s="38">
        <f t="shared" si="30"/>
        <v>6.01</v>
      </c>
      <c r="U192" s="38">
        <v>-6.48</v>
      </c>
      <c r="V192" s="39">
        <v>6.01</v>
      </c>
    </row>
    <row r="193" spans="8:22" x14ac:dyDescent="0.25">
      <c r="H193" s="12">
        <v>10</v>
      </c>
      <c r="I193" s="19">
        <f t="shared" si="23"/>
        <v>0.80932031869517118</v>
      </c>
      <c r="J193" s="19">
        <f t="shared" si="31"/>
        <v>0.15326160806318967</v>
      </c>
      <c r="K193" s="19">
        <f t="shared" si="22"/>
        <v>1.5893057005712308E-2</v>
      </c>
      <c r="L193" s="19">
        <f t="shared" si="24"/>
        <v>3.6782785935165521</v>
      </c>
      <c r="M193" s="28">
        <f t="shared" si="32"/>
        <v>0.38143336813709539</v>
      </c>
      <c r="N193" s="19">
        <f t="shared" si="25"/>
        <v>55.856608734885597</v>
      </c>
      <c r="O193" s="19">
        <f t="shared" si="26"/>
        <v>18.096461535984417</v>
      </c>
      <c r="P193">
        <f t="shared" si="27"/>
        <v>11.203398739273204</v>
      </c>
      <c r="Q193" s="38">
        <v>190</v>
      </c>
      <c r="R193" s="38">
        <f t="shared" si="28"/>
        <v>380</v>
      </c>
      <c r="S193" s="38">
        <f t="shared" si="29"/>
        <v>6.14</v>
      </c>
      <c r="T193" s="38">
        <f t="shared" si="30"/>
        <v>5.75</v>
      </c>
      <c r="U193" s="38">
        <v>-6.14</v>
      </c>
      <c r="V193" s="39">
        <v>5.75</v>
      </c>
    </row>
    <row r="194" spans="8:22" x14ac:dyDescent="0.25">
      <c r="H194" s="12">
        <v>11</v>
      </c>
      <c r="I194" s="19">
        <f t="shared" si="23"/>
        <v>0.97843747800234837</v>
      </c>
      <c r="J194" s="19">
        <f t="shared" si="31"/>
        <v>0.16911715930717719</v>
      </c>
      <c r="K194" s="19">
        <f t="shared" si="22"/>
        <v>1.581418487916153E-2</v>
      </c>
      <c r="L194" s="19">
        <f t="shared" si="24"/>
        <v>4.0588118233722525</v>
      </c>
      <c r="M194" s="28">
        <f t="shared" si="32"/>
        <v>0.37954043709987673</v>
      </c>
      <c r="N194" s="19">
        <f t="shared" si="25"/>
        <v>56.873544830139302</v>
      </c>
      <c r="O194" s="19">
        <f t="shared" si="26"/>
        <v>18.096461535984417</v>
      </c>
      <c r="P194">
        <f t="shared" si="27"/>
        <v>11.203398739273204</v>
      </c>
      <c r="Q194" s="38">
        <v>191</v>
      </c>
      <c r="R194" s="38">
        <f t="shared" si="28"/>
        <v>382</v>
      </c>
      <c r="S194" s="38">
        <f t="shared" si="29"/>
        <v>5.82</v>
      </c>
      <c r="T194" s="38">
        <f t="shared" si="30"/>
        <v>5.49</v>
      </c>
      <c r="U194" s="38">
        <v>-5.82</v>
      </c>
      <c r="V194" s="39">
        <v>5.49</v>
      </c>
    </row>
    <row r="195" spans="8:22" x14ac:dyDescent="0.25">
      <c r="H195" s="12">
        <v>12</v>
      </c>
      <c r="I195" s="19">
        <f t="shared" si="23"/>
        <v>1.1633274558238611</v>
      </c>
      <c r="J195" s="19">
        <f t="shared" si="31"/>
        <v>0.18488997782151273</v>
      </c>
      <c r="K195" s="19">
        <f t="shared" ref="K195:K258" si="33" xml:space="preserve"> (J196-J194)/2</f>
        <v>1.5727617745085354E-2</v>
      </c>
      <c r="L195" s="19">
        <f t="shared" si="24"/>
        <v>4.4373594677163055</v>
      </c>
      <c r="M195" s="28">
        <f t="shared" si="32"/>
        <v>0.37746282588204849</v>
      </c>
      <c r="N195" s="19">
        <f t="shared" si="25"/>
        <v>57.98532611163445</v>
      </c>
      <c r="O195" s="19">
        <f t="shared" si="26"/>
        <v>18.096461535984417</v>
      </c>
      <c r="P195">
        <f t="shared" si="27"/>
        <v>11.203398739273204</v>
      </c>
      <c r="Q195" s="38">
        <v>192</v>
      </c>
      <c r="R195" s="38">
        <f t="shared" si="28"/>
        <v>384</v>
      </c>
      <c r="S195" s="38">
        <f t="shared" si="29"/>
        <v>5.53</v>
      </c>
      <c r="T195" s="38">
        <f t="shared" si="30"/>
        <v>5.24</v>
      </c>
      <c r="U195" s="38">
        <v>-5.53</v>
      </c>
      <c r="V195" s="39">
        <v>5.24</v>
      </c>
    </row>
    <row r="196" spans="8:22" x14ac:dyDescent="0.25">
      <c r="H196" s="12">
        <v>13</v>
      </c>
      <c r="I196" s="19">
        <f t="shared" ref="I196:I259" si="34" xml:space="preserve"> 41.55*(1 - COS(RADIANS($H196))) + 146.25 - SQRT(146.25^2 - (41.55*SIN(RADIANS($H196)))^2)</f>
        <v>1.363899850621209</v>
      </c>
      <c r="J196" s="19">
        <f t="shared" si="31"/>
        <v>0.2005723947973479</v>
      </c>
      <c r="K196" s="19">
        <f t="shared" si="33"/>
        <v>1.5633410488348431E-2</v>
      </c>
      <c r="L196" s="19">
        <f t="shared" ref="L196:L259" si="35" xml:space="preserve"> $J196 * 24000 / 1000</f>
        <v>4.8137374751363495</v>
      </c>
      <c r="M196" s="28">
        <f t="shared" si="32"/>
        <v>0.37520185172036236</v>
      </c>
      <c r="N196" s="19">
        <f t="shared" ref="N196:N259" si="36" xml:space="preserve"> 50.99 + (PI()*(87.5^2)/4) * ($I196) / 1000</f>
        <v>59.191408976415886</v>
      </c>
      <c r="O196" s="19">
        <f t="shared" ref="O196:O259" si="37">$L$259</f>
        <v>18.096461535984417</v>
      </c>
      <c r="P196">
        <f t="shared" ref="P196:P259" si="38">SUM($L$185:$L$363)/(363-185)</f>
        <v>11.203398739273204</v>
      </c>
      <c r="Q196" s="38">
        <v>193</v>
      </c>
      <c r="R196" s="38">
        <f t="shared" ref="R196:R259" si="39">Q196*2</f>
        <v>386</v>
      </c>
      <c r="S196" s="38">
        <f t="shared" ref="S196:S259" si="40">IF($U196&lt;=0,$U196*(-1),0)</f>
        <v>5.25</v>
      </c>
      <c r="T196" s="38">
        <f t="shared" ref="T196:T259" si="41">IF($V196&gt;=0,$V196,0)</f>
        <v>4.9800000000000004</v>
      </c>
      <c r="U196" s="38">
        <v>-5.25</v>
      </c>
      <c r="V196" s="39">
        <v>4.9800000000000004</v>
      </c>
    </row>
    <row r="197" spans="8:22" x14ac:dyDescent="0.25">
      <c r="H197" s="12">
        <v>14</v>
      </c>
      <c r="I197" s="19">
        <f t="shared" si="34"/>
        <v>1.5800566494194186</v>
      </c>
      <c r="J197" s="19">
        <f t="shared" ref="J197:J260" si="42">I197-I196</f>
        <v>0.21615679879820959</v>
      </c>
      <c r="K197" s="19">
        <f t="shared" si="33"/>
        <v>1.5531622966193481E-2</v>
      </c>
      <c r="L197" s="19">
        <f t="shared" si="35"/>
        <v>5.1877631711570302</v>
      </c>
      <c r="M197" s="28">
        <f t="shared" ref="M197:M260" si="43">(L198-L196)/2</f>
        <v>0.37275895118864355</v>
      </c>
      <c r="N197" s="19">
        <f t="shared" si="36"/>
        <v>60.491204052402956</v>
      </c>
      <c r="O197" s="19">
        <f t="shared" si="37"/>
        <v>18.096461535984417</v>
      </c>
      <c r="P197">
        <f t="shared" si="38"/>
        <v>11.203398739273204</v>
      </c>
      <c r="Q197" s="38">
        <v>194</v>
      </c>
      <c r="R197" s="38">
        <f t="shared" si="39"/>
        <v>388</v>
      </c>
      <c r="S197" s="38">
        <f t="shared" si="40"/>
        <v>4.9400000000000004</v>
      </c>
      <c r="T197" s="38">
        <f t="shared" si="41"/>
        <v>4.71</v>
      </c>
      <c r="U197" s="38">
        <v>-4.9400000000000004</v>
      </c>
      <c r="V197" s="39">
        <v>4.71</v>
      </c>
    </row>
    <row r="198" spans="8:22" x14ac:dyDescent="0.25">
      <c r="H198" s="12">
        <v>15</v>
      </c>
      <c r="I198" s="19">
        <f t="shared" si="34"/>
        <v>1.8116922901491535</v>
      </c>
      <c r="J198" s="19">
        <f t="shared" si="42"/>
        <v>0.23163564072973486</v>
      </c>
      <c r="K198" s="19">
        <f t="shared" si="33"/>
        <v>1.5422320002045353E-2</v>
      </c>
      <c r="L198" s="19">
        <f t="shared" si="35"/>
        <v>5.5592553775136366</v>
      </c>
      <c r="M198" s="28">
        <f t="shared" si="43"/>
        <v>0.37013568004908848</v>
      </c>
      <c r="N198" s="19">
        <f t="shared" si="36"/>
        <v>61.884076573265418</v>
      </c>
      <c r="O198" s="19">
        <f t="shared" si="37"/>
        <v>18.096461535984417</v>
      </c>
      <c r="P198">
        <f t="shared" si="38"/>
        <v>11.203398739273204</v>
      </c>
      <c r="Q198" s="38">
        <v>195</v>
      </c>
      <c r="R198" s="38">
        <f t="shared" si="39"/>
        <v>390</v>
      </c>
      <c r="S198" s="38">
        <f t="shared" si="40"/>
        <v>4.66</v>
      </c>
      <c r="T198" s="38">
        <f t="shared" si="41"/>
        <v>4.49</v>
      </c>
      <c r="U198" s="38">
        <v>-4.66</v>
      </c>
      <c r="V198" s="39">
        <v>4.49</v>
      </c>
    </row>
    <row r="199" spans="8:22" x14ac:dyDescent="0.25">
      <c r="H199" s="12">
        <v>16</v>
      </c>
      <c r="I199" s="19">
        <f t="shared" si="34"/>
        <v>2.0586937289514537</v>
      </c>
      <c r="J199" s="19">
        <f t="shared" si="42"/>
        <v>0.2470014388023003</v>
      </c>
      <c r="K199" s="19">
        <f t="shared" si="33"/>
        <v>1.530557137769506E-2</v>
      </c>
      <c r="L199" s="19">
        <f t="shared" si="35"/>
        <v>5.9280345312552072</v>
      </c>
      <c r="M199" s="28">
        <f t="shared" si="43"/>
        <v>0.36733371306468143</v>
      </c>
      <c r="N199" s="19">
        <f t="shared" si="36"/>
        <v>63.369346783140543</v>
      </c>
      <c r="O199" s="19">
        <f t="shared" si="37"/>
        <v>18.096461535984417</v>
      </c>
      <c r="P199">
        <f t="shared" si="38"/>
        <v>11.203398739273204</v>
      </c>
      <c r="Q199" s="38">
        <v>196</v>
      </c>
      <c r="R199" s="38">
        <f t="shared" si="39"/>
        <v>392</v>
      </c>
      <c r="S199" s="38">
        <f t="shared" si="40"/>
        <v>4.41</v>
      </c>
      <c r="T199" s="38">
        <f t="shared" si="41"/>
        <v>4.25</v>
      </c>
      <c r="U199" s="38">
        <v>-4.41</v>
      </c>
      <c r="V199" s="39">
        <v>4.25</v>
      </c>
    </row>
    <row r="200" spans="8:22" x14ac:dyDescent="0.25">
      <c r="H200" s="12">
        <v>17</v>
      </c>
      <c r="I200" s="19">
        <f t="shared" si="34"/>
        <v>2.3209405124365787</v>
      </c>
      <c r="J200" s="19">
        <f t="shared" si="42"/>
        <v>0.26224678348512498</v>
      </c>
      <c r="K200" s="19">
        <f t="shared" si="33"/>
        <v>1.5181451824474834E-2</v>
      </c>
      <c r="L200" s="19">
        <f t="shared" si="35"/>
        <v>6.2939228036429995</v>
      </c>
      <c r="M200" s="28">
        <f t="shared" si="43"/>
        <v>0.36435484378739602</v>
      </c>
      <c r="N200" s="19">
        <f t="shared" si="36"/>
        <v>64.946290371140421</v>
      </c>
      <c r="O200" s="19">
        <f t="shared" si="37"/>
        <v>18.096461535984417</v>
      </c>
      <c r="P200">
        <f t="shared" si="38"/>
        <v>11.203398739273204</v>
      </c>
      <c r="Q200" s="38">
        <v>197</v>
      </c>
      <c r="R200" s="38">
        <f t="shared" si="39"/>
        <v>394</v>
      </c>
      <c r="S200" s="38">
        <f t="shared" si="40"/>
        <v>4.1900000000000004</v>
      </c>
      <c r="T200" s="38">
        <f t="shared" si="41"/>
        <v>4.03</v>
      </c>
      <c r="U200" s="38">
        <v>-4.1900000000000004</v>
      </c>
      <c r="V200" s="39">
        <v>4.03</v>
      </c>
    </row>
    <row r="201" spans="8:22" x14ac:dyDescent="0.25">
      <c r="H201" s="12">
        <v>18</v>
      </c>
      <c r="I201" s="19">
        <f t="shared" si="34"/>
        <v>2.5983048548878287</v>
      </c>
      <c r="J201" s="19">
        <f t="shared" si="42"/>
        <v>0.27736434245124997</v>
      </c>
      <c r="K201" s="19">
        <f t="shared" si="33"/>
        <v>1.5050041012443671E-2</v>
      </c>
      <c r="L201" s="19">
        <f t="shared" si="35"/>
        <v>6.6567442188299992</v>
      </c>
      <c r="M201" s="28">
        <f t="shared" si="43"/>
        <v>0.36120098429864811</v>
      </c>
      <c r="N201" s="19">
        <f t="shared" si="36"/>
        <v>66.614138935594241</v>
      </c>
      <c r="O201" s="19">
        <f t="shared" si="37"/>
        <v>18.096461535984417</v>
      </c>
      <c r="P201">
        <f t="shared" si="38"/>
        <v>11.203398739273204</v>
      </c>
      <c r="Q201" s="38">
        <v>198</v>
      </c>
      <c r="R201" s="38">
        <f t="shared" si="39"/>
        <v>396</v>
      </c>
      <c r="S201" s="38">
        <f t="shared" si="40"/>
        <v>3.93</v>
      </c>
      <c r="T201" s="38">
        <f t="shared" si="41"/>
        <v>3.82</v>
      </c>
      <c r="U201" s="38">
        <v>-3.93</v>
      </c>
      <c r="V201" s="39">
        <v>3.82</v>
      </c>
    </row>
    <row r="202" spans="8:22" x14ac:dyDescent="0.25">
      <c r="H202" s="12">
        <v>19</v>
      </c>
      <c r="I202" s="19">
        <f t="shared" si="34"/>
        <v>2.890651720397841</v>
      </c>
      <c r="J202" s="19">
        <f t="shared" si="42"/>
        <v>0.29234686551001232</v>
      </c>
      <c r="K202" s="19">
        <f t="shared" si="33"/>
        <v>1.49114235376544E-2</v>
      </c>
      <c r="L202" s="19">
        <f t="shared" si="35"/>
        <v>7.0163247722402957</v>
      </c>
      <c r="M202" s="28">
        <f t="shared" si="43"/>
        <v>0.3578741649037056</v>
      </c>
      <c r="N202" s="19">
        <f t="shared" si="36"/>
        <v>68.372080477950746</v>
      </c>
      <c r="O202" s="19">
        <f t="shared" si="37"/>
        <v>18.096461535984417</v>
      </c>
      <c r="P202">
        <f t="shared" si="38"/>
        <v>11.203398739273204</v>
      </c>
      <c r="Q202" s="38">
        <v>199</v>
      </c>
      <c r="R202" s="38">
        <f t="shared" si="39"/>
        <v>398</v>
      </c>
      <c r="S202" s="38">
        <f t="shared" si="40"/>
        <v>3.73</v>
      </c>
      <c r="T202" s="38">
        <f t="shared" si="41"/>
        <v>3.62</v>
      </c>
      <c r="U202" s="38">
        <v>-3.73</v>
      </c>
      <c r="V202" s="39">
        <v>3.62</v>
      </c>
    </row>
    <row r="203" spans="8:22" x14ac:dyDescent="0.25">
      <c r="H203" s="12">
        <v>20</v>
      </c>
      <c r="I203" s="19">
        <f t="shared" si="34"/>
        <v>3.1978389099243998</v>
      </c>
      <c r="J203" s="19">
        <f t="shared" si="42"/>
        <v>0.30718718952655877</v>
      </c>
      <c r="K203" s="19">
        <f t="shared" si="33"/>
        <v>1.476568890758756E-2</v>
      </c>
      <c r="L203" s="19">
        <f t="shared" si="35"/>
        <v>7.3724925486374104</v>
      </c>
      <c r="M203" s="28">
        <f t="shared" si="43"/>
        <v>0.35437653378210143</v>
      </c>
      <c r="N203" s="19">
        <f t="shared" si="36"/>
        <v>70.219259926262595</v>
      </c>
      <c r="O203" s="19">
        <f t="shared" si="37"/>
        <v>18.096461535984417</v>
      </c>
      <c r="P203">
        <f t="shared" si="38"/>
        <v>11.203398739273204</v>
      </c>
      <c r="Q203" s="38">
        <v>200</v>
      </c>
      <c r="R203" s="38">
        <f t="shared" si="39"/>
        <v>400</v>
      </c>
      <c r="S203" s="38">
        <f t="shared" si="40"/>
        <v>3.5</v>
      </c>
      <c r="T203" s="38">
        <f t="shared" si="41"/>
        <v>3.41</v>
      </c>
      <c r="U203" s="38">
        <v>-3.5</v>
      </c>
      <c r="V203" s="39">
        <v>3.41</v>
      </c>
    </row>
    <row r="204" spans="8:22" x14ac:dyDescent="0.25">
      <c r="H204" s="12">
        <v>21</v>
      </c>
      <c r="I204" s="19">
        <f t="shared" si="34"/>
        <v>3.5197171532495872</v>
      </c>
      <c r="J204" s="19">
        <f t="shared" si="42"/>
        <v>0.32187824332518744</v>
      </c>
      <c r="K204" s="19">
        <f t="shared" si="33"/>
        <v>1.4612931524084161E-2</v>
      </c>
      <c r="L204" s="19">
        <f t="shared" si="35"/>
        <v>7.7250778398044986</v>
      </c>
      <c r="M204" s="28">
        <f t="shared" si="43"/>
        <v>0.35071035657801986</v>
      </c>
      <c r="N204" s="19">
        <f t="shared" si="36"/>
        <v>72.154779688155514</v>
      </c>
      <c r="O204" s="19">
        <f t="shared" si="37"/>
        <v>18.096461535984417</v>
      </c>
      <c r="P204">
        <f t="shared" si="38"/>
        <v>11.203398739273204</v>
      </c>
      <c r="Q204" s="38">
        <v>201</v>
      </c>
      <c r="R204" s="38">
        <f t="shared" si="39"/>
        <v>402</v>
      </c>
      <c r="S204" s="38">
        <f t="shared" si="40"/>
        <v>3.29</v>
      </c>
      <c r="T204" s="38">
        <f t="shared" si="41"/>
        <v>3.22</v>
      </c>
      <c r="U204" s="38">
        <v>-3.29</v>
      </c>
      <c r="V204" s="39">
        <v>3.22</v>
      </c>
    </row>
    <row r="205" spans="8:22" x14ac:dyDescent="0.25">
      <c r="H205" s="12">
        <v>22</v>
      </c>
      <c r="I205" s="19">
        <f t="shared" si="34"/>
        <v>3.8561302058243143</v>
      </c>
      <c r="J205" s="19">
        <f t="shared" si="42"/>
        <v>0.33641305257472709</v>
      </c>
      <c r="K205" s="19">
        <f t="shared" si="33"/>
        <v>1.4453250663677863E-2</v>
      </c>
      <c r="L205" s="19">
        <f t="shared" si="35"/>
        <v>8.0739132617934501</v>
      </c>
      <c r="M205" s="28">
        <f t="shared" si="43"/>
        <v>0.34687801592826872</v>
      </c>
      <c r="N205" s="19">
        <f t="shared" si="36"/>
        <v>74.177700233174406</v>
      </c>
      <c r="O205" s="19">
        <f t="shared" si="37"/>
        <v>18.096461535984417</v>
      </c>
      <c r="P205">
        <f t="shared" si="38"/>
        <v>11.203398739273204</v>
      </c>
      <c r="Q205" s="38">
        <v>202</v>
      </c>
      <c r="R205" s="38">
        <f t="shared" si="39"/>
        <v>404</v>
      </c>
      <c r="S205" s="38">
        <f t="shared" si="40"/>
        <v>3.1</v>
      </c>
      <c r="T205" s="38">
        <f t="shared" si="41"/>
        <v>3.05</v>
      </c>
      <c r="U205" s="38">
        <v>-3.1</v>
      </c>
      <c r="V205" s="39">
        <v>3.05</v>
      </c>
    </row>
    <row r="206" spans="8:22" x14ac:dyDescent="0.25">
      <c r="H206" s="12">
        <v>23</v>
      </c>
      <c r="I206" s="19">
        <f t="shared" si="34"/>
        <v>4.2069149504768575</v>
      </c>
      <c r="J206" s="19">
        <f t="shared" si="42"/>
        <v>0.35078474465254317</v>
      </c>
      <c r="K206" s="19">
        <f t="shared" si="33"/>
        <v>1.428675045534078E-2</v>
      </c>
      <c r="L206" s="19">
        <f t="shared" si="35"/>
        <v>8.418833871661036</v>
      </c>
      <c r="M206" s="28">
        <f t="shared" si="43"/>
        <v>0.34288201092817872</v>
      </c>
      <c r="N206" s="19">
        <f t="shared" si="36"/>
        <v>76.287040704377461</v>
      </c>
      <c r="O206" s="19">
        <f t="shared" si="37"/>
        <v>18.096461535984417</v>
      </c>
      <c r="P206">
        <f t="shared" si="38"/>
        <v>11.203398739273204</v>
      </c>
      <c r="Q206" s="38">
        <v>203</v>
      </c>
      <c r="R206" s="38">
        <f t="shared" si="39"/>
        <v>406</v>
      </c>
      <c r="S206" s="38">
        <f t="shared" si="40"/>
        <v>2.88</v>
      </c>
      <c r="T206" s="38">
        <f t="shared" si="41"/>
        <v>2.86</v>
      </c>
      <c r="U206" s="38">
        <v>-2.88</v>
      </c>
      <c r="V206" s="39">
        <v>2.86</v>
      </c>
    </row>
    <row r="207" spans="8:22" x14ac:dyDescent="0.25">
      <c r="H207" s="12">
        <v>24</v>
      </c>
      <c r="I207" s="19">
        <f t="shared" si="34"/>
        <v>4.5719015039622661</v>
      </c>
      <c r="J207" s="19">
        <f t="shared" si="42"/>
        <v>0.36498655348540865</v>
      </c>
      <c r="K207" s="19">
        <f t="shared" si="33"/>
        <v>1.4113539854918145E-2</v>
      </c>
      <c r="L207" s="19">
        <f t="shared" si="35"/>
        <v>8.7596772836498076</v>
      </c>
      <c r="M207" s="28">
        <f t="shared" si="43"/>
        <v>0.33872495651803547</v>
      </c>
      <c r="N207" s="19">
        <f t="shared" si="36"/>
        <v>78.481779559039651</v>
      </c>
      <c r="O207" s="19">
        <f t="shared" si="37"/>
        <v>18.096461535984417</v>
      </c>
      <c r="P207">
        <f t="shared" si="38"/>
        <v>11.203398739273204</v>
      </c>
      <c r="Q207" s="38">
        <v>204</v>
      </c>
      <c r="R207" s="38">
        <f t="shared" si="39"/>
        <v>408</v>
      </c>
      <c r="S207" s="38">
        <f t="shared" si="40"/>
        <v>2.73</v>
      </c>
      <c r="T207" s="38">
        <f t="shared" si="41"/>
        <v>2.7</v>
      </c>
      <c r="U207" s="38">
        <v>-2.73</v>
      </c>
      <c r="V207" s="39">
        <v>2.7</v>
      </c>
    </row>
    <row r="208" spans="8:22" x14ac:dyDescent="0.25">
      <c r="H208" s="12">
        <v>25</v>
      </c>
      <c r="I208" s="19">
        <f t="shared" si="34"/>
        <v>4.9509133283246456</v>
      </c>
      <c r="J208" s="19">
        <f t="shared" si="42"/>
        <v>0.37901182436237946</v>
      </c>
      <c r="K208" s="19">
        <f t="shared" si="33"/>
        <v>1.3933732616251859E-2</v>
      </c>
      <c r="L208" s="19">
        <f t="shared" si="35"/>
        <v>9.096283784697107</v>
      </c>
      <c r="M208" s="28">
        <f t="shared" si="43"/>
        <v>0.33440958279004462</v>
      </c>
      <c r="N208" s="19">
        <f t="shared" si="36"/>
        <v>80.760855238296898</v>
      </c>
      <c r="O208" s="19">
        <f t="shared" si="37"/>
        <v>18.096461535984417</v>
      </c>
      <c r="P208">
        <f t="shared" si="38"/>
        <v>11.203398739273204</v>
      </c>
      <c r="Q208" s="38">
        <v>205</v>
      </c>
      <c r="R208" s="38">
        <f t="shared" si="39"/>
        <v>410</v>
      </c>
      <c r="S208" s="38">
        <f t="shared" si="40"/>
        <v>2.54</v>
      </c>
      <c r="T208" s="38">
        <f t="shared" si="41"/>
        <v>2.54</v>
      </c>
      <c r="U208" s="38">
        <v>-2.54</v>
      </c>
      <c r="V208" s="39">
        <v>2.54</v>
      </c>
    </row>
    <row r="209" spans="8:22" x14ac:dyDescent="0.25">
      <c r="H209" s="12">
        <v>26</v>
      </c>
      <c r="I209" s="19">
        <f t="shared" si="34"/>
        <v>5.343767347042558</v>
      </c>
      <c r="J209" s="19">
        <f t="shared" si="42"/>
        <v>0.39285401871791237</v>
      </c>
      <c r="K209" s="19">
        <f t="shared" si="33"/>
        <v>1.3747447258850798E-2</v>
      </c>
      <c r="L209" s="19">
        <f t="shared" si="35"/>
        <v>9.4284964492298968</v>
      </c>
      <c r="M209" s="28">
        <f t="shared" si="43"/>
        <v>0.32993873421241915</v>
      </c>
      <c r="N209" s="19">
        <f t="shared" si="36"/>
        <v>83.123166865552122</v>
      </c>
      <c r="O209" s="19">
        <f t="shared" si="37"/>
        <v>18.096461535984417</v>
      </c>
      <c r="P209">
        <f t="shared" si="38"/>
        <v>11.203398739273204</v>
      </c>
      <c r="Q209" s="38">
        <v>206</v>
      </c>
      <c r="R209" s="38">
        <f t="shared" si="39"/>
        <v>412</v>
      </c>
      <c r="S209" s="38">
        <f t="shared" si="40"/>
        <v>2.39</v>
      </c>
      <c r="T209" s="38">
        <f t="shared" si="41"/>
        <v>2.37</v>
      </c>
      <c r="U209" s="38">
        <v>-2.39</v>
      </c>
      <c r="V209" s="39">
        <v>2.37</v>
      </c>
    </row>
    <row r="210" spans="8:22" x14ac:dyDescent="0.25">
      <c r="H210" s="12">
        <v>27</v>
      </c>
      <c r="I210" s="19">
        <f t="shared" si="34"/>
        <v>5.750274065922639</v>
      </c>
      <c r="J210" s="19">
        <f t="shared" si="42"/>
        <v>0.40650671888008105</v>
      </c>
      <c r="K210" s="19">
        <f t="shared" si="33"/>
        <v>1.3554807031482596E-2</v>
      </c>
      <c r="L210" s="19">
        <f t="shared" si="35"/>
        <v>9.7561612531219453</v>
      </c>
      <c r="M210" s="28">
        <f t="shared" si="43"/>
        <v>0.32531536875558231</v>
      </c>
      <c r="N210" s="19">
        <f t="shared" si="36"/>
        <v>85.567574973433324</v>
      </c>
      <c r="O210" s="19">
        <f t="shared" si="37"/>
        <v>18.096461535984417</v>
      </c>
      <c r="P210">
        <f t="shared" si="38"/>
        <v>11.203398739273204</v>
      </c>
      <c r="Q210" s="38">
        <v>207</v>
      </c>
      <c r="R210" s="38">
        <f t="shared" si="39"/>
        <v>414</v>
      </c>
      <c r="S210" s="38">
        <f t="shared" si="40"/>
        <v>2.2400000000000002</v>
      </c>
      <c r="T210" s="38">
        <f t="shared" si="41"/>
        <v>2.23</v>
      </c>
      <c r="U210" s="38">
        <v>-2.2400000000000002</v>
      </c>
      <c r="V210" s="39">
        <v>2.23</v>
      </c>
    </row>
    <row r="211" spans="8:22" x14ac:dyDescent="0.25">
      <c r="H211" s="12">
        <v>28</v>
      </c>
      <c r="I211" s="19">
        <f t="shared" si="34"/>
        <v>6.1702376987035166</v>
      </c>
      <c r="J211" s="19">
        <f t="shared" si="42"/>
        <v>0.41996363278087756</v>
      </c>
      <c r="K211" s="19">
        <f t="shared" si="33"/>
        <v>1.3355939871672717E-2</v>
      </c>
      <c r="L211" s="19">
        <f t="shared" si="35"/>
        <v>10.079127186741061</v>
      </c>
      <c r="M211" s="28">
        <f t="shared" si="43"/>
        <v>0.32054255692014522</v>
      </c>
      <c r="N211" s="19">
        <f t="shared" si="36"/>
        <v>88.092902259075714</v>
      </c>
      <c r="O211" s="19">
        <f t="shared" si="37"/>
        <v>18.096461535984417</v>
      </c>
      <c r="P211">
        <f t="shared" si="38"/>
        <v>11.203398739273204</v>
      </c>
      <c r="Q211" s="38">
        <v>208</v>
      </c>
      <c r="R211" s="38">
        <f t="shared" si="39"/>
        <v>416</v>
      </c>
      <c r="S211" s="38">
        <f t="shared" si="40"/>
        <v>2.08</v>
      </c>
      <c r="T211" s="38">
        <f t="shared" si="41"/>
        <v>2.09</v>
      </c>
      <c r="U211" s="38">
        <v>-2.08</v>
      </c>
      <c r="V211" s="39">
        <v>2.09</v>
      </c>
    </row>
    <row r="212" spans="8:22" x14ac:dyDescent="0.25">
      <c r="H212" s="12">
        <v>29</v>
      </c>
      <c r="I212" s="19">
        <f t="shared" si="34"/>
        <v>6.6034562973269431</v>
      </c>
      <c r="J212" s="19">
        <f t="shared" si="42"/>
        <v>0.43321859862342649</v>
      </c>
      <c r="K212" s="19">
        <f t="shared" si="33"/>
        <v>1.315097836048551E-2</v>
      </c>
      <c r="L212" s="19">
        <f t="shared" si="35"/>
        <v>10.397246366962236</v>
      </c>
      <c r="M212" s="28">
        <f t="shared" si="43"/>
        <v>0.31562348065165224</v>
      </c>
      <c r="N212" s="19">
        <f t="shared" si="36"/>
        <v>90.697934367468577</v>
      </c>
      <c r="O212" s="19">
        <f t="shared" si="37"/>
        <v>18.096461535984417</v>
      </c>
      <c r="P212">
        <f t="shared" si="38"/>
        <v>11.203398739273204</v>
      </c>
      <c r="Q212" s="38">
        <v>209</v>
      </c>
      <c r="R212" s="38">
        <f t="shared" si="39"/>
        <v>418</v>
      </c>
      <c r="S212" s="38">
        <f t="shared" si="40"/>
        <v>1.94</v>
      </c>
      <c r="T212" s="38">
        <f t="shared" si="41"/>
        <v>1.95</v>
      </c>
      <c r="U212" s="38">
        <v>-1.94</v>
      </c>
      <c r="V212" s="39">
        <v>1.95</v>
      </c>
    </row>
    <row r="213" spans="8:22" x14ac:dyDescent="0.25">
      <c r="H213" s="12">
        <v>30</v>
      </c>
      <c r="I213" s="19">
        <f t="shared" si="34"/>
        <v>7.0497218868287916</v>
      </c>
      <c r="J213" s="19">
        <f t="shared" si="42"/>
        <v>0.44626558950184858</v>
      </c>
      <c r="K213" s="19">
        <f t="shared" si="33"/>
        <v>1.294005967297096E-2</v>
      </c>
      <c r="L213" s="19">
        <f t="shared" si="35"/>
        <v>10.710374148044366</v>
      </c>
      <c r="M213" s="28">
        <f t="shared" si="43"/>
        <v>0.31056143215130305</v>
      </c>
      <c r="N213" s="19">
        <f t="shared" si="36"/>
        <v>93.381420702582531</v>
      </c>
      <c r="O213" s="19">
        <f t="shared" si="37"/>
        <v>18.096461535984417</v>
      </c>
      <c r="P213">
        <f t="shared" si="38"/>
        <v>11.203398739273204</v>
      </c>
      <c r="Q213" s="38">
        <v>210</v>
      </c>
      <c r="R213" s="38">
        <f t="shared" si="39"/>
        <v>420</v>
      </c>
      <c r="S213" s="38">
        <f t="shared" si="40"/>
        <v>1.8</v>
      </c>
      <c r="T213" s="38">
        <f t="shared" si="41"/>
        <v>1.82</v>
      </c>
      <c r="U213" s="38">
        <v>-1.8</v>
      </c>
      <c r="V213" s="39">
        <v>1.82</v>
      </c>
    </row>
    <row r="214" spans="8:22" x14ac:dyDescent="0.25">
      <c r="H214" s="12">
        <v>31</v>
      </c>
      <c r="I214" s="19">
        <f t="shared" si="34"/>
        <v>7.50882060479816</v>
      </c>
      <c r="J214" s="19">
        <f t="shared" si="42"/>
        <v>0.45909871796936841</v>
      </c>
      <c r="K214" s="19">
        <f t="shared" si="33"/>
        <v>1.2723325522927098E-2</v>
      </c>
      <c r="L214" s="19">
        <f t="shared" si="35"/>
        <v>11.018369231264842</v>
      </c>
      <c r="M214" s="28">
        <f t="shared" si="43"/>
        <v>0.30535981255025035</v>
      </c>
      <c r="N214" s="19">
        <f t="shared" si="36"/>
        <v>96.142075265965659</v>
      </c>
      <c r="O214" s="19">
        <f t="shared" si="37"/>
        <v>18.096461535984417</v>
      </c>
      <c r="P214">
        <f t="shared" si="38"/>
        <v>11.203398739273204</v>
      </c>
      <c r="Q214" s="38">
        <v>211</v>
      </c>
      <c r="R214" s="38">
        <f t="shared" si="39"/>
        <v>422</v>
      </c>
      <c r="S214" s="38">
        <f t="shared" si="40"/>
        <v>1.67</v>
      </c>
      <c r="T214" s="38">
        <f t="shared" si="41"/>
        <v>1.71</v>
      </c>
      <c r="U214" s="38">
        <v>-1.67</v>
      </c>
      <c r="V214" s="39">
        <v>1.71</v>
      </c>
    </row>
    <row r="215" spans="8:22" x14ac:dyDescent="0.25">
      <c r="H215" s="12">
        <v>32</v>
      </c>
      <c r="I215" s="19">
        <f t="shared" si="34"/>
        <v>7.9805328453458628</v>
      </c>
      <c r="J215" s="19">
        <f t="shared" si="42"/>
        <v>0.47171224054770278</v>
      </c>
      <c r="K215" s="19">
        <f t="shared" si="33"/>
        <v>1.2500922102688605E-2</v>
      </c>
      <c r="L215" s="19">
        <f t="shared" si="35"/>
        <v>11.321093773144867</v>
      </c>
      <c r="M215" s="28">
        <f t="shared" si="43"/>
        <v>0.30002213046452653</v>
      </c>
      <c r="N215" s="19">
        <f t="shared" si="36"/>
        <v>98.978577522455467</v>
      </c>
      <c r="O215" s="19">
        <f t="shared" si="37"/>
        <v>18.096461535984417</v>
      </c>
      <c r="P215">
        <f t="shared" si="38"/>
        <v>11.203398739273204</v>
      </c>
      <c r="Q215" s="38">
        <v>212</v>
      </c>
      <c r="R215" s="38">
        <f t="shared" si="39"/>
        <v>424</v>
      </c>
      <c r="S215" s="38">
        <f t="shared" si="40"/>
        <v>1.56</v>
      </c>
      <c r="T215" s="38">
        <f t="shared" si="41"/>
        <v>1.59</v>
      </c>
      <c r="U215" s="38">
        <v>-1.56</v>
      </c>
      <c r="V215" s="39">
        <v>1.59</v>
      </c>
    </row>
    <row r="216" spans="8:22" x14ac:dyDescent="0.25">
      <c r="H216" s="12">
        <v>33</v>
      </c>
      <c r="I216" s="19">
        <f t="shared" si="34"/>
        <v>8.4646334075206084</v>
      </c>
      <c r="J216" s="19">
        <f t="shared" si="42"/>
        <v>0.48410056217474562</v>
      </c>
      <c r="K216" s="19">
        <f t="shared" si="33"/>
        <v>1.2273000017145819E-2</v>
      </c>
      <c r="L216" s="19">
        <f t="shared" si="35"/>
        <v>11.618413492193895</v>
      </c>
      <c r="M216" s="28">
        <f t="shared" si="43"/>
        <v>0.29455200041149965</v>
      </c>
      <c r="N216" s="19">
        <f t="shared" si="36"/>
        <v>101.8895732926358</v>
      </c>
      <c r="O216" s="19">
        <f t="shared" si="37"/>
        <v>18.096461535984417</v>
      </c>
      <c r="P216">
        <f t="shared" si="38"/>
        <v>11.203398739273204</v>
      </c>
      <c r="Q216" s="38">
        <v>213</v>
      </c>
      <c r="R216" s="38">
        <f t="shared" si="39"/>
        <v>426</v>
      </c>
      <c r="S216" s="38">
        <f t="shared" si="40"/>
        <v>1.46</v>
      </c>
      <c r="T216" s="38">
        <f t="shared" si="41"/>
        <v>1.49</v>
      </c>
      <c r="U216" s="38">
        <v>-1.46</v>
      </c>
      <c r="V216" s="39">
        <v>1.49</v>
      </c>
    </row>
    <row r="217" spans="8:22" x14ac:dyDescent="0.25">
      <c r="H217" s="12">
        <v>34</v>
      </c>
      <c r="I217" s="19">
        <f t="shared" si="34"/>
        <v>8.9608916481026029</v>
      </c>
      <c r="J217" s="19">
        <f t="shared" si="42"/>
        <v>0.49625824058199441</v>
      </c>
      <c r="K217" s="19">
        <f t="shared" si="33"/>
        <v>1.2039714211411479E-2</v>
      </c>
      <c r="L217" s="19">
        <f t="shared" si="35"/>
        <v>11.910197773967866</v>
      </c>
      <c r="M217" s="28">
        <f t="shared" si="43"/>
        <v>0.28895314107387549</v>
      </c>
      <c r="N217" s="19">
        <f t="shared" si="36"/>
        <v>104.87367567161603</v>
      </c>
      <c r="O217" s="19">
        <f t="shared" si="37"/>
        <v>18.096461535984417</v>
      </c>
      <c r="P217">
        <f t="shared" si="38"/>
        <v>11.203398739273204</v>
      </c>
      <c r="Q217" s="38">
        <v>214</v>
      </c>
      <c r="R217" s="38">
        <f t="shared" si="39"/>
        <v>428</v>
      </c>
      <c r="S217" s="38">
        <f t="shared" si="40"/>
        <v>1.35</v>
      </c>
      <c r="T217" s="38">
        <f t="shared" si="41"/>
        <v>1.37</v>
      </c>
      <c r="U217" s="38">
        <v>-1.35</v>
      </c>
      <c r="V217" s="39">
        <v>1.37</v>
      </c>
    </row>
    <row r="218" spans="8:22" x14ac:dyDescent="0.25">
      <c r="H218" s="12">
        <v>35</v>
      </c>
      <c r="I218" s="19">
        <f t="shared" si="34"/>
        <v>9.4690716387001714</v>
      </c>
      <c r="J218" s="19">
        <f t="shared" si="42"/>
        <v>0.50817999059756858</v>
      </c>
      <c r="K218" s="19">
        <f t="shared" si="33"/>
        <v>1.1801223892788926E-2</v>
      </c>
      <c r="L218" s="19">
        <f t="shared" si="35"/>
        <v>12.196319774341646</v>
      </c>
      <c r="M218" s="28">
        <f t="shared" si="43"/>
        <v>0.28322937342693422</v>
      </c>
      <c r="N218" s="19">
        <f t="shared" si="36"/>
        <v>107.92946597368515</v>
      </c>
      <c r="O218" s="19">
        <f t="shared" si="37"/>
        <v>18.096461535984417</v>
      </c>
      <c r="P218">
        <f t="shared" si="38"/>
        <v>11.203398739273204</v>
      </c>
      <c r="Q218" s="38">
        <v>215</v>
      </c>
      <c r="R218" s="38">
        <f t="shared" si="39"/>
        <v>430</v>
      </c>
      <c r="S218" s="38">
        <f t="shared" si="40"/>
        <v>1.26</v>
      </c>
      <c r="T218" s="38">
        <f t="shared" si="41"/>
        <v>1.3</v>
      </c>
      <c r="U218" s="38">
        <v>-1.26</v>
      </c>
      <c r="V218" s="39">
        <v>1.3</v>
      </c>
    </row>
    <row r="219" spans="8:22" x14ac:dyDescent="0.25">
      <c r="H219" s="12">
        <v>36</v>
      </c>
      <c r="I219" s="19">
        <f t="shared" si="34"/>
        <v>9.9889323270677437</v>
      </c>
      <c r="J219" s="19">
        <f t="shared" si="42"/>
        <v>0.51986068836757227</v>
      </c>
      <c r="K219" s="19">
        <f t="shared" si="33"/>
        <v>1.1557692445563816E-2</v>
      </c>
      <c r="L219" s="19">
        <f t="shared" si="35"/>
        <v>12.476656520821734</v>
      </c>
      <c r="M219" s="28">
        <f t="shared" si="43"/>
        <v>0.27738461869353159</v>
      </c>
      <c r="N219" s="19">
        <f t="shared" si="36"/>
        <v>111.05549470234999</v>
      </c>
      <c r="O219" s="19">
        <f t="shared" si="37"/>
        <v>18.096461535984417</v>
      </c>
      <c r="P219">
        <f t="shared" si="38"/>
        <v>11.203398739273204</v>
      </c>
      <c r="Q219" s="38">
        <v>216</v>
      </c>
      <c r="R219" s="38">
        <f t="shared" si="39"/>
        <v>432</v>
      </c>
      <c r="S219" s="38">
        <f t="shared" si="40"/>
        <v>1.1599999999999999</v>
      </c>
      <c r="T219" s="38">
        <f t="shared" si="41"/>
        <v>1.19</v>
      </c>
      <c r="U219" s="38">
        <v>-1.1599999999999999</v>
      </c>
      <c r="V219" s="39">
        <v>1.19</v>
      </c>
    </row>
    <row r="220" spans="8:22" x14ac:dyDescent="0.25">
      <c r="H220" s="12">
        <v>37</v>
      </c>
      <c r="I220" s="19">
        <f t="shared" si="34"/>
        <v>10.52022770255644</v>
      </c>
      <c r="J220" s="19">
        <f t="shared" si="42"/>
        <v>0.53129537548869621</v>
      </c>
      <c r="K220" s="19">
        <f t="shared" si="33"/>
        <v>1.1309287339059892E-2</v>
      </c>
      <c r="L220" s="19">
        <f t="shared" si="35"/>
        <v>12.751089011728709</v>
      </c>
      <c r="M220" s="28">
        <f t="shared" si="43"/>
        <v>0.27142289613743742</v>
      </c>
      <c r="N220" s="19">
        <f t="shared" si="36"/>
        <v>114.2502825452232</v>
      </c>
      <c r="O220" s="19">
        <f t="shared" si="37"/>
        <v>18.096461535984417</v>
      </c>
      <c r="P220">
        <f t="shared" si="38"/>
        <v>11.203398739273204</v>
      </c>
      <c r="Q220" s="38">
        <v>217</v>
      </c>
      <c r="R220" s="38">
        <f t="shared" si="39"/>
        <v>434</v>
      </c>
      <c r="S220" s="38">
        <f t="shared" si="40"/>
        <v>1.06</v>
      </c>
      <c r="T220" s="38">
        <f t="shared" si="41"/>
        <v>1.0900000000000001</v>
      </c>
      <c r="U220" s="38">
        <v>-1.06</v>
      </c>
      <c r="V220" s="39">
        <v>1.0900000000000001</v>
      </c>
    </row>
    <row r="221" spans="8:22" x14ac:dyDescent="0.25">
      <c r="H221" s="12">
        <v>38</v>
      </c>
      <c r="I221" s="19">
        <f t="shared" si="34"/>
        <v>11.062706965602132</v>
      </c>
      <c r="J221" s="19">
        <f t="shared" si="42"/>
        <v>0.54247926304569205</v>
      </c>
      <c r="K221" s="19">
        <f t="shared" si="33"/>
        <v>1.1056180028887752E-2</v>
      </c>
      <c r="L221" s="19">
        <f t="shared" si="35"/>
        <v>13.019502313096609</v>
      </c>
      <c r="M221" s="28">
        <f t="shared" si="43"/>
        <v>0.26534832069330605</v>
      </c>
      <c r="N221" s="19">
        <f t="shared" si="36"/>
        <v>117.51232139318992</v>
      </c>
      <c r="O221" s="19">
        <f t="shared" si="37"/>
        <v>18.096461535984417</v>
      </c>
      <c r="P221">
        <f t="shared" si="38"/>
        <v>11.203398739273204</v>
      </c>
      <c r="Q221" s="38">
        <v>218</v>
      </c>
      <c r="R221" s="38">
        <f t="shared" si="39"/>
        <v>436</v>
      </c>
      <c r="S221" s="38">
        <f t="shared" si="40"/>
        <v>1</v>
      </c>
      <c r="T221" s="38">
        <f t="shared" si="41"/>
        <v>1.01</v>
      </c>
      <c r="U221" s="38">
        <v>-1</v>
      </c>
      <c r="V221" s="39">
        <v>1.01</v>
      </c>
    </row>
    <row r="222" spans="8:22" x14ac:dyDescent="0.25">
      <c r="H222" s="12">
        <v>39</v>
      </c>
      <c r="I222" s="19">
        <f t="shared" si="34"/>
        <v>11.616114701148604</v>
      </c>
      <c r="J222" s="19">
        <f t="shared" si="42"/>
        <v>0.55340773554647171</v>
      </c>
      <c r="K222" s="19">
        <f t="shared" si="33"/>
        <v>1.0798545850363439E-2</v>
      </c>
      <c r="L222" s="19">
        <f t="shared" si="35"/>
        <v>13.281785653115321</v>
      </c>
      <c r="M222" s="28">
        <f t="shared" si="43"/>
        <v>0.25916510040872254</v>
      </c>
      <c r="N222" s="19">
        <f t="shared" si="36"/>
        <v>120.84007538323661</v>
      </c>
      <c r="O222" s="19">
        <f t="shared" si="37"/>
        <v>18.096461535984417</v>
      </c>
      <c r="P222">
        <f t="shared" si="38"/>
        <v>11.203398739273204</v>
      </c>
      <c r="Q222" s="38">
        <v>219</v>
      </c>
      <c r="R222" s="38">
        <f t="shared" si="39"/>
        <v>438</v>
      </c>
      <c r="S222" s="38">
        <f t="shared" si="40"/>
        <v>0.92</v>
      </c>
      <c r="T222" s="38">
        <f t="shared" si="41"/>
        <v>0.93</v>
      </c>
      <c r="U222" s="38">
        <v>-0.92</v>
      </c>
      <c r="V222" s="39">
        <v>0.93</v>
      </c>
    </row>
    <row r="223" spans="8:22" x14ac:dyDescent="0.25">
      <c r="H223" s="12">
        <v>40</v>
      </c>
      <c r="I223" s="19">
        <f t="shared" si="34"/>
        <v>12.180191055895023</v>
      </c>
      <c r="J223" s="19">
        <f t="shared" si="42"/>
        <v>0.56407635474641893</v>
      </c>
      <c r="K223" s="19">
        <f t="shared" si="33"/>
        <v>1.0536563904366858E-2</v>
      </c>
      <c r="L223" s="19">
        <f t="shared" si="35"/>
        <v>13.537832513914054</v>
      </c>
      <c r="M223" s="28">
        <f t="shared" si="43"/>
        <v>0.25287753370480459</v>
      </c>
      <c r="N223" s="19">
        <f t="shared" si="36"/>
        <v>124.2319819642764</v>
      </c>
      <c r="O223" s="19">
        <f t="shared" si="37"/>
        <v>18.096461535984417</v>
      </c>
      <c r="P223">
        <f t="shared" si="38"/>
        <v>11.203398739273204</v>
      </c>
      <c r="Q223" s="38">
        <v>220</v>
      </c>
      <c r="R223" s="38">
        <f t="shared" si="39"/>
        <v>440</v>
      </c>
      <c r="S223" s="38">
        <f t="shared" si="40"/>
        <v>0.86</v>
      </c>
      <c r="T223" s="38">
        <f t="shared" si="41"/>
        <v>0.87</v>
      </c>
      <c r="U223" s="38">
        <v>-0.86</v>
      </c>
      <c r="V223" s="39">
        <v>0.87</v>
      </c>
    </row>
    <row r="224" spans="8:22" x14ac:dyDescent="0.25">
      <c r="H224" s="12">
        <v>41</v>
      </c>
      <c r="I224" s="19">
        <f t="shared" si="34"/>
        <v>12.754671919250228</v>
      </c>
      <c r="J224" s="19">
        <f t="shared" si="42"/>
        <v>0.57448086335520543</v>
      </c>
      <c r="K224" s="19">
        <f t="shared" si="33"/>
        <v>1.0270416935284743E-2</v>
      </c>
      <c r="L224" s="19">
        <f t="shared" si="35"/>
        <v>13.78754072052493</v>
      </c>
      <c r="M224" s="28">
        <f t="shared" si="43"/>
        <v>0.24649000644683383</v>
      </c>
      <c r="N224" s="19">
        <f t="shared" si="36"/>
        <v>127.68645298526417</v>
      </c>
      <c r="O224" s="19">
        <f t="shared" si="37"/>
        <v>18.096461535984417</v>
      </c>
      <c r="P224">
        <f t="shared" si="38"/>
        <v>11.203398739273204</v>
      </c>
      <c r="Q224" s="38">
        <v>221</v>
      </c>
      <c r="R224" s="38">
        <f t="shared" si="39"/>
        <v>442</v>
      </c>
      <c r="S224" s="38">
        <f t="shared" si="40"/>
        <v>0.79</v>
      </c>
      <c r="T224" s="38">
        <f t="shared" si="41"/>
        <v>0.8</v>
      </c>
      <c r="U224" s="38">
        <v>-0.79</v>
      </c>
      <c r="V224" s="39">
        <v>0.8</v>
      </c>
    </row>
    <row r="225" spans="8:22" x14ac:dyDescent="0.25">
      <c r="H225" s="12">
        <v>42</v>
      </c>
      <c r="I225" s="19">
        <f t="shared" si="34"/>
        <v>13.339289107867216</v>
      </c>
      <c r="J225" s="19">
        <f t="shared" si="42"/>
        <v>0.58461718861698841</v>
      </c>
      <c r="K225" s="19">
        <f t="shared" si="33"/>
        <v>1.0000291200981337E-2</v>
      </c>
      <c r="L225" s="19">
        <f t="shared" si="35"/>
        <v>14.030812526807722</v>
      </c>
      <c r="M225" s="28">
        <f t="shared" si="43"/>
        <v>0.24000698882355209</v>
      </c>
      <c r="N225" s="19">
        <f t="shared" si="36"/>
        <v>131.20187580484037</v>
      </c>
      <c r="O225" s="19">
        <f t="shared" si="37"/>
        <v>18.096461535984417</v>
      </c>
      <c r="P225">
        <f t="shared" si="38"/>
        <v>11.203398739273204</v>
      </c>
      <c r="Q225" s="38">
        <v>222</v>
      </c>
      <c r="R225" s="38">
        <f t="shared" si="39"/>
        <v>444</v>
      </c>
      <c r="S225" s="38">
        <f t="shared" si="40"/>
        <v>0.73</v>
      </c>
      <c r="T225" s="38">
        <f t="shared" si="41"/>
        <v>0.74</v>
      </c>
      <c r="U225" s="38">
        <v>-0.73</v>
      </c>
      <c r="V225" s="39">
        <v>0.74</v>
      </c>
    </row>
    <row r="226" spans="8:22" x14ac:dyDescent="0.25">
      <c r="H226" s="12">
        <v>43</v>
      </c>
      <c r="I226" s="19">
        <f t="shared" si="34"/>
        <v>13.933770553624385</v>
      </c>
      <c r="J226" s="19">
        <f t="shared" si="42"/>
        <v>0.5944814457571681</v>
      </c>
      <c r="K226" s="19">
        <f t="shared" si="33"/>
        <v>9.7263763344557219E-3</v>
      </c>
      <c r="L226" s="19">
        <f t="shared" si="35"/>
        <v>14.267554698172034</v>
      </c>
      <c r="M226" s="28">
        <f t="shared" si="43"/>
        <v>0.23343303202693733</v>
      </c>
      <c r="N226" s="19">
        <f t="shared" si="36"/>
        <v>134.7766144217006</v>
      </c>
      <c r="O226" s="19">
        <f t="shared" si="37"/>
        <v>18.096461535984417</v>
      </c>
      <c r="P226">
        <f t="shared" si="38"/>
        <v>11.203398739273204</v>
      </c>
      <c r="Q226" s="38">
        <v>223</v>
      </c>
      <c r="R226" s="38">
        <f t="shared" si="39"/>
        <v>446</v>
      </c>
      <c r="S226" s="38">
        <f t="shared" si="40"/>
        <v>0.68</v>
      </c>
      <c r="T226" s="38">
        <f t="shared" si="41"/>
        <v>0.68</v>
      </c>
      <c r="U226" s="38">
        <v>-0.68</v>
      </c>
      <c r="V226" s="39">
        <v>0.68</v>
      </c>
    </row>
    <row r="227" spans="8:22" x14ac:dyDescent="0.25">
      <c r="H227" s="12">
        <v>44</v>
      </c>
      <c r="I227" s="19">
        <f t="shared" si="34"/>
        <v>14.537840494910284</v>
      </c>
      <c r="J227" s="19">
        <f t="shared" si="42"/>
        <v>0.60406994128589986</v>
      </c>
      <c r="K227" s="19">
        <f t="shared" si="33"/>
        <v>9.4488651966457837E-3</v>
      </c>
      <c r="L227" s="19">
        <f t="shared" si="35"/>
        <v>14.497678590861597</v>
      </c>
      <c r="M227" s="28">
        <f t="shared" si="43"/>
        <v>0.22677276471949881</v>
      </c>
      <c r="N227" s="19">
        <f t="shared" si="36"/>
        <v>138.40901062482996</v>
      </c>
      <c r="O227" s="19">
        <f t="shared" si="37"/>
        <v>18.096461535984417</v>
      </c>
      <c r="P227">
        <f t="shared" si="38"/>
        <v>11.203398739273204</v>
      </c>
      <c r="Q227" s="38">
        <v>224</v>
      </c>
      <c r="R227" s="38">
        <f t="shared" si="39"/>
        <v>448</v>
      </c>
      <c r="S227" s="38">
        <f t="shared" si="40"/>
        <v>0.64</v>
      </c>
      <c r="T227" s="38">
        <f t="shared" si="41"/>
        <v>0.62</v>
      </c>
      <c r="U227" s="38">
        <v>-0.64</v>
      </c>
      <c r="V227" s="39">
        <v>0.62</v>
      </c>
    </row>
    <row r="228" spans="8:22" x14ac:dyDescent="0.25">
      <c r="H228" s="12">
        <v>45</v>
      </c>
      <c r="I228" s="19">
        <f t="shared" si="34"/>
        <v>15.151219671060744</v>
      </c>
      <c r="J228" s="19">
        <f t="shared" si="42"/>
        <v>0.61337917615045967</v>
      </c>
      <c r="K228" s="19">
        <f t="shared" si="33"/>
        <v>9.1679537211177831E-3</v>
      </c>
      <c r="L228" s="19">
        <f t="shared" si="35"/>
        <v>14.721100227611032</v>
      </c>
      <c r="M228" s="28">
        <f t="shared" si="43"/>
        <v>0.22003088930682679</v>
      </c>
      <c r="N228" s="19">
        <f t="shared" si="36"/>
        <v>142.09738516269337</v>
      </c>
      <c r="O228" s="19">
        <f t="shared" si="37"/>
        <v>18.096461535984417</v>
      </c>
      <c r="P228">
        <f t="shared" si="38"/>
        <v>11.203398739273204</v>
      </c>
      <c r="Q228" s="38">
        <v>225</v>
      </c>
      <c r="R228" s="38">
        <f t="shared" si="39"/>
        <v>450</v>
      </c>
      <c r="S228" s="38">
        <f t="shared" si="40"/>
        <v>0.59</v>
      </c>
      <c r="T228" s="38">
        <f t="shared" si="41"/>
        <v>0.56999999999999995</v>
      </c>
      <c r="U228" s="38">
        <v>-0.59</v>
      </c>
      <c r="V228" s="39">
        <v>0.56999999999999995</v>
      </c>
    </row>
    <row r="229" spans="8:22" x14ac:dyDescent="0.25">
      <c r="H229" s="12">
        <v>46</v>
      </c>
      <c r="I229" s="19">
        <f t="shared" si="34"/>
        <v>15.77362551978888</v>
      </c>
      <c r="J229" s="19">
        <f t="shared" si="42"/>
        <v>0.62240584872813542</v>
      </c>
      <c r="K229" s="19">
        <f t="shared" si="33"/>
        <v>8.8838407498172955E-3</v>
      </c>
      <c r="L229" s="19">
        <f t="shared" si="35"/>
        <v>14.93774036947525</v>
      </c>
      <c r="M229" s="28">
        <f t="shared" si="43"/>
        <v>0.21321217799561509</v>
      </c>
      <c r="N229" s="19">
        <f t="shared" si="36"/>
        <v>145.84003893042251</v>
      </c>
      <c r="O229" s="19">
        <f t="shared" si="37"/>
        <v>18.096461535984417</v>
      </c>
      <c r="P229">
        <f t="shared" si="38"/>
        <v>11.203398739273204</v>
      </c>
      <c r="Q229" s="38">
        <v>226</v>
      </c>
      <c r="R229" s="38">
        <f t="shared" si="39"/>
        <v>452</v>
      </c>
      <c r="S229" s="38">
        <f t="shared" si="40"/>
        <v>0.55000000000000004</v>
      </c>
      <c r="T229" s="38">
        <f t="shared" si="41"/>
        <v>0.53</v>
      </c>
      <c r="U229" s="38">
        <v>-0.55000000000000004</v>
      </c>
      <c r="V229" s="39">
        <v>0.53</v>
      </c>
    </row>
    <row r="230" spans="8:22" x14ac:dyDescent="0.25">
      <c r="H230" s="12">
        <v>47</v>
      </c>
      <c r="I230" s="19">
        <f t="shared" si="34"/>
        <v>16.404772377438974</v>
      </c>
      <c r="J230" s="19">
        <f t="shared" si="42"/>
        <v>0.63114685765009426</v>
      </c>
      <c r="K230" s="19">
        <f t="shared" si="33"/>
        <v>8.5967278599099473E-3</v>
      </c>
      <c r="L230" s="19">
        <f t="shared" si="35"/>
        <v>15.147524583602262</v>
      </c>
      <c r="M230" s="28">
        <f t="shared" si="43"/>
        <v>0.20632146863783873</v>
      </c>
      <c r="N230" s="19">
        <f t="shared" si="36"/>
        <v>149.6352541739835</v>
      </c>
      <c r="O230" s="19">
        <f t="shared" si="37"/>
        <v>18.096461535984417</v>
      </c>
      <c r="P230">
        <f t="shared" si="38"/>
        <v>11.203398739273204</v>
      </c>
      <c r="Q230" s="38">
        <v>227</v>
      </c>
      <c r="R230" s="38">
        <f t="shared" si="39"/>
        <v>454</v>
      </c>
      <c r="S230" s="38">
        <f t="shared" si="40"/>
        <v>0.52</v>
      </c>
      <c r="T230" s="38">
        <f t="shared" si="41"/>
        <v>0.49</v>
      </c>
      <c r="U230" s="38">
        <v>-0.52</v>
      </c>
      <c r="V230" s="39">
        <v>0.49</v>
      </c>
    </row>
    <row r="231" spans="8:22" x14ac:dyDescent="0.25">
      <c r="H231" s="12">
        <v>48</v>
      </c>
      <c r="I231" s="19">
        <f t="shared" si="34"/>
        <v>17.044371681886929</v>
      </c>
      <c r="J231" s="19">
        <f t="shared" si="42"/>
        <v>0.63959930444795532</v>
      </c>
      <c r="K231" s="19">
        <f t="shared" si="33"/>
        <v>8.3068191820245829E-3</v>
      </c>
      <c r="L231" s="19">
        <f t="shared" si="35"/>
        <v>15.350383306750928</v>
      </c>
      <c r="M231" s="28">
        <f t="shared" si="43"/>
        <v>0.19936366036858999</v>
      </c>
      <c r="N231" s="19">
        <f t="shared" si="36"/>
        <v>153.48129571025876</v>
      </c>
      <c r="O231" s="19">
        <f t="shared" si="37"/>
        <v>18.096461535984417</v>
      </c>
      <c r="P231">
        <f t="shared" si="38"/>
        <v>11.203398739273204</v>
      </c>
      <c r="Q231" s="38">
        <v>228</v>
      </c>
      <c r="R231" s="38">
        <f t="shared" si="39"/>
        <v>456</v>
      </c>
      <c r="S231" s="38">
        <f t="shared" si="40"/>
        <v>0.49</v>
      </c>
      <c r="T231" s="38">
        <f t="shared" si="41"/>
        <v>0.46</v>
      </c>
      <c r="U231" s="38">
        <v>-0.49</v>
      </c>
      <c r="V231" s="39">
        <v>0.46</v>
      </c>
    </row>
    <row r="232" spans="8:22" x14ac:dyDescent="0.25">
      <c r="H232" s="12">
        <v>49</v>
      </c>
      <c r="I232" s="19">
        <f t="shared" si="34"/>
        <v>17.692132177901073</v>
      </c>
      <c r="J232" s="19">
        <f t="shared" si="42"/>
        <v>0.64776049601414343</v>
      </c>
      <c r="K232" s="19">
        <f t="shared" si="33"/>
        <v>8.0143212093020111E-3</v>
      </c>
      <c r="L232" s="19">
        <f t="shared" si="35"/>
        <v>15.546251904339442</v>
      </c>
      <c r="M232" s="28">
        <f t="shared" si="43"/>
        <v>0.19234370902324827</v>
      </c>
      <c r="N232" s="19">
        <f t="shared" si="36"/>
        <v>157.3764121619237</v>
      </c>
      <c r="O232" s="19">
        <f t="shared" si="37"/>
        <v>18.096461535984417</v>
      </c>
      <c r="P232">
        <f t="shared" si="38"/>
        <v>11.203398739273204</v>
      </c>
      <c r="Q232" s="38">
        <v>229</v>
      </c>
      <c r="R232" s="38">
        <f t="shared" si="39"/>
        <v>458</v>
      </c>
      <c r="S232" s="38">
        <f t="shared" si="40"/>
        <v>0.47</v>
      </c>
      <c r="T232" s="38">
        <f t="shared" si="41"/>
        <v>0.42</v>
      </c>
      <c r="U232" s="38">
        <v>-0.47</v>
      </c>
      <c r="V232" s="39">
        <v>0.42</v>
      </c>
    </row>
    <row r="233" spans="8:22" x14ac:dyDescent="0.25">
      <c r="H233" s="12">
        <v>50</v>
      </c>
      <c r="I233" s="19">
        <f t="shared" si="34"/>
        <v>18.347760124767632</v>
      </c>
      <c r="J233" s="19">
        <f t="shared" si="42"/>
        <v>0.65562794686655934</v>
      </c>
      <c r="K233" s="19">
        <f t="shared" si="33"/>
        <v>7.7194425979030257E-3</v>
      </c>
      <c r="L233" s="19">
        <f t="shared" si="35"/>
        <v>15.735070724797424</v>
      </c>
      <c r="M233" s="28">
        <f t="shared" si="43"/>
        <v>0.18526662234967262</v>
      </c>
      <c r="N233" s="19">
        <f t="shared" si="36"/>
        <v>161.31883720594098</v>
      </c>
      <c r="O233" s="19">
        <f t="shared" si="37"/>
        <v>18.096461535984417</v>
      </c>
      <c r="P233">
        <f t="shared" si="38"/>
        <v>11.203398739273204</v>
      </c>
      <c r="Q233" s="38">
        <v>230</v>
      </c>
      <c r="R233" s="38">
        <f t="shared" si="39"/>
        <v>460</v>
      </c>
      <c r="S233" s="38">
        <f t="shared" si="40"/>
        <v>0.45</v>
      </c>
      <c r="T233" s="38">
        <f t="shared" si="41"/>
        <v>0.4</v>
      </c>
      <c r="U233" s="38">
        <v>-0.45</v>
      </c>
      <c r="V233" s="39">
        <v>0.4</v>
      </c>
    </row>
    <row r="234" spans="8:22" x14ac:dyDescent="0.25">
      <c r="H234" s="12">
        <v>51</v>
      </c>
      <c r="I234" s="19">
        <f t="shared" si="34"/>
        <v>19.010959505977581</v>
      </c>
      <c r="J234" s="19">
        <f t="shared" si="42"/>
        <v>0.66319938120994948</v>
      </c>
      <c r="K234" s="19">
        <f t="shared" si="33"/>
        <v>7.4223939587056975E-3</v>
      </c>
      <c r="L234" s="19">
        <f t="shared" si="35"/>
        <v>15.916785149038787</v>
      </c>
      <c r="M234" s="28">
        <f t="shared" si="43"/>
        <v>0.17813745500893674</v>
      </c>
      <c r="N234" s="19">
        <f t="shared" si="36"/>
        <v>165.30679083445071</v>
      </c>
      <c r="O234" s="19">
        <f t="shared" si="37"/>
        <v>18.096461535984417</v>
      </c>
      <c r="P234">
        <f t="shared" si="38"/>
        <v>11.203398739273204</v>
      </c>
      <c r="Q234" s="38">
        <v>231</v>
      </c>
      <c r="R234" s="38">
        <f t="shared" si="39"/>
        <v>462</v>
      </c>
      <c r="S234" s="38">
        <f t="shared" si="40"/>
        <v>0.43</v>
      </c>
      <c r="T234" s="38">
        <f t="shared" si="41"/>
        <v>0.38</v>
      </c>
      <c r="U234" s="38">
        <v>-0.43</v>
      </c>
      <c r="V234" s="39">
        <v>0.38</v>
      </c>
    </row>
    <row r="235" spans="8:22" x14ac:dyDescent="0.25">
      <c r="H235" s="12">
        <v>52</v>
      </c>
      <c r="I235" s="19">
        <f t="shared" si="34"/>
        <v>19.681432240761552</v>
      </c>
      <c r="J235" s="19">
        <f t="shared" si="42"/>
        <v>0.67047273478397074</v>
      </c>
      <c r="K235" s="19">
        <f t="shared" si="33"/>
        <v>7.1233876401350926E-3</v>
      </c>
      <c r="L235" s="19">
        <f t="shared" si="35"/>
        <v>16.091345634815298</v>
      </c>
      <c r="M235" s="28">
        <f t="shared" si="43"/>
        <v>0.17096130336324222</v>
      </c>
      <c r="N235" s="19">
        <f t="shared" si="36"/>
        <v>169.33848062677296</v>
      </c>
      <c r="O235" s="19">
        <f t="shared" si="37"/>
        <v>18.096461535984417</v>
      </c>
      <c r="P235">
        <f t="shared" si="38"/>
        <v>11.203398739273204</v>
      </c>
      <c r="Q235" s="38">
        <v>232</v>
      </c>
      <c r="R235" s="38">
        <f t="shared" si="39"/>
        <v>464</v>
      </c>
      <c r="S235" s="38">
        <f t="shared" si="40"/>
        <v>0.41</v>
      </c>
      <c r="T235" s="38">
        <f t="shared" si="41"/>
        <v>0.36</v>
      </c>
      <c r="U235" s="38">
        <v>-0.41</v>
      </c>
      <c r="V235" s="39">
        <v>0.36</v>
      </c>
    </row>
    <row r="236" spans="8:22" x14ac:dyDescent="0.25">
      <c r="H236" s="12">
        <v>53</v>
      </c>
      <c r="I236" s="19">
        <f t="shared" si="34"/>
        <v>20.358878397251772</v>
      </c>
      <c r="J236" s="19">
        <f t="shared" si="42"/>
        <v>0.67744615649021966</v>
      </c>
      <c r="K236" s="19">
        <f t="shared" si="33"/>
        <v>6.8226375027791164E-3</v>
      </c>
      <c r="L236" s="19">
        <f t="shared" si="35"/>
        <v>16.258707755765272</v>
      </c>
      <c r="M236" s="28">
        <f t="shared" si="43"/>
        <v>0.16374330006669879</v>
      </c>
      <c r="N236" s="19">
        <f t="shared" si="36"/>
        <v>173.41210303119419</v>
      </c>
      <c r="O236" s="19">
        <f t="shared" si="37"/>
        <v>18.096461535984417</v>
      </c>
      <c r="P236">
        <f t="shared" si="38"/>
        <v>11.203398739273204</v>
      </c>
      <c r="Q236" s="38">
        <v>233</v>
      </c>
      <c r="R236" s="38">
        <f t="shared" si="39"/>
        <v>466</v>
      </c>
      <c r="S236" s="38">
        <f t="shared" si="40"/>
        <v>0.4</v>
      </c>
      <c r="T236" s="38">
        <f t="shared" si="41"/>
        <v>0.32</v>
      </c>
      <c r="U236" s="38">
        <v>-0.4</v>
      </c>
      <c r="V236" s="39">
        <v>0.32</v>
      </c>
    </row>
    <row r="237" spans="8:22" x14ac:dyDescent="0.25">
      <c r="H237" s="12">
        <v>54</v>
      </c>
      <c r="I237" s="19">
        <f t="shared" si="34"/>
        <v>21.042996407041301</v>
      </c>
      <c r="J237" s="19">
        <f t="shared" si="42"/>
        <v>0.68411800978952897</v>
      </c>
      <c r="K237" s="19">
        <f t="shared" si="33"/>
        <v>6.5203586854210016E-3</v>
      </c>
      <c r="L237" s="19">
        <f t="shared" si="35"/>
        <v>16.418832234948695</v>
      </c>
      <c r="M237" s="28">
        <f t="shared" si="43"/>
        <v>0.15648860845010404</v>
      </c>
      <c r="N237" s="19">
        <f t="shared" si="36"/>
        <v>177.52584465515588</v>
      </c>
      <c r="O237" s="19">
        <f t="shared" si="37"/>
        <v>18.096461535984417</v>
      </c>
      <c r="P237">
        <f t="shared" si="38"/>
        <v>11.203398739273204</v>
      </c>
      <c r="Q237" s="38">
        <v>234</v>
      </c>
      <c r="R237" s="38">
        <f t="shared" si="39"/>
        <v>468</v>
      </c>
      <c r="S237" s="38">
        <f t="shared" si="40"/>
        <v>0.38</v>
      </c>
      <c r="T237" s="38">
        <f t="shared" si="41"/>
        <v>0.3</v>
      </c>
      <c r="U237" s="38">
        <v>-0.38</v>
      </c>
      <c r="V237" s="39">
        <v>0.3</v>
      </c>
    </row>
    <row r="238" spans="8:22" x14ac:dyDescent="0.25">
      <c r="H238" s="12">
        <v>55</v>
      </c>
      <c r="I238" s="19">
        <f t="shared" si="34"/>
        <v>21.733483280902362</v>
      </c>
      <c r="J238" s="19">
        <f t="shared" si="42"/>
        <v>0.69048687386106167</v>
      </c>
      <c r="K238" s="19">
        <f t="shared" si="33"/>
        <v>6.2167673634547782E-3</v>
      </c>
      <c r="L238" s="19">
        <f t="shared" si="35"/>
        <v>16.57168497266548</v>
      </c>
      <c r="M238" s="28">
        <f t="shared" si="43"/>
        <v>0.14920241672291645</v>
      </c>
      <c r="N238" s="19">
        <f t="shared" si="36"/>
        <v>181.67788356241303</v>
      </c>
      <c r="O238" s="19">
        <f t="shared" si="37"/>
        <v>18.096461535984417</v>
      </c>
      <c r="P238">
        <f t="shared" si="38"/>
        <v>11.203398739273204</v>
      </c>
      <c r="Q238" s="38">
        <v>235</v>
      </c>
      <c r="R238" s="38">
        <f t="shared" si="39"/>
        <v>470</v>
      </c>
      <c r="S238" s="38">
        <f t="shared" si="40"/>
        <v>0.36</v>
      </c>
      <c r="T238" s="38">
        <f t="shared" si="41"/>
        <v>0.28000000000000003</v>
      </c>
      <c r="U238" s="38">
        <v>-0.36</v>
      </c>
      <c r="V238" s="39">
        <v>0.28000000000000003</v>
      </c>
    </row>
    <row r="239" spans="8:22" x14ac:dyDescent="0.25">
      <c r="H239" s="12">
        <v>56</v>
      </c>
      <c r="I239" s="19">
        <f t="shared" si="34"/>
        <v>22.430034825418801</v>
      </c>
      <c r="J239" s="19">
        <f t="shared" si="42"/>
        <v>0.69655154451643853</v>
      </c>
      <c r="K239" s="19">
        <f t="shared" si="33"/>
        <v>5.912080499001604E-3</v>
      </c>
      <c r="L239" s="19">
        <f t="shared" si="35"/>
        <v>16.717237068394528</v>
      </c>
      <c r="M239" s="28">
        <f t="shared" si="43"/>
        <v>0.1418899319760385</v>
      </c>
      <c r="N239" s="19">
        <f t="shared" si="36"/>
        <v>185.86639057568937</v>
      </c>
      <c r="O239" s="19">
        <f t="shared" si="37"/>
        <v>18.096461535984417</v>
      </c>
      <c r="P239">
        <f t="shared" si="38"/>
        <v>11.203398739273204</v>
      </c>
      <c r="Q239" s="38">
        <v>236</v>
      </c>
      <c r="R239" s="38">
        <f t="shared" si="39"/>
        <v>472</v>
      </c>
      <c r="S239" s="38">
        <f t="shared" si="40"/>
        <v>0.34</v>
      </c>
      <c r="T239" s="38">
        <f t="shared" si="41"/>
        <v>0.26</v>
      </c>
      <c r="U239" s="38">
        <v>-0.34</v>
      </c>
      <c r="V239" s="39">
        <v>0.26</v>
      </c>
    </row>
    <row r="240" spans="8:22" x14ac:dyDescent="0.25">
      <c r="H240" s="12">
        <v>57</v>
      </c>
      <c r="I240" s="19">
        <f t="shared" si="34"/>
        <v>23.132345860277866</v>
      </c>
      <c r="J240" s="19">
        <f t="shared" si="42"/>
        <v>0.70231103485906488</v>
      </c>
      <c r="K240" s="19">
        <f t="shared" si="33"/>
        <v>5.6065155841622527E-3</v>
      </c>
      <c r="L240" s="19">
        <f t="shared" si="35"/>
        <v>16.855464836617557</v>
      </c>
      <c r="M240" s="28">
        <f t="shared" si="43"/>
        <v>0.13455637401989051</v>
      </c>
      <c r="N240" s="19">
        <f t="shared" si="36"/>
        <v>190.0895305832974</v>
      </c>
      <c r="O240" s="19">
        <f t="shared" si="37"/>
        <v>18.096461535984417</v>
      </c>
      <c r="P240">
        <f t="shared" si="38"/>
        <v>11.203398739273204</v>
      </c>
      <c r="Q240" s="38">
        <v>237</v>
      </c>
      <c r="R240" s="38">
        <f t="shared" si="39"/>
        <v>474</v>
      </c>
      <c r="S240" s="38">
        <f t="shared" si="40"/>
        <v>0.33</v>
      </c>
      <c r="T240" s="38">
        <f t="shared" si="41"/>
        <v>0.24</v>
      </c>
      <c r="U240" s="38">
        <v>-0.33</v>
      </c>
      <c r="V240" s="39">
        <v>0.24</v>
      </c>
    </row>
    <row r="241" spans="8:22" x14ac:dyDescent="0.25">
      <c r="H241" s="12">
        <v>58</v>
      </c>
      <c r="I241" s="19">
        <f t="shared" si="34"/>
        <v>23.840110435962629</v>
      </c>
      <c r="J241" s="19">
        <f t="shared" si="42"/>
        <v>0.70776457568476303</v>
      </c>
      <c r="K241" s="19">
        <f t="shared" si="33"/>
        <v>5.3002903770362764E-3</v>
      </c>
      <c r="L241" s="19">
        <f t="shared" si="35"/>
        <v>16.986349816434309</v>
      </c>
      <c r="M241" s="28">
        <f t="shared" si="43"/>
        <v>0.12720696904886886</v>
      </c>
      <c r="N241" s="19">
        <f t="shared" si="36"/>
        <v>194.34546384816753</v>
      </c>
      <c r="O241" s="19">
        <f t="shared" si="37"/>
        <v>18.096461535984417</v>
      </c>
      <c r="P241">
        <f t="shared" si="38"/>
        <v>11.203398739273204</v>
      </c>
      <c r="Q241" s="38">
        <v>238</v>
      </c>
      <c r="R241" s="38">
        <f t="shared" si="39"/>
        <v>476</v>
      </c>
      <c r="S241" s="38">
        <f t="shared" si="40"/>
        <v>0.31</v>
      </c>
      <c r="T241" s="38">
        <f t="shared" si="41"/>
        <v>0.22</v>
      </c>
      <c r="U241" s="38">
        <v>-0.31</v>
      </c>
      <c r="V241" s="39">
        <v>0.22</v>
      </c>
    </row>
    <row r="242" spans="8:22" x14ac:dyDescent="0.25">
      <c r="H242" s="12">
        <v>59</v>
      </c>
      <c r="I242" s="19">
        <f t="shared" si="34"/>
        <v>24.553022051575766</v>
      </c>
      <c r="J242" s="19">
        <f t="shared" si="42"/>
        <v>0.71291161561313743</v>
      </c>
      <c r="K242" s="19">
        <f t="shared" si="33"/>
        <v>4.9936226310336451E-3</v>
      </c>
      <c r="L242" s="19">
        <f t="shared" si="35"/>
        <v>17.109878774715295</v>
      </c>
      <c r="M242" s="28">
        <f t="shared" si="43"/>
        <v>0.11984694314480926</v>
      </c>
      <c r="N242" s="19">
        <f t="shared" si="36"/>
        <v>198.6323473176669</v>
      </c>
      <c r="O242" s="19">
        <f t="shared" si="37"/>
        <v>18.096461535984417</v>
      </c>
      <c r="P242">
        <f t="shared" si="38"/>
        <v>11.203398739273204</v>
      </c>
      <c r="Q242" s="38">
        <v>239</v>
      </c>
      <c r="R242" s="38">
        <f t="shared" si="39"/>
        <v>478</v>
      </c>
      <c r="S242" s="38">
        <f t="shared" si="40"/>
        <v>0.28999999999999998</v>
      </c>
      <c r="T242" s="38">
        <f t="shared" si="41"/>
        <v>0.2</v>
      </c>
      <c r="U242" s="38">
        <v>-0.28999999999999998</v>
      </c>
      <c r="V242" s="39">
        <v>0.2</v>
      </c>
    </row>
    <row r="243" spans="8:22" x14ac:dyDescent="0.25">
      <c r="H243" s="12">
        <v>60</v>
      </c>
      <c r="I243" s="19">
        <f t="shared" si="34"/>
        <v>25.270773872522597</v>
      </c>
      <c r="J243" s="19">
        <f t="shared" si="42"/>
        <v>0.71775182094683032</v>
      </c>
      <c r="K243" s="19">
        <f t="shared" si="33"/>
        <v>4.6867298186441531E-3</v>
      </c>
      <c r="L243" s="19">
        <f t="shared" si="35"/>
        <v>17.226043702723928</v>
      </c>
      <c r="M243" s="28">
        <f t="shared" si="43"/>
        <v>0.11248151564746323</v>
      </c>
      <c r="N243" s="19">
        <f t="shared" si="36"/>
        <v>202.94833593257221</v>
      </c>
      <c r="O243" s="19">
        <f t="shared" si="37"/>
        <v>18.096461535984417</v>
      </c>
      <c r="P243">
        <f t="shared" si="38"/>
        <v>11.203398739273204</v>
      </c>
      <c r="Q243" s="38">
        <v>240</v>
      </c>
      <c r="R243" s="38">
        <f t="shared" si="39"/>
        <v>480</v>
      </c>
      <c r="S243" s="38">
        <f t="shared" si="40"/>
        <v>0.27</v>
      </c>
      <c r="T243" s="38">
        <f t="shared" si="41"/>
        <v>0.18</v>
      </c>
      <c r="U243" s="38">
        <v>-0.27</v>
      </c>
      <c r="V243" s="39">
        <v>0.18</v>
      </c>
    </row>
    <row r="244" spans="8:22" x14ac:dyDescent="0.25">
      <c r="H244" s="12">
        <v>61</v>
      </c>
      <c r="I244" s="19">
        <f t="shared" si="34"/>
        <v>25.993058947773022</v>
      </c>
      <c r="J244" s="19">
        <f t="shared" si="42"/>
        <v>0.72228507525042573</v>
      </c>
      <c r="K244" s="19">
        <f t="shared" si="33"/>
        <v>4.3798288492951087E-3</v>
      </c>
      <c r="L244" s="19">
        <f t="shared" si="35"/>
        <v>17.334841806010221</v>
      </c>
      <c r="M244" s="28">
        <f t="shared" si="43"/>
        <v>0.10511589238308261</v>
      </c>
      <c r="N244" s="19">
        <f t="shared" si="36"/>
        <v>207.29158393351011</v>
      </c>
      <c r="O244" s="19">
        <f t="shared" si="37"/>
        <v>18.096461535984417</v>
      </c>
      <c r="P244">
        <f t="shared" si="38"/>
        <v>11.203398739273204</v>
      </c>
      <c r="Q244" s="38">
        <v>241</v>
      </c>
      <c r="R244" s="38">
        <f t="shared" si="39"/>
        <v>482</v>
      </c>
      <c r="S244" s="38">
        <f t="shared" si="40"/>
        <v>0.26</v>
      </c>
      <c r="T244" s="38">
        <f t="shared" si="41"/>
        <v>0.16</v>
      </c>
      <c r="U244" s="38">
        <v>-0.26</v>
      </c>
      <c r="V244" s="39">
        <v>0.16</v>
      </c>
    </row>
    <row r="245" spans="8:22" x14ac:dyDescent="0.25">
      <c r="H245" s="12">
        <v>62</v>
      </c>
      <c r="I245" s="19">
        <f t="shared" si="34"/>
        <v>26.719570426418443</v>
      </c>
      <c r="J245" s="19">
        <f t="shared" si="42"/>
        <v>0.72651147864542054</v>
      </c>
      <c r="K245" s="19">
        <f t="shared" si="33"/>
        <v>4.0731357826189196E-3</v>
      </c>
      <c r="L245" s="19">
        <f t="shared" si="35"/>
        <v>17.436275487490093</v>
      </c>
      <c r="M245" s="28">
        <f t="shared" si="43"/>
        <v>9.7755258782854071E-2</v>
      </c>
      <c r="N245" s="19">
        <f t="shared" si="36"/>
        <v>211.66024616315832</v>
      </c>
      <c r="O245" s="19">
        <f t="shared" si="37"/>
        <v>18.096461535984417</v>
      </c>
      <c r="P245">
        <f t="shared" si="38"/>
        <v>11.203398739273204</v>
      </c>
      <c r="Q245" s="38">
        <v>242</v>
      </c>
      <c r="R245" s="38">
        <f t="shared" si="39"/>
        <v>484</v>
      </c>
      <c r="S245" s="38">
        <f t="shared" si="40"/>
        <v>0.24</v>
      </c>
      <c r="T245" s="38">
        <f t="shared" si="41"/>
        <v>0.14000000000000001</v>
      </c>
      <c r="U245" s="38">
        <v>-0.24</v>
      </c>
      <c r="V245" s="39">
        <v>0.14000000000000001</v>
      </c>
    </row>
    <row r="246" spans="8:22" x14ac:dyDescent="0.25">
      <c r="H246" s="12">
        <v>63</v>
      </c>
      <c r="I246" s="19">
        <f t="shared" si="34"/>
        <v>27.450001773234106</v>
      </c>
      <c r="J246" s="19">
        <f t="shared" si="42"/>
        <v>0.73043134681566357</v>
      </c>
      <c r="K246" s="19">
        <f t="shared" si="33"/>
        <v>3.7668655372158355E-3</v>
      </c>
      <c r="L246" s="19">
        <f t="shared" si="35"/>
        <v>17.530352323575929</v>
      </c>
      <c r="M246" s="28">
        <f t="shared" si="43"/>
        <v>9.0404772893180052E-2</v>
      </c>
      <c r="N246" s="19">
        <f t="shared" si="36"/>
        <v>216.05247936246619</v>
      </c>
      <c r="O246" s="19">
        <f t="shared" si="37"/>
        <v>18.096461535984417</v>
      </c>
      <c r="P246">
        <f t="shared" si="38"/>
        <v>11.203398739273204</v>
      </c>
      <c r="Q246" s="38">
        <v>243</v>
      </c>
      <c r="R246" s="38">
        <f t="shared" si="39"/>
        <v>486</v>
      </c>
      <c r="S246" s="38">
        <f t="shared" si="40"/>
        <v>0.22</v>
      </c>
      <c r="T246" s="38">
        <f t="shared" si="41"/>
        <v>0.12</v>
      </c>
      <c r="U246" s="38">
        <v>-0.22</v>
      </c>
      <c r="V246" s="39">
        <v>0.12</v>
      </c>
    </row>
    <row r="247" spans="8:22" x14ac:dyDescent="0.25">
      <c r="H247" s="12">
        <v>64</v>
      </c>
      <c r="I247" s="19">
        <f t="shared" si="34"/>
        <v>28.184046982953959</v>
      </c>
      <c r="J247" s="19">
        <f t="shared" si="42"/>
        <v>0.73404520971985221</v>
      </c>
      <c r="K247" s="19">
        <f t="shared" si="33"/>
        <v>3.4612315963045148E-3</v>
      </c>
      <c r="L247" s="19">
        <f t="shared" si="35"/>
        <v>17.617085033276453</v>
      </c>
      <c r="M247" s="28">
        <f t="shared" si="43"/>
        <v>8.3069558311308356E-2</v>
      </c>
      <c r="N247" s="19">
        <f t="shared" si="36"/>
        <v>220.46644345913316</v>
      </c>
      <c r="O247" s="19">
        <f t="shared" si="37"/>
        <v>18.096461535984417</v>
      </c>
      <c r="P247">
        <f t="shared" si="38"/>
        <v>11.203398739273204</v>
      </c>
      <c r="Q247" s="38">
        <v>244</v>
      </c>
      <c r="R247" s="38">
        <f t="shared" si="39"/>
        <v>488</v>
      </c>
      <c r="S247" s="38">
        <f t="shared" si="40"/>
        <v>0.21</v>
      </c>
      <c r="T247" s="38">
        <f t="shared" si="41"/>
        <v>0.1</v>
      </c>
      <c r="U247" s="38">
        <v>-0.21</v>
      </c>
      <c r="V247" s="39">
        <v>0.1</v>
      </c>
    </row>
    <row r="248" spans="8:22" x14ac:dyDescent="0.25">
      <c r="H248" s="12">
        <v>65</v>
      </c>
      <c r="I248" s="19">
        <f t="shared" si="34"/>
        <v>28.921400792962231</v>
      </c>
      <c r="J248" s="19">
        <f t="shared" si="42"/>
        <v>0.7373538100082726</v>
      </c>
      <c r="K248" s="19">
        <f t="shared" si="33"/>
        <v>3.156445710430944E-3</v>
      </c>
      <c r="L248" s="19">
        <f t="shared" si="35"/>
        <v>17.696491440198546</v>
      </c>
      <c r="M248" s="28">
        <f t="shared" si="43"/>
        <v>7.5754697050342656E-2</v>
      </c>
      <c r="N248" s="19">
        <f t="shared" si="36"/>
        <v>224.90030284656686</v>
      </c>
      <c r="O248" s="19">
        <f t="shared" si="37"/>
        <v>18.096461535984417</v>
      </c>
      <c r="P248">
        <f t="shared" si="38"/>
        <v>11.203398739273204</v>
      </c>
      <c r="Q248" s="38">
        <v>245</v>
      </c>
      <c r="R248" s="38">
        <f t="shared" si="39"/>
        <v>490</v>
      </c>
      <c r="S248" s="38">
        <f t="shared" si="40"/>
        <v>0.19</v>
      </c>
      <c r="T248" s="38">
        <f t="shared" si="41"/>
        <v>0.09</v>
      </c>
      <c r="U248" s="38">
        <v>-0.19</v>
      </c>
      <c r="V248" s="39">
        <v>0.09</v>
      </c>
    </row>
    <row r="249" spans="8:22" x14ac:dyDescent="0.25">
      <c r="H249" s="12">
        <v>66</v>
      </c>
      <c r="I249" s="19">
        <f t="shared" si="34"/>
        <v>29.661758894102945</v>
      </c>
      <c r="J249" s="19">
        <f t="shared" si="42"/>
        <v>0.7403581011407141</v>
      </c>
      <c r="K249" s="19">
        <f t="shared" si="33"/>
        <v>2.8527175979888852E-3</v>
      </c>
      <c r="L249" s="19">
        <f t="shared" si="35"/>
        <v>17.768594427377138</v>
      </c>
      <c r="M249" s="28">
        <f t="shared" si="43"/>
        <v>6.8465222351733246E-2</v>
      </c>
      <c r="N249" s="19">
        <f t="shared" si="36"/>
        <v>229.35222765152383</v>
      </c>
      <c r="O249" s="19">
        <f t="shared" si="37"/>
        <v>18.096461535984417</v>
      </c>
      <c r="P249">
        <f t="shared" si="38"/>
        <v>11.203398739273204</v>
      </c>
      <c r="Q249" s="38">
        <v>246</v>
      </c>
      <c r="R249" s="38">
        <f t="shared" si="39"/>
        <v>492</v>
      </c>
      <c r="S249" s="38">
        <f t="shared" si="40"/>
        <v>0.17</v>
      </c>
      <c r="T249" s="38">
        <f t="shared" si="41"/>
        <v>7.0000000000000007E-2</v>
      </c>
      <c r="U249" s="38">
        <v>-0.17</v>
      </c>
      <c r="V249" s="39">
        <v>7.0000000000000007E-2</v>
      </c>
    </row>
    <row r="250" spans="8:22" x14ac:dyDescent="0.25">
      <c r="H250" s="12">
        <v>67</v>
      </c>
      <c r="I250" s="19">
        <f t="shared" si="34"/>
        <v>30.404818139307196</v>
      </c>
      <c r="J250" s="19">
        <f t="shared" si="42"/>
        <v>0.74305924520425037</v>
      </c>
      <c r="K250" s="19">
        <f t="shared" si="33"/>
        <v>2.5502546450155705E-3</v>
      </c>
      <c r="L250" s="19">
        <f t="shared" si="35"/>
        <v>17.833421884902013</v>
      </c>
      <c r="M250" s="28">
        <f t="shared" si="43"/>
        <v>6.1206111480371916E-2</v>
      </c>
      <c r="N250" s="19">
        <f t="shared" si="36"/>
        <v>233.82039498862804</v>
      </c>
      <c r="O250" s="19">
        <f t="shared" si="37"/>
        <v>18.096461535984417</v>
      </c>
      <c r="P250">
        <f t="shared" si="38"/>
        <v>11.203398739273204</v>
      </c>
      <c r="Q250" s="38">
        <v>247</v>
      </c>
      <c r="R250" s="38">
        <f t="shared" si="39"/>
        <v>494</v>
      </c>
      <c r="S250" s="38">
        <f t="shared" si="40"/>
        <v>0.16</v>
      </c>
      <c r="T250" s="38">
        <f t="shared" si="41"/>
        <v>0.04</v>
      </c>
      <c r="U250" s="38">
        <v>-0.16</v>
      </c>
      <c r="V250" s="39">
        <v>0.04</v>
      </c>
    </row>
    <row r="251" spans="8:22" x14ac:dyDescent="0.25">
      <c r="H251" s="12">
        <v>68</v>
      </c>
      <c r="I251" s="19">
        <f t="shared" si="34"/>
        <v>31.150276749737941</v>
      </c>
      <c r="J251" s="19">
        <f t="shared" si="42"/>
        <v>0.74545861043074524</v>
      </c>
      <c r="K251" s="19">
        <f t="shared" si="33"/>
        <v>2.2492616045752811E-3</v>
      </c>
      <c r="L251" s="19">
        <f t="shared" si="35"/>
        <v>17.891006650337882</v>
      </c>
      <c r="M251" s="28">
        <f t="shared" si="43"/>
        <v>5.3982278509804971E-2</v>
      </c>
      <c r="N251" s="19">
        <f t="shared" si="36"/>
        <v>238.30299019996161</v>
      </c>
      <c r="O251" s="19">
        <f t="shared" si="37"/>
        <v>18.096461535984417</v>
      </c>
      <c r="P251">
        <f t="shared" si="38"/>
        <v>11.203398739273204</v>
      </c>
      <c r="Q251" s="38">
        <v>248</v>
      </c>
      <c r="R251" s="38">
        <f t="shared" si="39"/>
        <v>496</v>
      </c>
      <c r="S251" s="38">
        <f t="shared" si="40"/>
        <v>0.15</v>
      </c>
      <c r="T251" s="38">
        <f t="shared" si="41"/>
        <v>0.03</v>
      </c>
      <c r="U251" s="38">
        <v>-0.15</v>
      </c>
      <c r="V251" s="39">
        <v>0.03</v>
      </c>
    </row>
    <row r="252" spans="8:22" x14ac:dyDescent="0.25">
      <c r="H252" s="12">
        <v>69</v>
      </c>
      <c r="I252" s="19">
        <f t="shared" si="34"/>
        <v>31.897834518151342</v>
      </c>
      <c r="J252" s="19">
        <f t="shared" si="42"/>
        <v>0.74755776841340094</v>
      </c>
      <c r="K252" s="19">
        <f t="shared" si="33"/>
        <v>1.9499402965834634E-3</v>
      </c>
      <c r="L252" s="19">
        <f t="shared" si="35"/>
        <v>17.941386441921622</v>
      </c>
      <c r="M252" s="28">
        <f t="shared" si="43"/>
        <v>4.679856711800312E-2</v>
      </c>
      <c r="N252" s="19">
        <f t="shared" si="36"/>
        <v>242.79820807791842</v>
      </c>
      <c r="O252" s="19">
        <f t="shared" si="37"/>
        <v>18.096461535984417</v>
      </c>
      <c r="P252">
        <f t="shared" si="38"/>
        <v>11.203398739273204</v>
      </c>
      <c r="Q252" s="38">
        <v>249</v>
      </c>
      <c r="R252" s="38">
        <f t="shared" si="39"/>
        <v>498</v>
      </c>
      <c r="S252" s="38">
        <f t="shared" si="40"/>
        <v>0.13</v>
      </c>
      <c r="T252" s="38">
        <f t="shared" si="41"/>
        <v>0.01</v>
      </c>
      <c r="U252" s="38">
        <v>-0.13</v>
      </c>
      <c r="V252" s="39">
        <v>0.01</v>
      </c>
    </row>
    <row r="253" spans="8:22" x14ac:dyDescent="0.25">
      <c r="H253" s="12">
        <v>70</v>
      </c>
      <c r="I253" s="19">
        <f t="shared" si="34"/>
        <v>32.647193009175254</v>
      </c>
      <c r="J253" s="19">
        <f t="shared" si="42"/>
        <v>0.74935849102391217</v>
      </c>
      <c r="K253" s="19">
        <f t="shared" si="33"/>
        <v>1.6524893094072013E-3</v>
      </c>
      <c r="L253" s="19">
        <f t="shared" si="35"/>
        <v>17.984603784573888</v>
      </c>
      <c r="M253" s="28">
        <f t="shared" si="43"/>
        <v>3.9659743425772831E-2</v>
      </c>
      <c r="N253" s="19">
        <f t="shared" si="36"/>
        <v>247.30425406951946</v>
      </c>
      <c r="O253" s="19">
        <f t="shared" si="37"/>
        <v>18.096461535984417</v>
      </c>
      <c r="P253">
        <f t="shared" si="38"/>
        <v>11.203398739273204</v>
      </c>
      <c r="Q253" s="38">
        <v>250</v>
      </c>
      <c r="R253" s="38">
        <f t="shared" si="39"/>
        <v>500</v>
      </c>
      <c r="S253" s="38">
        <f t="shared" si="40"/>
        <v>0.12</v>
      </c>
      <c r="T253" s="38">
        <f t="shared" si="41"/>
        <v>0</v>
      </c>
      <c r="U253" s="38">
        <v>-0.12</v>
      </c>
      <c r="V253" s="39">
        <v>0</v>
      </c>
    </row>
    <row r="254" spans="8:22" x14ac:dyDescent="0.25">
      <c r="H254" s="12">
        <v>71</v>
      </c>
      <c r="I254" s="19">
        <f t="shared" si="34"/>
        <v>33.398055756207469</v>
      </c>
      <c r="J254" s="19">
        <f t="shared" si="42"/>
        <v>0.75086274703221534</v>
      </c>
      <c r="K254" s="19">
        <f t="shared" si="33"/>
        <v>1.3571037040946976E-3</v>
      </c>
      <c r="L254" s="19">
        <f t="shared" si="35"/>
        <v>18.020705928773168</v>
      </c>
      <c r="M254" s="28">
        <f t="shared" si="43"/>
        <v>3.2570488898272743E-2</v>
      </c>
      <c r="N254" s="19">
        <f t="shared" si="36"/>
        <v>251.81934546040239</v>
      </c>
      <c r="O254" s="19">
        <f t="shared" si="37"/>
        <v>18.096461535984417</v>
      </c>
      <c r="P254">
        <f t="shared" si="38"/>
        <v>11.203398739273204</v>
      </c>
      <c r="Q254" s="38">
        <v>251</v>
      </c>
      <c r="R254" s="38">
        <f t="shared" si="39"/>
        <v>502</v>
      </c>
      <c r="S254" s="38">
        <f t="shared" si="40"/>
        <v>0.12</v>
      </c>
      <c r="T254" s="38">
        <f t="shared" si="41"/>
        <v>0</v>
      </c>
      <c r="U254" s="38">
        <v>-0.12</v>
      </c>
      <c r="V254">
        <v>0</v>
      </c>
    </row>
    <row r="255" spans="8:22" x14ac:dyDescent="0.25">
      <c r="H255" s="12">
        <v>72</v>
      </c>
      <c r="I255" s="19">
        <f t="shared" si="34"/>
        <v>34.150128454639571</v>
      </c>
      <c r="J255" s="19">
        <f t="shared" si="42"/>
        <v>0.75207269843210156</v>
      </c>
      <c r="K255" s="19">
        <f t="shared" si="33"/>
        <v>1.0639747218448292E-3</v>
      </c>
      <c r="L255" s="19">
        <f t="shared" si="35"/>
        <v>18.049744762370434</v>
      </c>
      <c r="M255" s="28">
        <f t="shared" si="43"/>
        <v>2.5535393324277678E-2</v>
      </c>
      <c r="N255" s="19">
        <f t="shared" si="36"/>
        <v>256.34171253671593</v>
      </c>
      <c r="O255" s="19">
        <f t="shared" si="37"/>
        <v>18.096461535984417</v>
      </c>
      <c r="P255">
        <f t="shared" si="38"/>
        <v>11.203398739273204</v>
      </c>
      <c r="Q255" s="38">
        <v>252</v>
      </c>
      <c r="R255" s="38">
        <f t="shared" si="39"/>
        <v>504</v>
      </c>
      <c r="S255" s="38">
        <f t="shared" si="40"/>
        <v>0.11</v>
      </c>
      <c r="T255" s="38">
        <f t="shared" si="41"/>
        <v>0</v>
      </c>
      <c r="U255" s="38">
        <v>-0.11</v>
      </c>
      <c r="V255">
        <v>0</v>
      </c>
    </row>
    <row r="256" spans="8:22" x14ac:dyDescent="0.25">
      <c r="H256" s="12">
        <v>73</v>
      </c>
      <c r="I256" s="19">
        <f t="shared" si="34"/>
        <v>34.903119151115476</v>
      </c>
      <c r="J256" s="19">
        <f t="shared" si="42"/>
        <v>0.752990696475905</v>
      </c>
      <c r="K256" s="19">
        <f t="shared" si="33"/>
        <v>7.7328949603838737E-4</v>
      </c>
      <c r="L256" s="19">
        <f t="shared" si="35"/>
        <v>18.071776715421723</v>
      </c>
      <c r="M256" s="28">
        <f t="shared" si="43"/>
        <v>1.855894790492485E-2</v>
      </c>
      <c r="N256" s="19">
        <f t="shared" si="36"/>
        <v>260.86959972317055</v>
      </c>
      <c r="O256" s="19">
        <f t="shared" si="37"/>
        <v>18.096461535984417</v>
      </c>
      <c r="P256">
        <f t="shared" si="38"/>
        <v>11.203398739273204</v>
      </c>
      <c r="Q256" s="38">
        <v>253</v>
      </c>
      <c r="R256" s="38">
        <f t="shared" si="39"/>
        <v>506</v>
      </c>
      <c r="S256" s="38">
        <f t="shared" si="40"/>
        <v>0.11</v>
      </c>
      <c r="T256" s="38">
        <f t="shared" si="41"/>
        <v>0</v>
      </c>
      <c r="U256" s="38">
        <v>-0.11</v>
      </c>
      <c r="V256">
        <v>0</v>
      </c>
    </row>
    <row r="257" spans="8:22" x14ac:dyDescent="0.25">
      <c r="H257" s="12">
        <v>74</v>
      </c>
      <c r="I257" s="19">
        <f t="shared" si="34"/>
        <v>35.656738428539654</v>
      </c>
      <c r="J257" s="19">
        <f t="shared" si="42"/>
        <v>0.75361927742417834</v>
      </c>
      <c r="K257" s="19">
        <f t="shared" si="33"/>
        <v>4.8523077001050297E-4</v>
      </c>
      <c r="L257" s="19">
        <f t="shared" si="35"/>
        <v>18.086862658180284</v>
      </c>
      <c r="M257" s="28">
        <f t="shared" si="43"/>
        <v>1.1645538480248518E-2</v>
      </c>
      <c r="N257" s="19">
        <f t="shared" si="36"/>
        <v>265.40126669553047</v>
      </c>
      <c r="O257" s="19">
        <f t="shared" si="37"/>
        <v>18.096461535984417</v>
      </c>
      <c r="P257">
        <f t="shared" si="38"/>
        <v>11.203398739273204</v>
      </c>
      <c r="Q257" s="38">
        <v>254</v>
      </c>
      <c r="R257" s="38">
        <f t="shared" si="39"/>
        <v>508</v>
      </c>
      <c r="S257" s="38">
        <f t="shared" si="40"/>
        <v>0.1</v>
      </c>
      <c r="T257" s="38">
        <f t="shared" si="41"/>
        <v>0</v>
      </c>
      <c r="U257" s="38">
        <v>-0.1</v>
      </c>
      <c r="V257">
        <v>0</v>
      </c>
    </row>
    <row r="258" spans="8:22" x14ac:dyDescent="0.25">
      <c r="H258" s="12">
        <v>75</v>
      </c>
      <c r="I258" s="19">
        <f t="shared" si="34"/>
        <v>36.41069958655558</v>
      </c>
      <c r="J258" s="19">
        <f t="shared" si="42"/>
        <v>0.753961158015926</v>
      </c>
      <c r="K258" s="19">
        <f t="shared" si="33"/>
        <v>1.9997662091952861E-4</v>
      </c>
      <c r="L258" s="19">
        <f t="shared" si="35"/>
        <v>18.095067792382221</v>
      </c>
      <c r="M258" s="28">
        <f t="shared" si="43"/>
        <v>4.7994389020669104E-3</v>
      </c>
      <c r="N258" s="19">
        <f t="shared" si="36"/>
        <v>269.93498946586749</v>
      </c>
      <c r="O258" s="19">
        <f t="shared" si="37"/>
        <v>18.096461535984417</v>
      </c>
      <c r="P258">
        <f t="shared" si="38"/>
        <v>11.203398739273204</v>
      </c>
      <c r="Q258" s="38">
        <v>255</v>
      </c>
      <c r="R258" s="38">
        <f t="shared" si="39"/>
        <v>510</v>
      </c>
      <c r="S258" s="38">
        <f t="shared" si="40"/>
        <v>0.1</v>
      </c>
      <c r="T258" s="38">
        <f t="shared" si="41"/>
        <v>0</v>
      </c>
      <c r="U258" s="38">
        <v>-0.1</v>
      </c>
      <c r="V258">
        <v>0</v>
      </c>
    </row>
    <row r="259" spans="8:22" x14ac:dyDescent="0.25">
      <c r="H259" s="12">
        <v>76</v>
      </c>
      <c r="I259" s="19">
        <f t="shared" si="34"/>
        <v>37.164718817221598</v>
      </c>
      <c r="J259" s="19">
        <f t="shared" si="42"/>
        <v>0.75401923066601739</v>
      </c>
      <c r="K259" s="19">
        <f t="shared" ref="K259:K322" si="44" xml:space="preserve"> (J260-J258)/2</f>
        <v>-8.229980861074182E-5</v>
      </c>
      <c r="L259" s="19">
        <f t="shared" si="35"/>
        <v>18.096461535984417</v>
      </c>
      <c r="M259" s="28">
        <f t="shared" si="43"/>
        <v>-1.975195406654251E-3</v>
      </c>
      <c r="N259" s="19">
        <f t="shared" si="36"/>
        <v>274.46906143893642</v>
      </c>
      <c r="O259" s="19">
        <f t="shared" si="37"/>
        <v>18.096461535984417</v>
      </c>
      <c r="P259">
        <f t="shared" si="38"/>
        <v>11.203398739273204</v>
      </c>
      <c r="Q259" s="38">
        <v>256</v>
      </c>
      <c r="R259" s="38">
        <f t="shared" si="39"/>
        <v>512</v>
      </c>
      <c r="S259" s="38">
        <f t="shared" si="40"/>
        <v>0.1</v>
      </c>
      <c r="T259" s="38">
        <f t="shared" si="41"/>
        <v>0</v>
      </c>
      <c r="U259" s="38">
        <v>-0.1</v>
      </c>
      <c r="V259">
        <v>0</v>
      </c>
    </row>
    <row r="260" spans="8:22" x14ac:dyDescent="0.25">
      <c r="H260" s="12">
        <v>77</v>
      </c>
      <c r="I260" s="19">
        <f t="shared" ref="I260:I323" si="45" xml:space="preserve"> 41.55*(1 - COS(RADIANS($H260))) + 146.25 - SQRT(146.25^2 - (41.55*SIN(RADIANS($H260)))^2)</f>
        <v>37.918515375620302</v>
      </c>
      <c r="J260" s="19">
        <f t="shared" si="42"/>
        <v>0.75379655839870452</v>
      </c>
      <c r="K260" s="19">
        <f t="shared" si="44"/>
        <v>-3.6143057037918425E-4</v>
      </c>
      <c r="L260" s="19">
        <f t="shared" ref="L260:L323" si="46" xml:space="preserve"> $J260 * 24000 / 1000</f>
        <v>18.091117401568912</v>
      </c>
      <c r="M260" s="28">
        <f t="shared" si="43"/>
        <v>-8.6743336891021983E-3</v>
      </c>
      <c r="N260" s="19">
        <f t="shared" ref="N260:N323" si="47" xml:space="preserve"> 50.99 + (PI()*(87.5^2)/4) * ($I260) / 1000</f>
        <v>279.00179443808349</v>
      </c>
      <c r="O260" s="19">
        <f t="shared" ref="O260:O323" si="48">$L$259</f>
        <v>18.096461535984417</v>
      </c>
      <c r="P260">
        <f t="shared" ref="P260:P323" si="49">SUM($L$185:$L$363)/(363-185)</f>
        <v>11.203398739273204</v>
      </c>
      <c r="Q260" s="38">
        <v>257</v>
      </c>
      <c r="R260" s="38">
        <f t="shared" ref="R260:R323" si="50">Q260*2</f>
        <v>514</v>
      </c>
      <c r="S260" s="38">
        <f t="shared" ref="S260:S323" si="51">IF($U260&lt;=0,$U260*(-1),0)</f>
        <v>0.1</v>
      </c>
      <c r="T260" s="38">
        <f t="shared" ref="T260:T323" si="52">IF($V260&gt;=0,$V260,0)</f>
        <v>0</v>
      </c>
      <c r="U260" s="38">
        <v>-0.1</v>
      </c>
      <c r="V260">
        <v>0</v>
      </c>
    </row>
    <row r="261" spans="8:22" x14ac:dyDescent="0.25">
      <c r="H261" s="12">
        <v>78</v>
      </c>
      <c r="I261" s="19">
        <f t="shared" si="45"/>
        <v>38.671811745145561</v>
      </c>
      <c r="J261" s="19">
        <f t="shared" ref="J261:J324" si="53">I261-I260</f>
        <v>0.75329636952525902</v>
      </c>
      <c r="K261" s="19">
        <f t="shared" si="44"/>
        <v>-6.3725316130103238E-4</v>
      </c>
      <c r="L261" s="19">
        <f t="shared" si="46"/>
        <v>18.079112868606213</v>
      </c>
      <c r="M261" s="28">
        <f t="shared" ref="M261:M324" si="54">(L262-L260)/2</f>
        <v>-1.5294075871224777E-2</v>
      </c>
      <c r="N261" s="19">
        <f t="shared" si="47"/>
        <v>283.5315196991516</v>
      </c>
      <c r="O261" s="19">
        <f t="shared" si="48"/>
        <v>18.096461535984417</v>
      </c>
      <c r="P261">
        <f t="shared" si="49"/>
        <v>11.203398739273204</v>
      </c>
      <c r="Q261" s="38">
        <v>258</v>
      </c>
      <c r="R261" s="38">
        <f t="shared" si="50"/>
        <v>516</v>
      </c>
      <c r="S261" s="38">
        <f t="shared" si="51"/>
        <v>0.1</v>
      </c>
      <c r="T261" s="38">
        <f t="shared" si="52"/>
        <v>0</v>
      </c>
      <c r="U261" s="38">
        <v>-0.1</v>
      </c>
      <c r="V261">
        <v>0</v>
      </c>
    </row>
    <row r="262" spans="8:22" x14ac:dyDescent="0.25">
      <c r="H262" s="12">
        <v>79</v>
      </c>
      <c r="I262" s="19">
        <f t="shared" si="45"/>
        <v>39.424333797221664</v>
      </c>
      <c r="J262" s="19">
        <f t="shared" si="53"/>
        <v>0.75252205207610245</v>
      </c>
      <c r="K262" s="19">
        <f t="shared" si="44"/>
        <v>-9.0961076328710533E-4</v>
      </c>
      <c r="L262" s="19">
        <f t="shared" si="46"/>
        <v>18.060529249826462</v>
      </c>
      <c r="M262" s="28">
        <f t="shared" si="54"/>
        <v>-2.1830658318888752E-2</v>
      </c>
      <c r="N262" s="19">
        <f t="shared" si="47"/>
        <v>288.0565888309041</v>
      </c>
      <c r="O262" s="19">
        <f t="shared" si="48"/>
        <v>18.096461535984417</v>
      </c>
      <c r="P262">
        <f t="shared" si="49"/>
        <v>11.203398739273204</v>
      </c>
      <c r="Q262" s="38">
        <v>259</v>
      </c>
      <c r="R262" s="38">
        <f t="shared" si="50"/>
        <v>518</v>
      </c>
      <c r="S262" s="38">
        <f t="shared" si="51"/>
        <v>0.1</v>
      </c>
      <c r="T262" s="38">
        <f t="shared" si="52"/>
        <v>0</v>
      </c>
      <c r="U262" s="38">
        <v>-0.1</v>
      </c>
      <c r="V262">
        <v>0</v>
      </c>
    </row>
    <row r="263" spans="8:22" x14ac:dyDescent="0.25">
      <c r="H263" s="12">
        <v>80</v>
      </c>
      <c r="I263" s="19">
        <f t="shared" si="45"/>
        <v>40.175810945220348</v>
      </c>
      <c r="J263" s="19">
        <f t="shared" si="53"/>
        <v>0.75147714799868481</v>
      </c>
      <c r="K263" s="19">
        <f t="shared" si="44"/>
        <v>-1.1783524721522554E-3</v>
      </c>
      <c r="L263" s="19">
        <f t="shared" si="46"/>
        <v>18.035451551968436</v>
      </c>
      <c r="M263" s="28">
        <f t="shared" si="54"/>
        <v>-2.8280459331654129E-2</v>
      </c>
      <c r="N263" s="19">
        <f t="shared" si="47"/>
        <v>292.5753747405592</v>
      </c>
      <c r="O263" s="19">
        <f t="shared" si="48"/>
        <v>18.096461535984417</v>
      </c>
      <c r="P263">
        <f t="shared" si="49"/>
        <v>11.203398739273204</v>
      </c>
      <c r="Q263" s="38">
        <v>260</v>
      </c>
      <c r="R263" s="38">
        <f t="shared" si="50"/>
        <v>520</v>
      </c>
      <c r="S263" s="38">
        <f t="shared" si="51"/>
        <v>0.1</v>
      </c>
      <c r="T263" s="38">
        <f t="shared" si="52"/>
        <v>0</v>
      </c>
      <c r="U263" s="38">
        <v>-0.1</v>
      </c>
      <c r="V263">
        <v>0</v>
      </c>
    </row>
    <row r="264" spans="8:22" x14ac:dyDescent="0.25">
      <c r="H264" s="12">
        <v>81</v>
      </c>
      <c r="I264" s="19">
        <f t="shared" si="45"/>
        <v>40.925976292352146</v>
      </c>
      <c r="J264" s="19">
        <f t="shared" si="53"/>
        <v>0.75016534713179794</v>
      </c>
      <c r="K264" s="19">
        <f t="shared" si="44"/>
        <v>-1.4433335141461612E-3</v>
      </c>
      <c r="L264" s="19">
        <f t="shared" si="46"/>
        <v>18.003968331163154</v>
      </c>
      <c r="M264" s="28">
        <f t="shared" si="54"/>
        <v>-3.4640004339507868E-2</v>
      </c>
      <c r="N264" s="19">
        <f t="shared" si="47"/>
        <v>297.08627252309117</v>
      </c>
      <c r="O264" s="19">
        <f t="shared" si="48"/>
        <v>18.096461535984417</v>
      </c>
      <c r="P264">
        <f t="shared" si="49"/>
        <v>11.203398739273204</v>
      </c>
      <c r="Q264" s="38">
        <v>261</v>
      </c>
      <c r="R264" s="38">
        <f t="shared" si="50"/>
        <v>522</v>
      </c>
      <c r="S264" s="38">
        <f t="shared" si="51"/>
        <v>0.1</v>
      </c>
      <c r="T264" s="38">
        <f t="shared" si="52"/>
        <v>0</v>
      </c>
      <c r="U264" s="38">
        <v>-0.1</v>
      </c>
      <c r="V264">
        <v>0</v>
      </c>
    </row>
    <row r="265" spans="8:22" x14ac:dyDescent="0.25">
      <c r="H265" s="12">
        <v>82</v>
      </c>
      <c r="I265" s="19">
        <f t="shared" si="45"/>
        <v>41.674566773322539</v>
      </c>
      <c r="J265" s="19">
        <f t="shared" si="53"/>
        <v>0.74859048097039249</v>
      </c>
      <c r="K265" s="19">
        <f t="shared" si="44"/>
        <v>-1.7044154493532915E-3</v>
      </c>
      <c r="L265" s="19">
        <f t="shared" si="46"/>
        <v>17.96617154328942</v>
      </c>
      <c r="M265" s="28">
        <f t="shared" si="54"/>
        <v>-4.0905970784478995E-2</v>
      </c>
      <c r="N265" s="19">
        <f t="shared" si="47"/>
        <v>301.58770031303754</v>
      </c>
      <c r="O265" s="19">
        <f t="shared" si="48"/>
        <v>18.096461535984417</v>
      </c>
      <c r="P265">
        <f t="shared" si="49"/>
        <v>11.203398739273204</v>
      </c>
      <c r="Q265" s="38">
        <v>262</v>
      </c>
      <c r="R265" s="38">
        <f t="shared" si="50"/>
        <v>524</v>
      </c>
      <c r="S265" s="38">
        <f t="shared" si="51"/>
        <v>0.1</v>
      </c>
      <c r="T265" s="38">
        <f t="shared" si="52"/>
        <v>0</v>
      </c>
      <c r="U265" s="38">
        <v>-0.1</v>
      </c>
      <c r="V265">
        <v>0</v>
      </c>
    </row>
    <row r="266" spans="8:22" x14ac:dyDescent="0.25">
      <c r="H266" s="12">
        <v>83</v>
      </c>
      <c r="I266" s="19">
        <f t="shared" si="45"/>
        <v>42.42132328955563</v>
      </c>
      <c r="J266" s="19">
        <f t="shared" si="53"/>
        <v>0.74675651623309136</v>
      </c>
      <c r="K266" s="19">
        <f t="shared" si="44"/>
        <v>-1.9614663613936045E-3</v>
      </c>
      <c r="L266" s="19">
        <f t="shared" si="46"/>
        <v>17.922156389594196</v>
      </c>
      <c r="M266" s="28">
        <f t="shared" si="54"/>
        <v>-4.7075192673446509E-2</v>
      </c>
      <c r="N266" s="19">
        <f t="shared" si="47"/>
        <v>306.07810009762704</v>
      </c>
      <c r="O266" s="19">
        <f t="shared" si="48"/>
        <v>18.096461535984417</v>
      </c>
      <c r="P266">
        <f t="shared" si="49"/>
        <v>11.203398739273204</v>
      </c>
      <c r="Q266" s="38">
        <v>263</v>
      </c>
      <c r="R266" s="38">
        <f t="shared" si="50"/>
        <v>526</v>
      </c>
      <c r="S266" s="38">
        <f t="shared" si="51"/>
        <v>0.1</v>
      </c>
      <c r="T266" s="38">
        <f t="shared" si="52"/>
        <v>0</v>
      </c>
      <c r="U266" s="38">
        <v>-0.1</v>
      </c>
      <c r="V266">
        <v>0</v>
      </c>
    </row>
    <row r="267" spans="8:22" x14ac:dyDescent="0.25">
      <c r="H267" s="12">
        <v>84</v>
      </c>
      <c r="I267" s="19">
        <f t="shared" si="45"/>
        <v>43.165990837803236</v>
      </c>
      <c r="J267" s="19">
        <f t="shared" si="53"/>
        <v>0.74466754824760528</v>
      </c>
      <c r="K267" s="19">
        <f t="shared" si="44"/>
        <v>-2.214361032329748E-3</v>
      </c>
      <c r="L267" s="19">
        <f t="shared" si="46"/>
        <v>17.872021157942527</v>
      </c>
      <c r="M267" s="28">
        <f t="shared" si="54"/>
        <v>-5.3144664775915729E-2</v>
      </c>
      <c r="N267" s="19">
        <f t="shared" si="47"/>
        <v>310.55593849013206</v>
      </c>
      <c r="O267" s="19">
        <f t="shared" si="48"/>
        <v>18.096461535984417</v>
      </c>
      <c r="P267">
        <f t="shared" si="49"/>
        <v>11.203398739273204</v>
      </c>
      <c r="Q267" s="38">
        <v>264</v>
      </c>
      <c r="R267" s="38">
        <f t="shared" si="50"/>
        <v>528</v>
      </c>
      <c r="S267" s="38">
        <f t="shared" si="51"/>
        <v>0.1</v>
      </c>
      <c r="T267" s="38">
        <f t="shared" si="52"/>
        <v>0</v>
      </c>
      <c r="U267" s="38">
        <v>-0.1</v>
      </c>
      <c r="V267">
        <v>0</v>
      </c>
    </row>
    <row r="268" spans="8:22" x14ac:dyDescent="0.25">
      <c r="H268" s="12">
        <v>85</v>
      </c>
      <c r="I268" s="19">
        <f t="shared" si="45"/>
        <v>43.908318631971667</v>
      </c>
      <c r="J268" s="19">
        <f t="shared" si="53"/>
        <v>0.74232779416843186</v>
      </c>
      <c r="K268" s="19">
        <f t="shared" si="44"/>
        <v>-2.4629811023118009E-3</v>
      </c>
      <c r="L268" s="19">
        <f t="shared" si="46"/>
        <v>17.815867060042365</v>
      </c>
      <c r="M268" s="28">
        <f t="shared" si="54"/>
        <v>-5.9111546455484998E-2</v>
      </c>
      <c r="N268" s="19">
        <f t="shared" si="47"/>
        <v>315.01970746243825</v>
      </c>
      <c r="O268" s="19">
        <f t="shared" si="48"/>
        <v>18.096461535984417</v>
      </c>
      <c r="P268">
        <f t="shared" si="49"/>
        <v>11.203398739273204</v>
      </c>
      <c r="Q268" s="38">
        <v>265</v>
      </c>
      <c r="R268" s="38">
        <f t="shared" si="50"/>
        <v>530</v>
      </c>
      <c r="S268" s="38">
        <f t="shared" si="51"/>
        <v>0.1</v>
      </c>
      <c r="T268" s="38">
        <f t="shared" si="52"/>
        <v>0</v>
      </c>
      <c r="U268" s="38">
        <v>-0.1</v>
      </c>
      <c r="V268">
        <v>0</v>
      </c>
    </row>
    <row r="269" spans="8:22" x14ac:dyDescent="0.25">
      <c r="H269" s="12">
        <v>86</v>
      </c>
      <c r="I269" s="19">
        <f t="shared" si="45"/>
        <v>44.648060218014649</v>
      </c>
      <c r="J269" s="19">
        <f t="shared" si="53"/>
        <v>0.73974158604298168</v>
      </c>
      <c r="K269" s="19">
        <f t="shared" si="44"/>
        <v>-2.7072152133342797E-3</v>
      </c>
      <c r="L269" s="19">
        <f t="shared" si="46"/>
        <v>17.753798065031557</v>
      </c>
      <c r="M269" s="28">
        <f t="shared" si="54"/>
        <v>-6.497316512002449E-2</v>
      </c>
      <c r="N269" s="19">
        <f t="shared" si="47"/>
        <v>319.467925035919</v>
      </c>
      <c r="O269" s="19">
        <f t="shared" si="48"/>
        <v>18.096461535984417</v>
      </c>
      <c r="P269">
        <f t="shared" si="49"/>
        <v>11.203398739273204</v>
      </c>
      <c r="Q269" s="38">
        <v>266</v>
      </c>
      <c r="R269" s="38">
        <f t="shared" si="50"/>
        <v>532</v>
      </c>
      <c r="S269" s="38">
        <f t="shared" si="51"/>
        <v>0.1</v>
      </c>
      <c r="T269" s="38">
        <f t="shared" si="52"/>
        <v>0</v>
      </c>
      <c r="U269" s="38">
        <v>-0.1</v>
      </c>
      <c r="V269">
        <v>0</v>
      </c>
    </row>
    <row r="270" spans="8:22" x14ac:dyDescent="0.25">
      <c r="H270" s="12">
        <v>87</v>
      </c>
      <c r="I270" s="19">
        <f t="shared" si="45"/>
        <v>45.384973581756412</v>
      </c>
      <c r="J270" s="19">
        <f t="shared" si="53"/>
        <v>0.73691336374176331</v>
      </c>
      <c r="K270" s="19">
        <f t="shared" si="44"/>
        <v>-2.9469591363664449E-3</v>
      </c>
      <c r="L270" s="19">
        <f t="shared" si="46"/>
        <v>17.685920729802316</v>
      </c>
      <c r="M270" s="28">
        <f t="shared" si="54"/>
        <v>-7.0727019272792901E-2</v>
      </c>
      <c r="N270" s="19">
        <f t="shared" si="47"/>
        <v>323.89913592979792</v>
      </c>
      <c r="O270" s="19">
        <f t="shared" si="48"/>
        <v>18.096461535984417</v>
      </c>
      <c r="P270">
        <f t="shared" si="49"/>
        <v>11.203398739273204</v>
      </c>
      <c r="Q270" s="38">
        <v>267</v>
      </c>
      <c r="R270" s="38">
        <f t="shared" si="50"/>
        <v>534</v>
      </c>
      <c r="S270" s="38">
        <f t="shared" si="51"/>
        <v>0.1</v>
      </c>
      <c r="T270" s="38">
        <f t="shared" si="52"/>
        <v>0</v>
      </c>
      <c r="U270" s="38">
        <v>-0.1</v>
      </c>
      <c r="V270">
        <v>0</v>
      </c>
    </row>
    <row r="271" spans="8:22" x14ac:dyDescent="0.25">
      <c r="H271" s="12">
        <v>88</v>
      </c>
      <c r="I271" s="19">
        <f t="shared" si="45"/>
        <v>46.118821249526661</v>
      </c>
      <c r="J271" s="19">
        <f t="shared" si="53"/>
        <v>0.73384766777024879</v>
      </c>
      <c r="K271" s="19">
        <f t="shared" si="44"/>
        <v>-3.1821158815859008E-3</v>
      </c>
      <c r="L271" s="19">
        <f t="shared" si="46"/>
        <v>17.612344026485971</v>
      </c>
      <c r="M271" s="28">
        <f t="shared" si="54"/>
        <v>-7.6370781158059842E-2</v>
      </c>
      <c r="N271" s="19">
        <f t="shared" si="47"/>
        <v>328.31191216628736</v>
      </c>
      <c r="O271" s="19">
        <f t="shared" si="48"/>
        <v>18.096461535984417</v>
      </c>
      <c r="P271">
        <f t="shared" si="49"/>
        <v>11.203398739273204</v>
      </c>
      <c r="Q271" s="38">
        <v>268</v>
      </c>
      <c r="R271" s="38">
        <f t="shared" si="50"/>
        <v>536</v>
      </c>
      <c r="S271" s="38">
        <f t="shared" si="51"/>
        <v>0.1</v>
      </c>
      <c r="T271" s="38">
        <f t="shared" si="52"/>
        <v>0</v>
      </c>
      <c r="U271" s="38">
        <v>-0.1</v>
      </c>
      <c r="V271">
        <v>0</v>
      </c>
    </row>
    <row r="272" spans="8:22" x14ac:dyDescent="0.25">
      <c r="H272" s="12">
        <v>89</v>
      </c>
      <c r="I272" s="19">
        <f t="shared" si="45"/>
        <v>46.849370381505253</v>
      </c>
      <c r="J272" s="19">
        <f t="shared" si="53"/>
        <v>0.7305491319785915</v>
      </c>
      <c r="K272" s="19">
        <f t="shared" si="44"/>
        <v>-3.4125957911754767E-3</v>
      </c>
      <c r="L272" s="19">
        <f t="shared" si="46"/>
        <v>17.533179167486196</v>
      </c>
      <c r="M272" s="28">
        <f t="shared" si="54"/>
        <v>-8.1902298988213218E-2</v>
      </c>
      <c r="N272" s="19">
        <f t="shared" si="47"/>
        <v>332.70485363188919</v>
      </c>
      <c r="O272" s="19">
        <f t="shared" si="48"/>
        <v>18.096461535984417</v>
      </c>
      <c r="P272">
        <f t="shared" si="49"/>
        <v>11.203398739273204</v>
      </c>
      <c r="Q272" s="38">
        <v>269</v>
      </c>
      <c r="R272" s="38">
        <f t="shared" si="50"/>
        <v>538</v>
      </c>
      <c r="S272" s="38">
        <f t="shared" si="51"/>
        <v>0.1</v>
      </c>
      <c r="T272" s="38">
        <f t="shared" si="52"/>
        <v>0</v>
      </c>
      <c r="U272" s="38">
        <v>-0.1</v>
      </c>
      <c r="V272">
        <v>0</v>
      </c>
    </row>
    <row r="273" spans="8:22" x14ac:dyDescent="0.25">
      <c r="H273" s="12">
        <v>90</v>
      </c>
      <c r="I273" s="19">
        <f t="shared" si="45"/>
        <v>47.576392857693151</v>
      </c>
      <c r="J273" s="19">
        <f t="shared" si="53"/>
        <v>0.72702247618789784</v>
      </c>
      <c r="K273" s="19">
        <f t="shared" si="44"/>
        <v>-3.6383166141149559E-3</v>
      </c>
      <c r="L273" s="19">
        <f t="shared" si="46"/>
        <v>17.448539428509545</v>
      </c>
      <c r="M273" s="28">
        <f t="shared" si="54"/>
        <v>-8.7319598738758941E-2</v>
      </c>
      <c r="N273" s="19">
        <f t="shared" si="47"/>
        <v>337.07658859435566</v>
      </c>
      <c r="O273" s="19">
        <f t="shared" si="48"/>
        <v>18.096461535984417</v>
      </c>
      <c r="P273">
        <f t="shared" si="49"/>
        <v>11.203398739273204</v>
      </c>
      <c r="Q273" s="38">
        <v>270</v>
      </c>
      <c r="R273" s="38">
        <f t="shared" si="50"/>
        <v>540</v>
      </c>
      <c r="S273" s="38">
        <f t="shared" si="51"/>
        <v>0.1</v>
      </c>
      <c r="T273" s="38">
        <f t="shared" si="52"/>
        <v>0</v>
      </c>
      <c r="U273" s="38">
        <v>-0.1</v>
      </c>
      <c r="V273">
        <v>0</v>
      </c>
    </row>
    <row r="274" spans="8:22" x14ac:dyDescent="0.25">
      <c r="H274" s="12">
        <v>91</v>
      </c>
      <c r="I274" s="19">
        <f t="shared" si="45"/>
        <v>48.299665356443512</v>
      </c>
      <c r="J274" s="19">
        <f t="shared" si="53"/>
        <v>0.72327249875036159</v>
      </c>
      <c r="K274" s="19">
        <f t="shared" si="44"/>
        <v>-3.8592035634650301E-3</v>
      </c>
      <c r="L274" s="19">
        <f t="shared" si="46"/>
        <v>17.358539970008678</v>
      </c>
      <c r="M274" s="28">
        <f t="shared" si="54"/>
        <v>-9.2620885523158947E-2</v>
      </c>
      <c r="N274" s="19">
        <f t="shared" si="47"/>
        <v>341.42577417491287</v>
      </c>
      <c r="O274" s="19">
        <f t="shared" si="48"/>
        <v>18.096461535984417</v>
      </c>
      <c r="P274">
        <f t="shared" si="49"/>
        <v>11.203398739273204</v>
      </c>
      <c r="Q274" s="38">
        <v>271</v>
      </c>
      <c r="R274" s="38">
        <f t="shared" si="50"/>
        <v>542</v>
      </c>
      <c r="S274" s="38">
        <f t="shared" si="51"/>
        <v>0.1</v>
      </c>
      <c r="T274" s="38">
        <f t="shared" si="52"/>
        <v>0</v>
      </c>
      <c r="U274" s="38">
        <v>-0.1</v>
      </c>
      <c r="V274">
        <v>0</v>
      </c>
    </row>
    <row r="275" spans="8:22" x14ac:dyDescent="0.25">
      <c r="H275" s="12">
        <v>92</v>
      </c>
      <c r="I275" s="19">
        <f t="shared" si="45"/>
        <v>49.01896942550448</v>
      </c>
      <c r="J275" s="19">
        <f t="shared" si="53"/>
        <v>0.71930406906096778</v>
      </c>
      <c r="K275" s="19">
        <f t="shared" si="44"/>
        <v>-4.0751893548929274E-3</v>
      </c>
      <c r="L275" s="19">
        <f t="shared" si="46"/>
        <v>17.263297657463227</v>
      </c>
      <c r="M275" s="28">
        <f t="shared" si="54"/>
        <v>-9.7804544517430259E-2</v>
      </c>
      <c r="N275" s="19">
        <f t="shared" si="47"/>
        <v>345.75109677545589</v>
      </c>
      <c r="O275" s="19">
        <f t="shared" si="48"/>
        <v>18.096461535984417</v>
      </c>
      <c r="P275">
        <f t="shared" si="49"/>
        <v>11.203398739273204</v>
      </c>
      <c r="Q275" s="38">
        <v>272</v>
      </c>
      <c r="R275" s="38">
        <f t="shared" si="50"/>
        <v>544</v>
      </c>
      <c r="S275" s="38">
        <f t="shared" si="51"/>
        <v>0.1</v>
      </c>
      <c r="T275" s="38">
        <f t="shared" si="52"/>
        <v>0</v>
      </c>
      <c r="U275" s="38">
        <v>-0.1</v>
      </c>
      <c r="V275">
        <v>0</v>
      </c>
    </row>
    <row r="276" spans="8:22" x14ac:dyDescent="0.25">
      <c r="H276" s="12">
        <v>93</v>
      </c>
      <c r="I276" s="19">
        <f t="shared" si="45"/>
        <v>49.734091545545056</v>
      </c>
      <c r="J276" s="19">
        <f t="shared" si="53"/>
        <v>0.71512212004057574</v>
      </c>
      <c r="K276" s="19">
        <f t="shared" si="44"/>
        <v>-4.2862142272781512E-3</v>
      </c>
      <c r="L276" s="19">
        <f t="shared" si="46"/>
        <v>17.162930880973818</v>
      </c>
      <c r="M276" s="28">
        <f t="shared" si="54"/>
        <v>-0.10286914145467563</v>
      </c>
      <c r="N276" s="19">
        <f t="shared" si="47"/>
        <v>350.05127246054229</v>
      </c>
      <c r="O276" s="19">
        <f t="shared" si="48"/>
        <v>18.096461535984417</v>
      </c>
      <c r="P276">
        <f t="shared" si="49"/>
        <v>11.203398739273204</v>
      </c>
      <c r="Q276" s="38">
        <v>273</v>
      </c>
      <c r="R276" s="38">
        <f t="shared" si="50"/>
        <v>546</v>
      </c>
      <c r="S276" s="38">
        <f t="shared" si="51"/>
        <v>0.1</v>
      </c>
      <c r="T276" s="38">
        <f t="shared" si="52"/>
        <v>0</v>
      </c>
      <c r="U276" s="38">
        <v>-0.1</v>
      </c>
      <c r="V276">
        <v>0</v>
      </c>
    </row>
    <row r="277" spans="8:22" x14ac:dyDescent="0.25">
      <c r="H277" s="12">
        <v>94</v>
      </c>
      <c r="I277" s="19">
        <f t="shared" si="45"/>
        <v>50.444823186151467</v>
      </c>
      <c r="J277" s="19">
        <f t="shared" si="53"/>
        <v>0.71073164060641147</v>
      </c>
      <c r="K277" s="19">
        <f t="shared" si="44"/>
        <v>-4.4922259450004276E-3</v>
      </c>
      <c r="L277" s="19">
        <f t="shared" si="46"/>
        <v>17.057559374553875</v>
      </c>
      <c r="M277" s="28">
        <f t="shared" si="54"/>
        <v>-0.10781342268001026</v>
      </c>
      <c r="N277" s="19">
        <f t="shared" si="47"/>
        <v>354.32504729411039</v>
      </c>
      <c r="O277" s="19">
        <f t="shared" si="48"/>
        <v>18.096461535984417</v>
      </c>
      <c r="P277">
        <f t="shared" si="49"/>
        <v>11.203398739273204</v>
      </c>
      <c r="Q277" s="38">
        <v>274</v>
      </c>
      <c r="R277" s="38">
        <f t="shared" si="50"/>
        <v>548</v>
      </c>
      <c r="S277" s="38">
        <f t="shared" si="51"/>
        <v>0.1</v>
      </c>
      <c r="T277" s="38">
        <f t="shared" si="52"/>
        <v>0</v>
      </c>
      <c r="U277" s="38">
        <v>-0.1</v>
      </c>
      <c r="V277">
        <v>0</v>
      </c>
    </row>
    <row r="278" spans="8:22" x14ac:dyDescent="0.25">
      <c r="H278" s="12">
        <v>95</v>
      </c>
      <c r="I278" s="19">
        <f t="shared" si="45"/>
        <v>51.150960854302042</v>
      </c>
      <c r="J278" s="19">
        <f t="shared" si="53"/>
        <v>0.70613766815057488</v>
      </c>
      <c r="K278" s="19">
        <f t="shared" si="44"/>
        <v>-4.693179781611434E-3</v>
      </c>
      <c r="L278" s="19">
        <f t="shared" si="46"/>
        <v>16.947304035613797</v>
      </c>
      <c r="M278" s="28">
        <f t="shared" si="54"/>
        <v>-0.11263631475867442</v>
      </c>
      <c r="N278" s="19">
        <f t="shared" si="47"/>
        <v>358.57119763096819</v>
      </c>
      <c r="O278" s="19">
        <f t="shared" si="48"/>
        <v>18.096461535984417</v>
      </c>
      <c r="P278">
        <f t="shared" si="49"/>
        <v>11.203398739273204</v>
      </c>
      <c r="Q278" s="38">
        <v>275</v>
      </c>
      <c r="R278" s="38">
        <f t="shared" si="50"/>
        <v>550</v>
      </c>
      <c r="S278" s="38">
        <f t="shared" si="51"/>
        <v>0.1</v>
      </c>
      <c r="T278" s="38">
        <f t="shared" si="52"/>
        <v>0</v>
      </c>
      <c r="U278" s="38">
        <v>-0.1</v>
      </c>
      <c r="V278">
        <v>0</v>
      </c>
    </row>
    <row r="279" spans="8:22" x14ac:dyDescent="0.25">
      <c r="H279" s="12">
        <v>96</v>
      </c>
      <c r="I279" s="19">
        <f t="shared" si="45"/>
        <v>51.852306135345231</v>
      </c>
      <c r="J279" s="19">
        <f t="shared" si="53"/>
        <v>0.70134528104318861</v>
      </c>
      <c r="K279" s="19">
        <f t="shared" si="44"/>
        <v>-4.8890384861977054E-3</v>
      </c>
      <c r="L279" s="19">
        <f t="shared" si="46"/>
        <v>16.832286745036527</v>
      </c>
      <c r="M279" s="28">
        <f t="shared" si="54"/>
        <v>-0.11733692366874493</v>
      </c>
      <c r="N279" s="19">
        <f t="shared" si="47"/>
        <v>362.78853036320265</v>
      </c>
      <c r="O279" s="19">
        <f t="shared" si="48"/>
        <v>18.096461535984417</v>
      </c>
      <c r="P279">
        <f t="shared" si="49"/>
        <v>11.203398739273204</v>
      </c>
      <c r="Q279" s="38">
        <v>276</v>
      </c>
      <c r="R279" s="38">
        <f t="shared" si="50"/>
        <v>552</v>
      </c>
      <c r="S279" s="38">
        <f t="shared" si="51"/>
        <v>0.1</v>
      </c>
      <c r="T279" s="38">
        <f t="shared" si="52"/>
        <v>0</v>
      </c>
      <c r="U279" s="38">
        <v>-0.1</v>
      </c>
      <c r="V279">
        <v>0</v>
      </c>
    </row>
    <row r="280" spans="8:22" x14ac:dyDescent="0.25">
      <c r="H280" s="12">
        <v>97</v>
      </c>
      <c r="I280" s="19">
        <f t="shared" si="45"/>
        <v>52.54866572652341</v>
      </c>
      <c r="J280" s="19">
        <f t="shared" si="53"/>
        <v>0.69635959117817947</v>
      </c>
      <c r="K280" s="19">
        <f t="shared" si="44"/>
        <v>-5.079772231312063E-3</v>
      </c>
      <c r="L280" s="19">
        <f t="shared" si="46"/>
        <v>16.712630188276307</v>
      </c>
      <c r="M280" s="28">
        <f t="shared" si="54"/>
        <v>-0.12191453355148951</v>
      </c>
      <c r="N280" s="19">
        <f t="shared" si="47"/>
        <v>366.97588312176532</v>
      </c>
      <c r="O280" s="19">
        <f t="shared" si="48"/>
        <v>18.096461535984417</v>
      </c>
      <c r="P280">
        <f t="shared" si="49"/>
        <v>11.203398739273204</v>
      </c>
      <c r="Q280" s="38">
        <v>277</v>
      </c>
      <c r="R280" s="38">
        <f t="shared" si="50"/>
        <v>554</v>
      </c>
      <c r="S280" s="38">
        <f t="shared" si="51"/>
        <v>0.1</v>
      </c>
      <c r="T280" s="38">
        <f t="shared" si="52"/>
        <v>0</v>
      </c>
      <c r="U280" s="38">
        <v>-0.1</v>
      </c>
      <c r="V280">
        <v>0</v>
      </c>
    </row>
    <row r="281" spans="8:22" x14ac:dyDescent="0.25">
      <c r="H281" s="12">
        <v>98</v>
      </c>
      <c r="I281" s="19">
        <f t="shared" si="45"/>
        <v>53.239851463103975</v>
      </c>
      <c r="J281" s="19">
        <f t="shared" si="53"/>
        <v>0.69118573658056448</v>
      </c>
      <c r="K281" s="19">
        <f t="shared" si="44"/>
        <v>-5.2653585434114802E-3</v>
      </c>
      <c r="L281" s="19">
        <f t="shared" si="46"/>
        <v>16.588457677933548</v>
      </c>
      <c r="M281" s="28">
        <f t="shared" si="54"/>
        <v>-0.1263686050418773</v>
      </c>
      <c r="N281" s="19">
        <f t="shared" si="47"/>
        <v>371.13212443360402</v>
      </c>
      <c r="O281" s="19">
        <f t="shared" si="48"/>
        <v>18.096461535984417</v>
      </c>
      <c r="P281">
        <f t="shared" si="49"/>
        <v>11.203398739273204</v>
      </c>
      <c r="Q281" s="38">
        <v>278</v>
      </c>
      <c r="R281" s="38">
        <f t="shared" si="50"/>
        <v>556</v>
      </c>
      <c r="S281" s="38">
        <f t="shared" si="51"/>
        <v>0.1</v>
      </c>
      <c r="T281" s="38">
        <f t="shared" si="52"/>
        <v>0</v>
      </c>
      <c r="U281" s="38">
        <v>-0.1</v>
      </c>
      <c r="V281">
        <v>0</v>
      </c>
    </row>
    <row r="282" spans="8:22" x14ac:dyDescent="0.25">
      <c r="H282" s="12">
        <v>99</v>
      </c>
      <c r="I282" s="19">
        <f t="shared" si="45"/>
        <v>53.925680337195331</v>
      </c>
      <c r="J282" s="19">
        <f t="shared" si="53"/>
        <v>0.68582887409135651</v>
      </c>
      <c r="K282" s="19">
        <f t="shared" si="44"/>
        <v>-5.4457822168245684E-3</v>
      </c>
      <c r="L282" s="19">
        <f t="shared" si="46"/>
        <v>16.459892978192553</v>
      </c>
      <c r="M282" s="28">
        <f t="shared" si="54"/>
        <v>-0.13069877320378964</v>
      </c>
      <c r="N282" s="19">
        <f t="shared" si="47"/>
        <v>375.25615383480687</v>
      </c>
      <c r="O282" s="19">
        <f t="shared" si="48"/>
        <v>18.096461535984417</v>
      </c>
      <c r="P282">
        <f t="shared" si="49"/>
        <v>11.203398739273204</v>
      </c>
      <c r="Q282" s="38">
        <v>279</v>
      </c>
      <c r="R282" s="38">
        <f t="shared" si="50"/>
        <v>558</v>
      </c>
      <c r="S282" s="38">
        <f t="shared" si="51"/>
        <v>0.1</v>
      </c>
      <c r="T282" s="38">
        <f t="shared" si="52"/>
        <v>0</v>
      </c>
      <c r="U282" s="38">
        <v>-0.1</v>
      </c>
      <c r="V282">
        <v>0</v>
      </c>
    </row>
    <row r="283" spans="8:22" x14ac:dyDescent="0.25">
      <c r="H283" s="12">
        <v>100</v>
      </c>
      <c r="I283" s="19">
        <f t="shared" si="45"/>
        <v>54.605974509342246</v>
      </c>
      <c r="J283" s="19">
        <f t="shared" si="53"/>
        <v>0.68029417214691534</v>
      </c>
      <c r="K283" s="19">
        <f t="shared" si="44"/>
        <v>-5.6210352105239281E-3</v>
      </c>
      <c r="L283" s="19">
        <f t="shared" si="46"/>
        <v>16.327060131525968</v>
      </c>
      <c r="M283" s="28">
        <f t="shared" si="54"/>
        <v>-0.1349048450525725</v>
      </c>
      <c r="N283" s="19">
        <f t="shared" si="47"/>
        <v>379.34690194032788</v>
      </c>
      <c r="O283" s="19">
        <f t="shared" si="48"/>
        <v>18.096461535984417</v>
      </c>
      <c r="P283">
        <f t="shared" si="49"/>
        <v>11.203398739273204</v>
      </c>
      <c r="Q283" s="38">
        <v>280</v>
      </c>
      <c r="R283" s="38">
        <f t="shared" si="50"/>
        <v>560</v>
      </c>
      <c r="S283" s="38">
        <f t="shared" si="51"/>
        <v>0.1</v>
      </c>
      <c r="T283" s="38">
        <f t="shared" si="52"/>
        <v>0</v>
      </c>
      <c r="U283" s="38">
        <v>-0.1</v>
      </c>
      <c r="V283">
        <v>0</v>
      </c>
    </row>
    <row r="284" spans="8:22" x14ac:dyDescent="0.25">
      <c r="H284" s="12">
        <v>101</v>
      </c>
      <c r="I284" s="19">
        <f t="shared" si="45"/>
        <v>55.280561313012555</v>
      </c>
      <c r="J284" s="19">
        <f t="shared" si="53"/>
        <v>0.67458680367030865</v>
      </c>
      <c r="K284" s="19">
        <f t="shared" si="44"/>
        <v>-5.7911165290533972E-3</v>
      </c>
      <c r="L284" s="19">
        <f t="shared" si="46"/>
        <v>16.190083288087408</v>
      </c>
      <c r="M284" s="28">
        <f t="shared" si="54"/>
        <v>-0.13898679669728153</v>
      </c>
      <c r="N284" s="19">
        <f t="shared" si="47"/>
        <v>383.40333047096635</v>
      </c>
      <c r="O284" s="19">
        <f t="shared" si="48"/>
        <v>18.096461535984417</v>
      </c>
      <c r="P284">
        <f t="shared" si="49"/>
        <v>11.203398739273204</v>
      </c>
      <c r="Q284" s="38">
        <v>281</v>
      </c>
      <c r="R284" s="38">
        <f t="shared" si="50"/>
        <v>562</v>
      </c>
      <c r="S284" s="38">
        <f t="shared" si="51"/>
        <v>0.1</v>
      </c>
      <c r="T284" s="38">
        <f t="shared" si="52"/>
        <v>0</v>
      </c>
      <c r="U284" s="38">
        <v>-0.1</v>
      </c>
      <c r="V284">
        <v>0</v>
      </c>
    </row>
    <row r="285" spans="8:22" x14ac:dyDescent="0.25">
      <c r="H285" s="12">
        <v>102</v>
      </c>
      <c r="I285" s="19">
        <f t="shared" si="45"/>
        <v>55.949273252101364</v>
      </c>
      <c r="J285" s="19">
        <f t="shared" si="53"/>
        <v>0.66871193908880855</v>
      </c>
      <c r="K285" s="19">
        <f t="shared" si="44"/>
        <v>-5.9560320880933659E-3</v>
      </c>
      <c r="L285" s="19">
        <f t="shared" si="46"/>
        <v>16.049086538131405</v>
      </c>
      <c r="M285" s="28">
        <f t="shared" si="54"/>
        <v>-0.14294477011424078</v>
      </c>
      <c r="N285" s="19">
        <f t="shared" si="47"/>
        <v>387.42443223835892</v>
      </c>
      <c r="O285" s="19">
        <f t="shared" si="48"/>
        <v>18.096461535984417</v>
      </c>
      <c r="P285">
        <f t="shared" si="49"/>
        <v>11.203398739273204</v>
      </c>
      <c r="Q285" s="38">
        <v>282</v>
      </c>
      <c r="R285" s="38">
        <f t="shared" si="50"/>
        <v>564</v>
      </c>
      <c r="S285" s="38">
        <f t="shared" si="51"/>
        <v>0.1</v>
      </c>
      <c r="T285" s="38">
        <f t="shared" si="52"/>
        <v>0</v>
      </c>
      <c r="U285" s="38">
        <v>-0.1</v>
      </c>
      <c r="V285">
        <v>0</v>
      </c>
    </row>
    <row r="286" spans="8:22" x14ac:dyDescent="0.25">
      <c r="H286" s="12">
        <v>103</v>
      </c>
      <c r="I286" s="19">
        <f t="shared" si="45"/>
        <v>56.611947991595486</v>
      </c>
      <c r="J286" s="19">
        <f t="shared" si="53"/>
        <v>0.66267473949412192</v>
      </c>
      <c r="K286" s="19">
        <f t="shared" si="44"/>
        <v>-6.1157945651473256E-3</v>
      </c>
      <c r="L286" s="19">
        <f t="shared" si="46"/>
        <v>15.904193747858926</v>
      </c>
      <c r="M286" s="28">
        <f t="shared" si="54"/>
        <v>-0.14677906956353581</v>
      </c>
      <c r="N286" s="19">
        <f t="shared" si="47"/>
        <v>391.40923108884328</v>
      </c>
      <c r="O286" s="19">
        <f t="shared" si="48"/>
        <v>18.096461535984417</v>
      </c>
      <c r="P286">
        <f t="shared" si="49"/>
        <v>11.203398739273204</v>
      </c>
      <c r="Q286" s="38">
        <v>283</v>
      </c>
      <c r="R286" s="38">
        <f t="shared" si="50"/>
        <v>566</v>
      </c>
      <c r="S286" s="38">
        <f t="shared" si="51"/>
        <v>0.1</v>
      </c>
      <c r="T286" s="38">
        <f t="shared" si="52"/>
        <v>0</v>
      </c>
      <c r="U286" s="38">
        <v>-0.1</v>
      </c>
      <c r="V286">
        <v>0</v>
      </c>
    </row>
    <row r="287" spans="8:22" x14ac:dyDescent="0.25">
      <c r="H287" s="12">
        <v>104</v>
      </c>
      <c r="I287" s="19">
        <f t="shared" si="45"/>
        <v>57.268428341553999</v>
      </c>
      <c r="J287" s="19">
        <f t="shared" si="53"/>
        <v>0.6564803499585139</v>
      </c>
      <c r="K287" s="19">
        <f t="shared" si="44"/>
        <v>-6.2704232365291546E-3</v>
      </c>
      <c r="L287" s="19">
        <f t="shared" si="46"/>
        <v>15.755528399004334</v>
      </c>
      <c r="M287" s="28">
        <f t="shared" si="54"/>
        <v>-0.15049015767669971</v>
      </c>
      <c r="N287" s="19">
        <f t="shared" si="47"/>
        <v>395.35678180712961</v>
      </c>
      <c r="O287" s="19">
        <f t="shared" si="48"/>
        <v>18.096461535984417</v>
      </c>
      <c r="P287">
        <f t="shared" si="49"/>
        <v>11.203398739273204</v>
      </c>
      <c r="Q287" s="38">
        <v>284</v>
      </c>
      <c r="R287" s="38">
        <f t="shared" si="50"/>
        <v>568</v>
      </c>
      <c r="S287" s="38">
        <f t="shared" si="51"/>
        <v>0.1</v>
      </c>
      <c r="T287" s="38">
        <f t="shared" si="52"/>
        <v>0</v>
      </c>
      <c r="U287" s="38">
        <v>-0.1</v>
      </c>
      <c r="V287">
        <v>0</v>
      </c>
    </row>
    <row r="288" spans="8:22" x14ac:dyDescent="0.25">
      <c r="H288" s="12">
        <v>105</v>
      </c>
      <c r="I288" s="19">
        <f t="shared" si="45"/>
        <v>57.918562234575063</v>
      </c>
      <c r="J288" s="19">
        <f t="shared" si="53"/>
        <v>0.65013389302106361</v>
      </c>
      <c r="K288" s="19">
        <f t="shared" si="44"/>
        <v>-6.4199438006369292E-3</v>
      </c>
      <c r="L288" s="19">
        <f t="shared" si="46"/>
        <v>15.603213432505527</v>
      </c>
      <c r="M288" s="28">
        <f t="shared" si="54"/>
        <v>-0.1540786512152863</v>
      </c>
      <c r="N288" s="19">
        <f t="shared" si="47"/>
        <v>399.26616998080419</v>
      </c>
      <c r="O288" s="19">
        <f t="shared" si="48"/>
        <v>18.096461535984417</v>
      </c>
      <c r="P288">
        <f t="shared" si="49"/>
        <v>11.203398739273204</v>
      </c>
      <c r="Q288" s="38">
        <v>285</v>
      </c>
      <c r="R288" s="38">
        <f t="shared" si="50"/>
        <v>570</v>
      </c>
      <c r="S288" s="38">
        <f t="shared" si="51"/>
        <v>0.1</v>
      </c>
      <c r="T288" s="38">
        <f t="shared" si="52"/>
        <v>0</v>
      </c>
      <c r="U288" s="38">
        <v>-0.1</v>
      </c>
      <c r="V288">
        <v>0</v>
      </c>
    </row>
    <row r="289" spans="8:22" x14ac:dyDescent="0.25">
      <c r="H289" s="12">
        <v>106</v>
      </c>
      <c r="I289" s="19">
        <f t="shared" si="45"/>
        <v>58.562202696932303</v>
      </c>
      <c r="J289" s="19">
        <f t="shared" si="53"/>
        <v>0.64364046235724004</v>
      </c>
      <c r="K289" s="19">
        <f t="shared" si="44"/>
        <v>-6.5643881892327727E-3</v>
      </c>
      <c r="L289" s="19">
        <f t="shared" si="46"/>
        <v>15.447371096573761</v>
      </c>
      <c r="M289" s="28">
        <f t="shared" si="54"/>
        <v>-0.15754531654158654</v>
      </c>
      <c r="N289" s="19">
        <f t="shared" si="47"/>
        <v>403.13651182676665</v>
      </c>
      <c r="O289" s="19">
        <f t="shared" si="48"/>
        <v>18.096461535984417</v>
      </c>
      <c r="P289">
        <f t="shared" si="49"/>
        <v>11.203398739273204</v>
      </c>
      <c r="Q289" s="38">
        <v>286</v>
      </c>
      <c r="R289" s="38">
        <f t="shared" si="50"/>
        <v>572</v>
      </c>
      <c r="S289" s="38">
        <f t="shared" si="51"/>
        <v>0.1</v>
      </c>
      <c r="T289" s="38">
        <f t="shared" si="52"/>
        <v>0</v>
      </c>
      <c r="U289" s="38">
        <v>-0.1</v>
      </c>
      <c r="V289">
        <v>0</v>
      </c>
    </row>
    <row r="290" spans="8:22" x14ac:dyDescent="0.25">
      <c r="H290" s="12">
        <v>107</v>
      </c>
      <c r="I290" s="19">
        <f t="shared" si="45"/>
        <v>59.199207813574901</v>
      </c>
      <c r="J290" s="19">
        <f t="shared" si="53"/>
        <v>0.63700511664259807</v>
      </c>
      <c r="K290" s="19">
        <f t="shared" si="44"/>
        <v>-6.7037943672119127E-3</v>
      </c>
      <c r="L290" s="19">
        <f t="shared" si="46"/>
        <v>15.288122799422354</v>
      </c>
      <c r="M290" s="28">
        <f t="shared" si="54"/>
        <v>-0.1608910648130859</v>
      </c>
      <c r="N290" s="19">
        <f t="shared" si="47"/>
        <v>406.96695398076787</v>
      </c>
      <c r="O290" s="19">
        <f t="shared" si="48"/>
        <v>18.096461535984417</v>
      </c>
      <c r="P290">
        <f t="shared" si="49"/>
        <v>11.203398739273204</v>
      </c>
      <c r="Q290" s="38">
        <v>287</v>
      </c>
      <c r="R290" s="38">
        <f t="shared" si="50"/>
        <v>574</v>
      </c>
      <c r="S290" s="38">
        <f t="shared" si="51"/>
        <v>0.1</v>
      </c>
      <c r="T290" s="38">
        <f t="shared" si="52"/>
        <v>0</v>
      </c>
      <c r="U290" s="38">
        <v>-0.1</v>
      </c>
      <c r="V290">
        <v>0</v>
      </c>
    </row>
    <row r="291" spans="8:22" x14ac:dyDescent="0.25">
      <c r="H291" s="12">
        <v>108</v>
      </c>
      <c r="I291" s="19">
        <f t="shared" si="45"/>
        <v>59.829440687197717</v>
      </c>
      <c r="J291" s="19">
        <f t="shared" si="53"/>
        <v>0.63023287362281621</v>
      </c>
      <c r="K291" s="19">
        <f t="shared" si="44"/>
        <v>-6.8382061215572776E-3</v>
      </c>
      <c r="L291" s="19">
        <f t="shared" si="46"/>
        <v>15.125588966947589</v>
      </c>
      <c r="M291" s="28">
        <f t="shared" si="54"/>
        <v>-0.16411694691737466</v>
      </c>
      <c r="N291" s="19">
        <f t="shared" si="47"/>
        <v>410.75667325129081</v>
      </c>
      <c r="O291" s="19">
        <f t="shared" si="48"/>
        <v>18.096461535984417</v>
      </c>
      <c r="P291">
        <f t="shared" si="49"/>
        <v>11.203398739273204</v>
      </c>
      <c r="Q291" s="38">
        <v>288</v>
      </c>
      <c r="R291" s="38">
        <f t="shared" si="50"/>
        <v>576</v>
      </c>
      <c r="S291" s="38">
        <f t="shared" si="51"/>
        <v>0.1</v>
      </c>
      <c r="T291" s="38">
        <f t="shared" si="52"/>
        <v>0</v>
      </c>
      <c r="U291" s="38">
        <v>-0.1</v>
      </c>
      <c r="V291">
        <v>0</v>
      </c>
    </row>
    <row r="292" spans="8:22" x14ac:dyDescent="0.25">
      <c r="H292" s="12">
        <v>109</v>
      </c>
      <c r="I292" s="19">
        <f t="shared" si="45"/>
        <v>60.452769391597201</v>
      </c>
      <c r="J292" s="19">
        <f t="shared" si="53"/>
        <v>0.62332870439948351</v>
      </c>
      <c r="K292" s="19">
        <f t="shared" si="44"/>
        <v>-6.9676728408438748E-3</v>
      </c>
      <c r="L292" s="19">
        <f t="shared" si="46"/>
        <v>14.959888905587604</v>
      </c>
      <c r="M292" s="28">
        <f t="shared" si="54"/>
        <v>-0.167224148180253</v>
      </c>
      <c r="N292" s="19">
        <f t="shared" si="47"/>
        <v>414.50487633906971</v>
      </c>
      <c r="O292" s="19">
        <f t="shared" si="48"/>
        <v>18.096461535984417</v>
      </c>
      <c r="P292">
        <f t="shared" si="49"/>
        <v>11.203398739273204</v>
      </c>
      <c r="Q292" s="38">
        <v>289</v>
      </c>
      <c r="R292" s="38">
        <f t="shared" si="50"/>
        <v>578</v>
      </c>
      <c r="S292" s="38">
        <f t="shared" si="51"/>
        <v>0.1</v>
      </c>
      <c r="T292" s="38">
        <f t="shared" si="52"/>
        <v>0</v>
      </c>
      <c r="U292" s="38">
        <v>-0.1</v>
      </c>
      <c r="V292">
        <v>0</v>
      </c>
    </row>
    <row r="293" spans="8:22" x14ac:dyDescent="0.25">
      <c r="H293" s="12">
        <v>110</v>
      </c>
      <c r="I293" s="19">
        <f t="shared" si="45"/>
        <v>61.069066919538329</v>
      </c>
      <c r="J293" s="19">
        <f t="shared" si="53"/>
        <v>0.61629752794112846</v>
      </c>
      <c r="K293" s="19">
        <f t="shared" si="44"/>
        <v>-7.0922492860177044E-3</v>
      </c>
      <c r="L293" s="19">
        <f t="shared" si="46"/>
        <v>14.791140670587083</v>
      </c>
      <c r="M293" s="28">
        <f t="shared" si="54"/>
        <v>-0.17021398286442491</v>
      </c>
      <c r="N293" s="19">
        <f t="shared" si="47"/>
        <v>418.2107995236035</v>
      </c>
      <c r="O293" s="19">
        <f t="shared" si="48"/>
        <v>18.096461535984417</v>
      </c>
      <c r="P293">
        <f t="shared" si="49"/>
        <v>11.203398739273204</v>
      </c>
      <c r="Q293" s="38">
        <v>290</v>
      </c>
      <c r="R293" s="38">
        <f t="shared" si="50"/>
        <v>580</v>
      </c>
      <c r="S293" s="38">
        <f t="shared" si="51"/>
        <v>0.1</v>
      </c>
      <c r="T293" s="38">
        <f t="shared" si="52"/>
        <v>0</v>
      </c>
      <c r="U293" s="38">
        <v>-0.1</v>
      </c>
      <c r="V293">
        <v>0</v>
      </c>
    </row>
    <row r="294" spans="8:22" x14ac:dyDescent="0.25">
      <c r="H294" s="12">
        <v>111</v>
      </c>
      <c r="I294" s="19">
        <f t="shared" si="45"/>
        <v>61.678211125365777</v>
      </c>
      <c r="J294" s="19">
        <f t="shared" si="53"/>
        <v>0.6091442058274481</v>
      </c>
      <c r="K294" s="19">
        <f t="shared" si="44"/>
        <v>-7.2119953533444914E-3</v>
      </c>
      <c r="L294" s="19">
        <f t="shared" si="46"/>
        <v>14.619460939858755</v>
      </c>
      <c r="M294" s="28">
        <f t="shared" si="54"/>
        <v>-0.17308788848026779</v>
      </c>
      <c r="N294" s="19">
        <f t="shared" si="47"/>
        <v>421.87370831806481</v>
      </c>
      <c r="O294" s="19">
        <f t="shared" si="48"/>
        <v>18.096461535984417</v>
      </c>
      <c r="P294">
        <f t="shared" si="49"/>
        <v>11.203398739273204</v>
      </c>
      <c r="Q294" s="38">
        <v>291</v>
      </c>
      <c r="R294" s="38">
        <f t="shared" si="50"/>
        <v>582</v>
      </c>
      <c r="S294" s="38">
        <f t="shared" si="51"/>
        <v>0.1</v>
      </c>
      <c r="T294" s="38">
        <f t="shared" si="52"/>
        <v>0</v>
      </c>
      <c r="U294" s="38">
        <v>-0.1</v>
      </c>
      <c r="V294">
        <v>0</v>
      </c>
    </row>
    <row r="295" spans="8:22" x14ac:dyDescent="0.25">
      <c r="H295" s="12">
        <v>112</v>
      </c>
      <c r="I295" s="19">
        <f t="shared" si="45"/>
        <v>62.280084662600217</v>
      </c>
      <c r="J295" s="19">
        <f t="shared" si="53"/>
        <v>0.60187353723443948</v>
      </c>
      <c r="K295" s="19">
        <f t="shared" si="44"/>
        <v>-7.326975830920901E-3</v>
      </c>
      <c r="L295" s="19">
        <f t="shared" si="46"/>
        <v>14.444964893626548</v>
      </c>
      <c r="M295" s="28">
        <f t="shared" si="54"/>
        <v>-0.17584741994210162</v>
      </c>
      <c r="N295" s="19">
        <f t="shared" si="47"/>
        <v>425.49289709405411</v>
      </c>
      <c r="O295" s="19">
        <f t="shared" si="48"/>
        <v>18.096461535984417</v>
      </c>
      <c r="P295">
        <f t="shared" si="49"/>
        <v>11.203398739273204</v>
      </c>
      <c r="Q295" s="38">
        <v>292</v>
      </c>
      <c r="R295" s="38">
        <f t="shared" si="50"/>
        <v>584</v>
      </c>
      <c r="S295" s="38">
        <f t="shared" si="51"/>
        <v>0.1</v>
      </c>
      <c r="T295" s="38">
        <f t="shared" si="52"/>
        <v>0</v>
      </c>
      <c r="U295" s="38">
        <v>-0.1</v>
      </c>
      <c r="V295">
        <v>0</v>
      </c>
    </row>
    <row r="296" spans="8:22" x14ac:dyDescent="0.25">
      <c r="H296" s="12">
        <v>113</v>
      </c>
      <c r="I296" s="19">
        <f t="shared" si="45"/>
        <v>62.874574916765823</v>
      </c>
      <c r="J296" s="19">
        <f t="shared" si="53"/>
        <v>0.5944902541656063</v>
      </c>
      <c r="K296" s="19">
        <f t="shared" si="44"/>
        <v>-7.4372601491603518E-3</v>
      </c>
      <c r="L296" s="19">
        <f t="shared" si="46"/>
        <v>14.267766099974551</v>
      </c>
      <c r="M296" s="28">
        <f t="shared" si="54"/>
        <v>-0.17849424357984844</v>
      </c>
      <c r="N296" s="19">
        <f t="shared" si="47"/>
        <v>429.06768867767727</v>
      </c>
      <c r="O296" s="19">
        <f t="shared" si="48"/>
        <v>18.096461535984417</v>
      </c>
      <c r="P296">
        <f t="shared" si="49"/>
        <v>11.203398739273204</v>
      </c>
      <c r="Q296" s="38">
        <v>293</v>
      </c>
      <c r="R296" s="38">
        <f t="shared" si="50"/>
        <v>586</v>
      </c>
      <c r="S296" s="38">
        <f t="shared" si="51"/>
        <v>0.1</v>
      </c>
      <c r="T296" s="38">
        <f t="shared" si="52"/>
        <v>0</v>
      </c>
      <c r="U296" s="38">
        <v>-0.1</v>
      </c>
      <c r="V296">
        <v>0</v>
      </c>
    </row>
    <row r="297" spans="8:22" x14ac:dyDescent="0.25">
      <c r="H297" s="12">
        <v>114</v>
      </c>
      <c r="I297" s="19">
        <f t="shared" si="45"/>
        <v>63.461573933701942</v>
      </c>
      <c r="J297" s="19">
        <f t="shared" si="53"/>
        <v>0.58699901693611878</v>
      </c>
      <c r="K297" s="19">
        <f t="shared" si="44"/>
        <v>-7.5429221265892465E-3</v>
      </c>
      <c r="L297" s="19">
        <f t="shared" si="46"/>
        <v>14.087976406466851</v>
      </c>
      <c r="M297" s="28">
        <f t="shared" si="54"/>
        <v>-0.18103013103814192</v>
      </c>
      <c r="N297" s="19">
        <f t="shared" si="47"/>
        <v>432.59743391846922</v>
      </c>
      <c r="O297" s="19">
        <f t="shared" si="48"/>
        <v>18.096461535984417</v>
      </c>
      <c r="P297">
        <f t="shared" si="49"/>
        <v>11.203398739273204</v>
      </c>
      <c r="Q297" s="38">
        <v>294</v>
      </c>
      <c r="R297" s="38">
        <f t="shared" si="50"/>
        <v>588</v>
      </c>
      <c r="S297" s="38">
        <f t="shared" si="51"/>
        <v>0.1</v>
      </c>
      <c r="T297" s="38">
        <f t="shared" si="52"/>
        <v>0</v>
      </c>
      <c r="U297" s="38">
        <v>-0.1</v>
      </c>
      <c r="V297">
        <v>0</v>
      </c>
    </row>
    <row r="298" spans="8:22" x14ac:dyDescent="0.25">
      <c r="H298" s="12">
        <v>115</v>
      </c>
      <c r="I298" s="19">
        <f t="shared" si="45"/>
        <v>64.04097834361437</v>
      </c>
      <c r="J298" s="19">
        <f t="shared" si="53"/>
        <v>0.57940440991242781</v>
      </c>
      <c r="K298" s="19">
        <f t="shared" si="44"/>
        <v>-7.6440397121046999E-3</v>
      </c>
      <c r="L298" s="19">
        <f t="shared" si="46"/>
        <v>13.905705837898267</v>
      </c>
      <c r="M298" s="28">
        <f t="shared" si="54"/>
        <v>-0.1834569530905128</v>
      </c>
      <c r="N298" s="19">
        <f t="shared" si="47"/>
        <v>436.08151123269903</v>
      </c>
      <c r="O298" s="19">
        <f t="shared" si="48"/>
        <v>18.096461535984417</v>
      </c>
      <c r="P298">
        <f t="shared" si="49"/>
        <v>11.203398739273204</v>
      </c>
      <c r="Q298" s="38">
        <v>295</v>
      </c>
      <c r="R298" s="38">
        <f t="shared" si="50"/>
        <v>590</v>
      </c>
      <c r="S298" s="38">
        <f t="shared" si="51"/>
        <v>0.1</v>
      </c>
      <c r="T298" s="38">
        <f t="shared" si="52"/>
        <v>0</v>
      </c>
      <c r="U298" s="38">
        <v>-0.1</v>
      </c>
      <c r="V298">
        <v>0</v>
      </c>
    </row>
    <row r="299" spans="8:22" x14ac:dyDescent="0.25">
      <c r="H299" s="12">
        <v>116</v>
      </c>
      <c r="I299" s="19">
        <f t="shared" si="45"/>
        <v>64.612689281126279</v>
      </c>
      <c r="J299" s="19">
        <f t="shared" si="53"/>
        <v>0.57171093751190938</v>
      </c>
      <c r="K299" s="19">
        <f t="shared" si="44"/>
        <v>-7.7406947241343005E-3</v>
      </c>
      <c r="L299" s="19">
        <f t="shared" si="46"/>
        <v>13.721062500285825</v>
      </c>
      <c r="M299" s="28">
        <f t="shared" si="54"/>
        <v>-0.18577667337922321</v>
      </c>
      <c r="N299" s="19">
        <f t="shared" si="47"/>
        <v>439.51932612261908</v>
      </c>
      <c r="O299" s="19">
        <f t="shared" si="48"/>
        <v>18.096461535984417</v>
      </c>
      <c r="P299">
        <f t="shared" si="49"/>
        <v>11.203398739273204</v>
      </c>
      <c r="Q299" s="38">
        <v>296</v>
      </c>
      <c r="R299" s="38">
        <f t="shared" si="50"/>
        <v>592</v>
      </c>
      <c r="S299" s="38">
        <f t="shared" si="51"/>
        <v>0.1</v>
      </c>
      <c r="T299" s="38">
        <f t="shared" si="52"/>
        <v>0</v>
      </c>
      <c r="U299" s="38">
        <v>-0.1</v>
      </c>
      <c r="V299">
        <v>0</v>
      </c>
    </row>
    <row r="300" spans="8:22" x14ac:dyDescent="0.25">
      <c r="H300" s="12">
        <v>117</v>
      </c>
      <c r="I300" s="19">
        <f t="shared" si="45"/>
        <v>65.176612301590438</v>
      </c>
      <c r="J300" s="19">
        <f t="shared" si="53"/>
        <v>0.56392302046415921</v>
      </c>
      <c r="K300" s="19">
        <f t="shared" si="44"/>
        <v>-7.832972588175835E-3</v>
      </c>
      <c r="L300" s="19">
        <f t="shared" si="46"/>
        <v>13.534152491139821</v>
      </c>
      <c r="M300" s="28">
        <f t="shared" si="54"/>
        <v>-0.18799134211622004</v>
      </c>
      <c r="N300" s="19">
        <f t="shared" si="47"/>
        <v>442.91031067323382</v>
      </c>
      <c r="O300" s="19">
        <f t="shared" si="48"/>
        <v>18.096461535984417</v>
      </c>
      <c r="P300">
        <f t="shared" si="49"/>
        <v>11.203398739273204</v>
      </c>
      <c r="Q300" s="38">
        <v>297</v>
      </c>
      <c r="R300" s="38">
        <f t="shared" si="50"/>
        <v>594</v>
      </c>
      <c r="S300" s="38">
        <f t="shared" si="51"/>
        <v>0.1</v>
      </c>
      <c r="T300" s="38">
        <f t="shared" si="52"/>
        <v>0</v>
      </c>
      <c r="U300" s="38">
        <v>-0.1</v>
      </c>
      <c r="V300">
        <v>0</v>
      </c>
    </row>
    <row r="301" spans="8:22" x14ac:dyDescent="0.25">
      <c r="H301" s="12">
        <v>118</v>
      </c>
      <c r="I301" s="19">
        <f t="shared" si="45"/>
        <v>65.732657293925996</v>
      </c>
      <c r="J301" s="19">
        <f t="shared" si="53"/>
        <v>0.55604499233555771</v>
      </c>
      <c r="K301" s="19">
        <f t="shared" si="44"/>
        <v>-7.9209620732711983E-3</v>
      </c>
      <c r="L301" s="19">
        <f t="shared" si="46"/>
        <v>13.345079816053385</v>
      </c>
      <c r="M301" s="28">
        <f t="shared" si="54"/>
        <v>-0.19010308975850876</v>
      </c>
      <c r="N301" s="19">
        <f t="shared" si="47"/>
        <v>446.25392302816948</v>
      </c>
      <c r="O301" s="19">
        <f t="shared" si="48"/>
        <v>18.096461535984417</v>
      </c>
      <c r="P301">
        <f t="shared" si="49"/>
        <v>11.203398739273204</v>
      </c>
      <c r="Q301" s="38">
        <v>298</v>
      </c>
      <c r="R301" s="38">
        <f t="shared" si="50"/>
        <v>596</v>
      </c>
      <c r="S301" s="38">
        <f t="shared" si="51"/>
        <v>0.1</v>
      </c>
      <c r="T301" s="38">
        <f t="shared" si="52"/>
        <v>0</v>
      </c>
      <c r="U301" s="38">
        <v>-0.1</v>
      </c>
      <c r="V301">
        <v>0</v>
      </c>
    </row>
    <row r="302" spans="8:22" x14ac:dyDescent="0.25">
      <c r="H302" s="12">
        <v>119</v>
      </c>
      <c r="I302" s="19">
        <f t="shared" si="45"/>
        <v>66.280738390243613</v>
      </c>
      <c r="J302" s="19">
        <f t="shared" si="53"/>
        <v>0.54808109631761681</v>
      </c>
      <c r="K302" s="19">
        <f t="shared" si="44"/>
        <v>-8.0047550282955626E-3</v>
      </c>
      <c r="L302" s="19">
        <f t="shared" si="46"/>
        <v>13.153946311622803</v>
      </c>
      <c r="M302" s="28">
        <f t="shared" si="54"/>
        <v>-0.1921141206790935</v>
      </c>
      <c r="N302" s="19">
        <f t="shared" si="47"/>
        <v>449.54964684623121</v>
      </c>
      <c r="O302" s="19">
        <f t="shared" si="48"/>
        <v>18.096461535984417</v>
      </c>
      <c r="P302">
        <f t="shared" si="49"/>
        <v>11.203398739273204</v>
      </c>
      <c r="Q302" s="38">
        <v>299</v>
      </c>
      <c r="R302" s="38">
        <f t="shared" si="50"/>
        <v>598</v>
      </c>
      <c r="S302" s="38">
        <f t="shared" si="51"/>
        <v>0.1</v>
      </c>
      <c r="T302" s="38">
        <f t="shared" si="52"/>
        <v>0</v>
      </c>
      <c r="U302" s="38">
        <v>-0.1</v>
      </c>
      <c r="V302">
        <v>0</v>
      </c>
    </row>
    <row r="303" spans="8:22" x14ac:dyDescent="0.25">
      <c r="H303" s="12">
        <v>120</v>
      </c>
      <c r="I303" s="19">
        <f t="shared" si="45"/>
        <v>66.820773872522579</v>
      </c>
      <c r="J303" s="19">
        <f t="shared" si="53"/>
        <v>0.54003548227896658</v>
      </c>
      <c r="K303" s="19">
        <f t="shared" si="44"/>
        <v>-8.0844461194544692E-3</v>
      </c>
      <c r="L303" s="19">
        <f t="shared" si="46"/>
        <v>12.960851574695198</v>
      </c>
      <c r="M303" s="28">
        <f t="shared" si="54"/>
        <v>-0.19402670686690726</v>
      </c>
      <c r="N303" s="19">
        <f t="shared" si="47"/>
        <v>452.79699074023381</v>
      </c>
      <c r="O303" s="19">
        <f t="shared" si="48"/>
        <v>18.096461535984417</v>
      </c>
      <c r="P303">
        <f t="shared" si="49"/>
        <v>11.203398739273204</v>
      </c>
      <c r="Q303" s="38">
        <v>300</v>
      </c>
      <c r="R303" s="38">
        <f t="shared" si="50"/>
        <v>600</v>
      </c>
      <c r="S303" s="38">
        <f t="shared" si="51"/>
        <v>0.09</v>
      </c>
      <c r="T303" s="38">
        <f t="shared" si="52"/>
        <v>0</v>
      </c>
      <c r="U303" s="38">
        <v>-0.09</v>
      </c>
      <c r="V303">
        <v>0</v>
      </c>
    </row>
    <row r="304" spans="8:22" x14ac:dyDescent="0.25">
      <c r="H304" s="12">
        <v>121</v>
      </c>
      <c r="I304" s="19">
        <f t="shared" si="45"/>
        <v>67.352686076601287</v>
      </c>
      <c r="J304" s="19">
        <f t="shared" si="53"/>
        <v>0.53191220407870787</v>
      </c>
      <c r="K304" s="19">
        <f t="shared" si="44"/>
        <v>-8.1601325691593729E-3</v>
      </c>
      <c r="L304" s="19">
        <f t="shared" si="46"/>
        <v>12.765892897888989</v>
      </c>
      <c r="M304" s="28">
        <f t="shared" si="54"/>
        <v>-0.19584318165982495</v>
      </c>
      <c r="N304" s="19">
        <f t="shared" si="47"/>
        <v>455.99548769967652</v>
      </c>
      <c r="O304" s="19">
        <f t="shared" si="48"/>
        <v>18.096461535984417</v>
      </c>
      <c r="P304">
        <f t="shared" si="49"/>
        <v>11.203398739273204</v>
      </c>
      <c r="Q304" s="38">
        <v>301</v>
      </c>
      <c r="R304" s="38">
        <f t="shared" si="50"/>
        <v>602</v>
      </c>
      <c r="S304" s="38">
        <f t="shared" si="51"/>
        <v>0.09</v>
      </c>
      <c r="T304" s="38">
        <f t="shared" si="52"/>
        <v>0</v>
      </c>
      <c r="U304" s="38">
        <v>-0.09</v>
      </c>
      <c r="V304">
        <v>0</v>
      </c>
    </row>
    <row r="305" spans="8:22" x14ac:dyDescent="0.25">
      <c r="H305" s="12">
        <v>122</v>
      </c>
      <c r="I305" s="19">
        <f t="shared" si="45"/>
        <v>67.876401293741935</v>
      </c>
      <c r="J305" s="19">
        <f t="shared" si="53"/>
        <v>0.52371521714064784</v>
      </c>
      <c r="K305" s="19">
        <f t="shared" si="44"/>
        <v>-8.2319138970206041E-3</v>
      </c>
      <c r="L305" s="19">
        <f t="shared" si="46"/>
        <v>12.569165211375548</v>
      </c>
      <c r="M305" s="28">
        <f t="shared" si="54"/>
        <v>-0.1975659335284945</v>
      </c>
      <c r="N305" s="19">
        <f t="shared" si="47"/>
        <v>459.14469449883154</v>
      </c>
      <c r="O305" s="19">
        <f t="shared" si="48"/>
        <v>18.096461535984417</v>
      </c>
      <c r="P305">
        <f t="shared" si="49"/>
        <v>11.203398739273204</v>
      </c>
      <c r="Q305" s="38">
        <v>302</v>
      </c>
      <c r="R305" s="38">
        <f t="shared" si="50"/>
        <v>604</v>
      </c>
      <c r="S305" s="38">
        <f t="shared" si="51"/>
        <v>0.09</v>
      </c>
      <c r="T305" s="38">
        <f t="shared" si="52"/>
        <v>0</v>
      </c>
      <c r="U305" s="38">
        <v>-0.09</v>
      </c>
      <c r="V305">
        <v>0</v>
      </c>
    </row>
    <row r="306" spans="8:22" x14ac:dyDescent="0.25">
      <c r="H306" s="12">
        <v>123</v>
      </c>
      <c r="I306" s="19">
        <f t="shared" si="45"/>
        <v>68.391849670026602</v>
      </c>
      <c r="J306" s="19">
        <f t="shared" si="53"/>
        <v>0.51544837628466667</v>
      </c>
      <c r="K306" s="19">
        <f t="shared" si="44"/>
        <v>-8.2998916647056831E-3</v>
      </c>
      <c r="L306" s="19">
        <f t="shared" si="46"/>
        <v>12.370761030832</v>
      </c>
      <c r="M306" s="28">
        <f t="shared" si="54"/>
        <v>-0.19919739995293639</v>
      </c>
      <c r="N306" s="19">
        <f t="shared" si="47"/>
        <v>462.24419109179223</v>
      </c>
      <c r="O306" s="19">
        <f t="shared" si="48"/>
        <v>18.096461535984417</v>
      </c>
      <c r="P306">
        <f t="shared" si="49"/>
        <v>11.203398739273204</v>
      </c>
      <c r="Q306" s="38">
        <v>303</v>
      </c>
      <c r="R306" s="38">
        <f t="shared" si="50"/>
        <v>606</v>
      </c>
      <c r="S306" s="38">
        <f t="shared" si="51"/>
        <v>0.09</v>
      </c>
      <c r="T306" s="38">
        <f t="shared" si="52"/>
        <v>0</v>
      </c>
      <c r="U306" s="38">
        <v>-0.09</v>
      </c>
      <c r="V306">
        <v>0</v>
      </c>
    </row>
    <row r="307" spans="8:22" x14ac:dyDescent="0.25">
      <c r="H307" s="12">
        <v>124</v>
      </c>
      <c r="I307" s="19">
        <f t="shared" si="45"/>
        <v>68.898965103837838</v>
      </c>
      <c r="J307" s="19">
        <f t="shared" si="53"/>
        <v>0.50711543381123647</v>
      </c>
      <c r="K307" s="19">
        <f t="shared" si="44"/>
        <v>-8.364169224108764E-3</v>
      </c>
      <c r="L307" s="19">
        <f t="shared" si="46"/>
        <v>12.170770411469675</v>
      </c>
      <c r="M307" s="28">
        <f t="shared" si="54"/>
        <v>-0.20074006137861033</v>
      </c>
      <c r="N307" s="19">
        <f t="shared" si="47"/>
        <v>465.29357999600262</v>
      </c>
      <c r="O307" s="19">
        <f t="shared" si="48"/>
        <v>18.096461535984417</v>
      </c>
      <c r="P307">
        <f t="shared" si="49"/>
        <v>11.203398739273204</v>
      </c>
      <c r="Q307" s="38">
        <v>304</v>
      </c>
      <c r="R307" s="38">
        <f t="shared" si="50"/>
        <v>608</v>
      </c>
      <c r="S307" s="38">
        <f t="shared" si="51"/>
        <v>0.09</v>
      </c>
      <c r="T307" s="38">
        <f t="shared" si="52"/>
        <v>0</v>
      </c>
      <c r="U307" s="38">
        <v>-0.09</v>
      </c>
      <c r="V307">
        <v>0</v>
      </c>
    </row>
    <row r="308" spans="8:22" x14ac:dyDescent="0.25">
      <c r="H308" s="12">
        <v>125</v>
      </c>
      <c r="I308" s="19">
        <f t="shared" si="45"/>
        <v>69.397685141674287</v>
      </c>
      <c r="J308" s="19">
        <f t="shared" si="53"/>
        <v>0.49872003783644914</v>
      </c>
      <c r="K308" s="19">
        <f t="shared" si="44"/>
        <v>-8.4248514698685995E-3</v>
      </c>
      <c r="L308" s="19">
        <f t="shared" si="46"/>
        <v>11.969280908074779</v>
      </c>
      <c r="M308" s="28">
        <f t="shared" si="54"/>
        <v>-0.20219643527684639</v>
      </c>
      <c r="N308" s="19">
        <f t="shared" si="47"/>
        <v>468.29248566577547</v>
      </c>
      <c r="O308" s="19">
        <f t="shared" si="48"/>
        <v>18.096461535984417</v>
      </c>
      <c r="P308">
        <f t="shared" si="49"/>
        <v>11.203398739273204</v>
      </c>
      <c r="Q308" s="38">
        <v>305</v>
      </c>
      <c r="R308" s="38">
        <f t="shared" si="50"/>
        <v>610</v>
      </c>
      <c r="S308" s="38">
        <f t="shared" si="51"/>
        <v>0.09</v>
      </c>
      <c r="T308" s="38">
        <f t="shared" si="52"/>
        <v>0</v>
      </c>
      <c r="U308" s="38">
        <v>-0.09</v>
      </c>
      <c r="V308">
        <v>0</v>
      </c>
    </row>
    <row r="309" spans="8:22" x14ac:dyDescent="0.25">
      <c r="H309" s="12">
        <v>126</v>
      </c>
      <c r="I309" s="19">
        <f t="shared" si="45"/>
        <v>69.887950872545787</v>
      </c>
      <c r="J309" s="19">
        <f t="shared" si="53"/>
        <v>0.49026573087149927</v>
      </c>
      <c r="K309" s="19">
        <f t="shared" si="44"/>
        <v>-8.4820445976134806E-3</v>
      </c>
      <c r="L309" s="19">
        <f t="shared" si="46"/>
        <v>11.766377540915983</v>
      </c>
      <c r="M309" s="28">
        <f t="shared" si="54"/>
        <v>-0.20356907034272353</v>
      </c>
      <c r="N309" s="19">
        <f t="shared" si="47"/>
        <v>471.24055385726859</v>
      </c>
      <c r="O309" s="19">
        <f t="shared" si="48"/>
        <v>18.096461535984417</v>
      </c>
      <c r="P309">
        <f t="shared" si="49"/>
        <v>11.203398739273204</v>
      </c>
      <c r="Q309" s="38">
        <v>306</v>
      </c>
      <c r="R309" s="38">
        <f t="shared" si="50"/>
        <v>612</v>
      </c>
      <c r="S309" s="38">
        <f t="shared" si="51"/>
        <v>0.09</v>
      </c>
      <c r="T309" s="38">
        <f t="shared" si="52"/>
        <v>0</v>
      </c>
      <c r="U309" s="38">
        <v>-0.09</v>
      </c>
      <c r="V309">
        <v>0</v>
      </c>
    </row>
    <row r="310" spans="8:22" x14ac:dyDescent="0.25">
      <c r="H310" s="12">
        <v>127</v>
      </c>
      <c r="I310" s="19">
        <f t="shared" si="45"/>
        <v>70.369706821187009</v>
      </c>
      <c r="J310" s="19">
        <f t="shared" si="53"/>
        <v>0.48175594864122218</v>
      </c>
      <c r="K310" s="19">
        <f t="shared" si="44"/>
        <v>-8.5358558673789275E-3</v>
      </c>
      <c r="L310" s="19">
        <f t="shared" si="46"/>
        <v>11.562142767389332</v>
      </c>
      <c r="M310" s="28">
        <f t="shared" si="54"/>
        <v>-0.20486054081709426</v>
      </c>
      <c r="N310" s="19">
        <f t="shared" si="47"/>
        <v>474.13745098635644</v>
      </c>
      <c r="O310" s="19">
        <f t="shared" si="48"/>
        <v>18.096461535984417</v>
      </c>
      <c r="P310">
        <f t="shared" si="49"/>
        <v>11.203398739273204</v>
      </c>
      <c r="Q310" s="38">
        <v>307</v>
      </c>
      <c r="R310" s="38">
        <f t="shared" si="50"/>
        <v>614</v>
      </c>
      <c r="S310" s="38">
        <f t="shared" si="51"/>
        <v>0.09</v>
      </c>
      <c r="T310" s="38">
        <f t="shared" si="52"/>
        <v>0</v>
      </c>
      <c r="U310" s="38">
        <v>-0.09</v>
      </c>
      <c r="V310">
        <v>0</v>
      </c>
    </row>
    <row r="311" spans="8:22" x14ac:dyDescent="0.25">
      <c r="H311" s="12">
        <v>128</v>
      </c>
      <c r="I311" s="19">
        <f t="shared" si="45"/>
        <v>70.84290084032375</v>
      </c>
      <c r="J311" s="19">
        <f t="shared" si="53"/>
        <v>0.47319401913674142</v>
      </c>
      <c r="K311" s="19">
        <f t="shared" si="44"/>
        <v>-8.5863933729513064E-3</v>
      </c>
      <c r="L311" s="19">
        <f t="shared" si="46"/>
        <v>11.356656459281794</v>
      </c>
      <c r="M311" s="28">
        <f t="shared" si="54"/>
        <v>-0.20607344095083135</v>
      </c>
      <c r="N311" s="19">
        <f t="shared" si="47"/>
        <v>476.98286348080518</v>
      </c>
      <c r="O311" s="19">
        <f t="shared" si="48"/>
        <v>18.096461535984417</v>
      </c>
      <c r="P311">
        <f t="shared" si="49"/>
        <v>11.203398739273204</v>
      </c>
      <c r="Q311" s="38">
        <v>308</v>
      </c>
      <c r="R311" s="38">
        <f t="shared" si="50"/>
        <v>616</v>
      </c>
      <c r="S311" s="38">
        <f t="shared" si="51"/>
        <v>0.09</v>
      </c>
      <c r="T311" s="38">
        <f t="shared" si="52"/>
        <v>0</v>
      </c>
      <c r="U311" s="38">
        <v>-0.09</v>
      </c>
      <c r="V311">
        <v>0</v>
      </c>
    </row>
    <row r="312" spans="8:22" x14ac:dyDescent="0.25">
      <c r="H312" s="12">
        <v>129</v>
      </c>
      <c r="I312" s="19">
        <f t="shared" si="45"/>
        <v>71.30748400221907</v>
      </c>
      <c r="J312" s="19">
        <f t="shared" si="53"/>
        <v>0.46458316189531956</v>
      </c>
      <c r="K312" s="19">
        <f t="shared" si="44"/>
        <v>-8.6337658183879284E-3</v>
      </c>
      <c r="L312" s="19">
        <f t="shared" si="46"/>
        <v>11.14999588548767</v>
      </c>
      <c r="M312" s="28">
        <f t="shared" si="54"/>
        <v>-0.20721037964131028</v>
      </c>
      <c r="N312" s="19">
        <f t="shared" si="47"/>
        <v>479.77649712811774</v>
      </c>
      <c r="O312" s="19">
        <f t="shared" si="48"/>
        <v>18.096461535984417</v>
      </c>
      <c r="P312">
        <f t="shared" si="49"/>
        <v>11.203398739273204</v>
      </c>
      <c r="Q312" s="38">
        <v>309</v>
      </c>
      <c r="R312" s="38">
        <f t="shared" si="50"/>
        <v>618</v>
      </c>
      <c r="S312" s="38">
        <f t="shared" si="51"/>
        <v>0.09</v>
      </c>
      <c r="T312" s="38">
        <f t="shared" si="52"/>
        <v>0</v>
      </c>
      <c r="U312" s="38">
        <v>-0.09</v>
      </c>
      <c r="V312">
        <v>0</v>
      </c>
    </row>
    <row r="313" spans="8:22" x14ac:dyDescent="0.25">
      <c r="H313" s="12">
        <v>130</v>
      </c>
      <c r="I313" s="19">
        <f t="shared" si="45"/>
        <v>71.763410489719035</v>
      </c>
      <c r="J313" s="19">
        <f t="shared" si="53"/>
        <v>0.45592648749996556</v>
      </c>
      <c r="K313" s="19">
        <f t="shared" si="44"/>
        <v>-8.6780823010741415E-3</v>
      </c>
      <c r="L313" s="19">
        <f t="shared" si="46"/>
        <v>10.942235699999173</v>
      </c>
      <c r="M313" s="28">
        <f t="shared" si="54"/>
        <v>-0.2082739752257794</v>
      </c>
      <c r="N313" s="19">
        <f t="shared" si="47"/>
        <v>482.51807642036914</v>
      </c>
      <c r="O313" s="19">
        <f t="shared" si="48"/>
        <v>18.096461535984417</v>
      </c>
      <c r="P313">
        <f t="shared" si="49"/>
        <v>11.203398739273204</v>
      </c>
      <c r="Q313" s="38">
        <v>310</v>
      </c>
      <c r="R313" s="38">
        <f t="shared" si="50"/>
        <v>620</v>
      </c>
      <c r="S313" s="38">
        <f t="shared" si="51"/>
        <v>0.09</v>
      </c>
      <c r="T313" s="38">
        <f t="shared" si="52"/>
        <v>0</v>
      </c>
      <c r="U313" s="38">
        <v>-0.09</v>
      </c>
      <c r="V313">
        <v>0</v>
      </c>
    </row>
    <row r="314" spans="8:22" x14ac:dyDescent="0.25">
      <c r="H314" s="12">
        <v>131</v>
      </c>
      <c r="I314" s="19">
        <f t="shared" si="45"/>
        <v>72.210637487012207</v>
      </c>
      <c r="J314" s="19">
        <f t="shared" si="53"/>
        <v>0.44722699729317128</v>
      </c>
      <c r="K314" s="19">
        <f t="shared" si="44"/>
        <v>-8.7194521020705906E-3</v>
      </c>
      <c r="L314" s="19">
        <f t="shared" si="46"/>
        <v>10.733447935036111</v>
      </c>
      <c r="M314" s="28">
        <f t="shared" si="54"/>
        <v>-0.20926685044969418</v>
      </c>
      <c r="N314" s="19">
        <f t="shared" si="47"/>
        <v>485.20734389732149</v>
      </c>
      <c r="O314" s="19">
        <f t="shared" si="48"/>
        <v>18.096461535984417</v>
      </c>
      <c r="P314">
        <f t="shared" si="49"/>
        <v>11.203398739273204</v>
      </c>
      <c r="Q314" s="38">
        <v>311</v>
      </c>
      <c r="R314" s="38">
        <f t="shared" si="50"/>
        <v>622</v>
      </c>
      <c r="S314" s="38">
        <f t="shared" si="51"/>
        <v>0.09</v>
      </c>
      <c r="T314" s="38">
        <f t="shared" si="52"/>
        <v>0</v>
      </c>
      <c r="U314" s="38">
        <v>-0.09</v>
      </c>
      <c r="V314">
        <v>0</v>
      </c>
    </row>
    <row r="315" spans="8:22" x14ac:dyDescent="0.25">
      <c r="H315" s="12">
        <v>132</v>
      </c>
      <c r="I315" s="19">
        <f t="shared" si="45"/>
        <v>72.649125070308031</v>
      </c>
      <c r="J315" s="19">
        <f t="shared" si="53"/>
        <v>0.43848758329582438</v>
      </c>
      <c r="K315" s="19">
        <f t="shared" si="44"/>
        <v>-8.7579844843048704E-3</v>
      </c>
      <c r="L315" s="19">
        <f t="shared" si="46"/>
        <v>10.523701999099785</v>
      </c>
      <c r="M315" s="28">
        <f t="shared" si="54"/>
        <v>-0.21019162762331689</v>
      </c>
      <c r="N315" s="19">
        <f t="shared" si="47"/>
        <v>487.84405948905015</v>
      </c>
      <c r="O315" s="19">
        <f t="shared" si="48"/>
        <v>18.096461535984417</v>
      </c>
      <c r="P315">
        <f t="shared" si="49"/>
        <v>11.203398739273204</v>
      </c>
      <c r="Q315" s="38">
        <v>312</v>
      </c>
      <c r="R315" s="38">
        <f t="shared" si="50"/>
        <v>624</v>
      </c>
      <c r="S315" s="38">
        <f t="shared" si="51"/>
        <v>0.09</v>
      </c>
      <c r="T315" s="38">
        <f t="shared" si="52"/>
        <v>0</v>
      </c>
      <c r="U315" s="38">
        <v>-0.09</v>
      </c>
      <c r="V315">
        <v>0</v>
      </c>
    </row>
    <row r="316" spans="8:22" x14ac:dyDescent="0.25">
      <c r="H316" s="12">
        <v>133</v>
      </c>
      <c r="I316" s="19">
        <f t="shared" si="45"/>
        <v>73.078836098632593</v>
      </c>
      <c r="J316" s="19">
        <f t="shared" si="53"/>
        <v>0.42971102832456154</v>
      </c>
      <c r="K316" s="19">
        <f t="shared" si="44"/>
        <v>-8.7937884984370385E-3</v>
      </c>
      <c r="L316" s="19">
        <f t="shared" si="46"/>
        <v>10.313064679789477</v>
      </c>
      <c r="M316" s="28">
        <f t="shared" si="54"/>
        <v>-0.21105092396248892</v>
      </c>
      <c r="N316" s="19">
        <f t="shared" si="47"/>
        <v>490.42799985927661</v>
      </c>
      <c r="O316" s="19">
        <f t="shared" si="48"/>
        <v>18.096461535984417</v>
      </c>
      <c r="P316">
        <f t="shared" si="49"/>
        <v>11.203398739273204</v>
      </c>
      <c r="Q316" s="38">
        <v>313</v>
      </c>
      <c r="R316" s="38">
        <f t="shared" si="50"/>
        <v>626</v>
      </c>
      <c r="S316" s="38">
        <f t="shared" si="51"/>
        <v>0.09</v>
      </c>
      <c r="T316" s="38">
        <f t="shared" si="52"/>
        <v>0</v>
      </c>
      <c r="U316" s="38">
        <v>-0.09</v>
      </c>
      <c r="V316">
        <v>0</v>
      </c>
    </row>
    <row r="317" spans="8:22" x14ac:dyDescent="0.25">
      <c r="H317" s="12">
        <v>134</v>
      </c>
      <c r="I317" s="19">
        <f t="shared" si="45"/>
        <v>73.499736104931543</v>
      </c>
      <c r="J317" s="19">
        <f t="shared" si="53"/>
        <v>0.4209000062989503</v>
      </c>
      <c r="K317" s="19">
        <f t="shared" si="44"/>
        <v>-8.8269727966405753E-3</v>
      </c>
      <c r="L317" s="19">
        <f t="shared" si="46"/>
        <v>10.101600151174807</v>
      </c>
      <c r="M317" s="28">
        <f t="shared" si="54"/>
        <v>-0.21184734711937381</v>
      </c>
      <c r="N317" s="19">
        <f t="shared" si="47"/>
        <v>492.95895775054805</v>
      </c>
      <c r="O317" s="19">
        <f t="shared" si="48"/>
        <v>18.096461535984417</v>
      </c>
      <c r="P317">
        <f t="shared" si="49"/>
        <v>11.203398739273204</v>
      </c>
      <c r="Q317" s="38">
        <v>314</v>
      </c>
      <c r="R317" s="38">
        <f t="shared" si="50"/>
        <v>628</v>
      </c>
      <c r="S317" s="38">
        <f t="shared" si="51"/>
        <v>0.09</v>
      </c>
      <c r="T317" s="38">
        <f t="shared" si="52"/>
        <v>0</v>
      </c>
      <c r="U317" s="38">
        <v>-0.09</v>
      </c>
      <c r="V317">
        <v>0</v>
      </c>
    </row>
    <row r="318" spans="8:22" x14ac:dyDescent="0.25">
      <c r="H318" s="12">
        <v>135</v>
      </c>
      <c r="I318" s="19">
        <f t="shared" si="45"/>
        <v>73.911793187662823</v>
      </c>
      <c r="J318" s="19">
        <f t="shared" si="53"/>
        <v>0.41205708273128039</v>
      </c>
      <c r="K318" s="19">
        <f t="shared" si="44"/>
        <v>-8.8576454547961703E-3</v>
      </c>
      <c r="L318" s="19">
        <f t="shared" si="46"/>
        <v>9.8893699855507293</v>
      </c>
      <c r="M318" s="28">
        <f t="shared" si="54"/>
        <v>-0.21258349091510809</v>
      </c>
      <c r="N318" s="19">
        <f t="shared" si="47"/>
        <v>495.43674133236226</v>
      </c>
      <c r="O318" s="19">
        <f t="shared" si="48"/>
        <v>18.096461535984417</v>
      </c>
      <c r="P318">
        <f t="shared" si="49"/>
        <v>11.203398739273204</v>
      </c>
      <c r="Q318" s="38">
        <v>315</v>
      </c>
      <c r="R318" s="38">
        <f t="shared" si="50"/>
        <v>630</v>
      </c>
      <c r="S318" s="38">
        <f t="shared" si="51"/>
        <v>0.09</v>
      </c>
      <c r="T318" s="38">
        <f t="shared" si="52"/>
        <v>0</v>
      </c>
      <c r="U318" s="38">
        <v>-0.09</v>
      </c>
      <c r="V318">
        <v>0</v>
      </c>
    </row>
    <row r="319" spans="8:22" x14ac:dyDescent="0.25">
      <c r="H319" s="12">
        <v>136</v>
      </c>
      <c r="I319" s="19">
        <f t="shared" si="45"/>
        <v>74.314977903052181</v>
      </c>
      <c r="J319" s="19">
        <f t="shared" si="53"/>
        <v>0.40318471538935796</v>
      </c>
      <c r="K319" s="19">
        <f t="shared" si="44"/>
        <v>-8.8859138029988571E-3</v>
      </c>
      <c r="L319" s="19">
        <f t="shared" si="46"/>
        <v>9.6764331693445911</v>
      </c>
      <c r="M319" s="28">
        <f t="shared" si="54"/>
        <v>-0.21326193127197257</v>
      </c>
      <c r="N319" s="19">
        <f t="shared" si="47"/>
        <v>497.86117355327775</v>
      </c>
      <c r="O319" s="19">
        <f t="shared" si="48"/>
        <v>18.096461535984417</v>
      </c>
      <c r="P319">
        <f t="shared" si="49"/>
        <v>11.203398739273204</v>
      </c>
      <c r="Q319" s="38">
        <v>316</v>
      </c>
      <c r="R319" s="38">
        <f t="shared" si="50"/>
        <v>632</v>
      </c>
      <c r="S319" s="38">
        <f t="shared" si="51"/>
        <v>0.09</v>
      </c>
      <c r="T319" s="38">
        <f t="shared" si="52"/>
        <v>0</v>
      </c>
      <c r="U319" s="38">
        <v>-0.09</v>
      </c>
      <c r="V319">
        <v>0</v>
      </c>
    </row>
    <row r="320" spans="8:22" x14ac:dyDescent="0.25">
      <c r="H320" s="12">
        <v>137</v>
      </c>
      <c r="I320" s="19">
        <f t="shared" si="45"/>
        <v>74.709263158177464</v>
      </c>
      <c r="J320" s="19">
        <f t="shared" si="53"/>
        <v>0.39428525512528267</v>
      </c>
      <c r="K320" s="19">
        <f t="shared" si="44"/>
        <v>-8.9118842640800722E-3</v>
      </c>
      <c r="L320" s="19">
        <f t="shared" si="46"/>
        <v>9.4628461230067842</v>
      </c>
      <c r="M320" s="28">
        <f t="shared" si="54"/>
        <v>-0.21388522233792173</v>
      </c>
      <c r="N320" s="19">
        <f t="shared" si="47"/>
        <v>500.23209149800812</v>
      </c>
      <c r="O320" s="19">
        <f t="shared" si="48"/>
        <v>18.096461535984417</v>
      </c>
      <c r="P320">
        <f t="shared" si="49"/>
        <v>11.203398739273204</v>
      </c>
      <c r="Q320" s="38">
        <v>317</v>
      </c>
      <c r="R320" s="38">
        <f t="shared" si="50"/>
        <v>634</v>
      </c>
      <c r="S320" s="38">
        <f t="shared" si="51"/>
        <v>0.09</v>
      </c>
      <c r="T320" s="38">
        <f t="shared" si="52"/>
        <v>0</v>
      </c>
      <c r="U320" s="38">
        <v>-0.09</v>
      </c>
      <c r="V320">
        <v>0</v>
      </c>
    </row>
    <row r="321" spans="8:22" x14ac:dyDescent="0.25">
      <c r="H321" s="12">
        <v>138</v>
      </c>
      <c r="I321" s="19">
        <f t="shared" si="45"/>
        <v>75.094624105038662</v>
      </c>
      <c r="J321" s="19">
        <f t="shared" si="53"/>
        <v>0.38536094686119782</v>
      </c>
      <c r="K321" s="19">
        <f t="shared" si="44"/>
        <v>-8.9356622006846465E-3</v>
      </c>
      <c r="L321" s="19">
        <f t="shared" si="46"/>
        <v>9.2486627246687476</v>
      </c>
      <c r="M321" s="28">
        <f t="shared" si="54"/>
        <v>-0.21445589281643151</v>
      </c>
      <c r="N321" s="19">
        <f t="shared" si="47"/>
        <v>502.54934575044325</v>
      </c>
      <c r="O321" s="19">
        <f t="shared" si="48"/>
        <v>18.096461535984417</v>
      </c>
      <c r="P321">
        <f t="shared" si="49"/>
        <v>11.203398739273204</v>
      </c>
      <c r="Q321" s="38">
        <v>318</v>
      </c>
      <c r="R321" s="38">
        <f t="shared" si="50"/>
        <v>636</v>
      </c>
      <c r="S321" s="38">
        <f t="shared" si="51"/>
        <v>0.08</v>
      </c>
      <c r="T321" s="38">
        <f t="shared" si="52"/>
        <v>0</v>
      </c>
      <c r="U321" s="38">
        <v>-0.08</v>
      </c>
      <c r="V321">
        <v>0</v>
      </c>
    </row>
    <row r="322" spans="8:22" x14ac:dyDescent="0.25">
      <c r="H322" s="12">
        <v>139</v>
      </c>
      <c r="I322" s="19">
        <f t="shared" si="45"/>
        <v>75.471038035762575</v>
      </c>
      <c r="J322" s="19">
        <f t="shared" si="53"/>
        <v>0.37641393072391338</v>
      </c>
      <c r="K322" s="19">
        <f t="shared" si="44"/>
        <v>-8.9573517708458894E-3</v>
      </c>
      <c r="L322" s="19">
        <f t="shared" si="46"/>
        <v>9.0339343373739212</v>
      </c>
      <c r="M322" s="28">
        <f t="shared" si="54"/>
        <v>-0.21497644250030135</v>
      </c>
      <c r="N322" s="19">
        <f t="shared" si="47"/>
        <v>504.81279976349339</v>
      </c>
      <c r="O322" s="19">
        <f t="shared" si="48"/>
        <v>18.096461535984417</v>
      </c>
      <c r="P322">
        <f t="shared" si="49"/>
        <v>11.203398739273204</v>
      </c>
      <c r="Q322" s="38">
        <v>319</v>
      </c>
      <c r="R322" s="38">
        <f t="shared" si="50"/>
        <v>638</v>
      </c>
      <c r="S322" s="38">
        <f t="shared" si="51"/>
        <v>0.08</v>
      </c>
      <c r="T322" s="38">
        <f t="shared" si="52"/>
        <v>0</v>
      </c>
      <c r="U322" s="38">
        <v>-0.08</v>
      </c>
      <c r="V322">
        <v>0</v>
      </c>
    </row>
    <row r="323" spans="8:22" x14ac:dyDescent="0.25">
      <c r="H323" s="12">
        <v>140</v>
      </c>
      <c r="I323" s="19">
        <f t="shared" si="45"/>
        <v>75.838484279082081</v>
      </c>
      <c r="J323" s="19">
        <f t="shared" si="53"/>
        <v>0.36744624331950604</v>
      </c>
      <c r="K323" s="19">
        <f t="shared" ref="K323:K363" si="55" xml:space="preserve"> (J324-J322)/2</f>
        <v>-8.9770557915613836E-3</v>
      </c>
      <c r="L323" s="19">
        <f t="shared" si="46"/>
        <v>8.8187098396681449</v>
      </c>
      <c r="M323" s="28">
        <f t="shared" si="54"/>
        <v>-0.21544933899747321</v>
      </c>
      <c r="N323" s="19">
        <f t="shared" si="47"/>
        <v>507.02232923659824</v>
      </c>
      <c r="O323" s="19">
        <f t="shared" si="48"/>
        <v>18.096461535984417</v>
      </c>
      <c r="P323">
        <f t="shared" si="49"/>
        <v>11.203398739273204</v>
      </c>
      <c r="Q323" s="38">
        <v>320</v>
      </c>
      <c r="R323" s="38">
        <f t="shared" si="50"/>
        <v>640</v>
      </c>
      <c r="S323" s="38">
        <f t="shared" si="51"/>
        <v>0.08</v>
      </c>
      <c r="T323" s="38">
        <f t="shared" si="52"/>
        <v>0</v>
      </c>
      <c r="U323" s="38">
        <v>-0.08</v>
      </c>
      <c r="V323">
        <v>0</v>
      </c>
    </row>
    <row r="324" spans="8:22" x14ac:dyDescent="0.25">
      <c r="H324" s="12">
        <v>141</v>
      </c>
      <c r="I324" s="19">
        <f t="shared" ref="I324:I363" si="56" xml:space="preserve"> 41.55*(1 - COS(RADIANS($H324))) + 146.25 - SQRT(146.25^2 - (41.55*SIN(RADIANS($H324)))^2)</f>
        <v>76.196944098222872</v>
      </c>
      <c r="J324" s="19">
        <f t="shared" si="53"/>
        <v>0.35845981914079061</v>
      </c>
      <c r="K324" s="19">
        <f t="shared" si="55"/>
        <v>-8.9948756108384487E-3</v>
      </c>
      <c r="L324" s="19">
        <f t="shared" ref="L324:L363" si="57" xml:space="preserve"> $J324 * 24000 / 1000</f>
        <v>8.6030356593789747</v>
      </c>
      <c r="M324" s="28">
        <f t="shared" si="54"/>
        <v>-0.21587701466012277</v>
      </c>
      <c r="N324" s="19">
        <f t="shared" ref="N324:N363" si="58" xml:space="preserve"> 50.99 + (PI()*(87.5^2)/4) * ($I324) / 1000</f>
        <v>509.1778215016987</v>
      </c>
      <c r="O324" s="19">
        <f t="shared" ref="O324:O363" si="59">$L$259</f>
        <v>18.096461535984417</v>
      </c>
      <c r="P324">
        <f t="shared" ref="P324:P363" si="60">SUM($L$185:$L$363)/(363-185)</f>
        <v>11.203398739273204</v>
      </c>
      <c r="Q324" s="38">
        <v>321</v>
      </c>
      <c r="R324" s="38">
        <f t="shared" ref="R324:R363" si="61">Q324*2</f>
        <v>642</v>
      </c>
      <c r="S324" s="38">
        <f t="shared" ref="S324:S363" si="62">IF($U324&lt;=0,$U324*(-1),0)</f>
        <v>0.08</v>
      </c>
      <c r="T324" s="38">
        <f t="shared" ref="T324:T363" si="63">IF($V324&gt;=0,$V324,0)</f>
        <v>0</v>
      </c>
      <c r="U324" s="38">
        <v>-0.08</v>
      </c>
      <c r="V324">
        <v>0</v>
      </c>
    </row>
    <row r="325" spans="8:22" x14ac:dyDescent="0.25">
      <c r="H325" s="12">
        <v>142</v>
      </c>
      <c r="I325" s="19">
        <f t="shared" si="56"/>
        <v>76.546400590320701</v>
      </c>
      <c r="J325" s="19">
        <f t="shared" ref="J325:J363" si="64">I325-I324</f>
        <v>0.34945649209782914</v>
      </c>
      <c r="K325" s="19">
        <f t="shared" si="55"/>
        <v>-9.0109109875129434E-3</v>
      </c>
      <c r="L325" s="19">
        <f t="shared" si="57"/>
        <v>8.3869558103478994</v>
      </c>
      <c r="M325" s="28">
        <f t="shared" ref="M325:M363" si="65">(L326-L324)/2</f>
        <v>-0.21626186370031064</v>
      </c>
      <c r="N325" s="19">
        <f t="shared" si="58"/>
        <v>511.27917491841225</v>
      </c>
      <c r="O325" s="19">
        <f t="shared" si="59"/>
        <v>18.096461535984417</v>
      </c>
      <c r="P325">
        <f t="shared" si="60"/>
        <v>11.203398739273204</v>
      </c>
      <c r="Q325" s="38">
        <v>322</v>
      </c>
      <c r="R325" s="38">
        <f t="shared" si="61"/>
        <v>644</v>
      </c>
      <c r="S325" s="38">
        <f t="shared" si="62"/>
        <v>0.08</v>
      </c>
      <c r="T325" s="38">
        <f t="shared" si="63"/>
        <v>0</v>
      </c>
      <c r="U325" s="38">
        <v>-0.08</v>
      </c>
      <c r="V325">
        <v>0</v>
      </c>
    </row>
    <row r="326" spans="8:22" x14ac:dyDescent="0.25">
      <c r="H326" s="12">
        <v>143</v>
      </c>
      <c r="I326" s="19">
        <f t="shared" si="56"/>
        <v>76.886838587486466</v>
      </c>
      <c r="J326" s="19">
        <f t="shared" si="64"/>
        <v>0.34043799716576473</v>
      </c>
      <c r="K326" s="19">
        <f t="shared" si="55"/>
        <v>-9.0252599792108867E-3</v>
      </c>
      <c r="L326" s="19">
        <f t="shared" si="57"/>
        <v>8.1705119319783535</v>
      </c>
      <c r="M326" s="28">
        <f t="shared" si="65"/>
        <v>-0.21660623950106128</v>
      </c>
      <c r="N326" s="19">
        <f t="shared" si="58"/>
        <v>513.32629827911694</v>
      </c>
      <c r="O326" s="19">
        <f t="shared" si="59"/>
        <v>18.096461535984417</v>
      </c>
      <c r="P326">
        <f t="shared" si="60"/>
        <v>11.203398739273204</v>
      </c>
      <c r="Q326" s="38">
        <v>323</v>
      </c>
      <c r="R326" s="38">
        <f t="shared" si="61"/>
        <v>646</v>
      </c>
      <c r="S326" s="38">
        <f t="shared" si="62"/>
        <v>0.08</v>
      </c>
      <c r="T326" s="38">
        <f t="shared" si="63"/>
        <v>0</v>
      </c>
      <c r="U326" s="38">
        <v>-0.08</v>
      </c>
      <c r="V326">
        <v>0</v>
      </c>
    </row>
    <row r="327" spans="8:22" x14ac:dyDescent="0.25">
      <c r="H327" s="12">
        <v>144</v>
      </c>
      <c r="I327" s="19">
        <f t="shared" si="56"/>
        <v>77.218244559625873</v>
      </c>
      <c r="J327" s="19">
        <f t="shared" si="64"/>
        <v>0.33140597213940737</v>
      </c>
      <c r="K327" s="19">
        <f t="shared" si="55"/>
        <v>-9.0380188381260496E-3</v>
      </c>
      <c r="L327" s="19">
        <f t="shared" si="57"/>
        <v>7.9537433313457768</v>
      </c>
      <c r="M327" s="28">
        <f t="shared" si="65"/>
        <v>-0.21691245211502519</v>
      </c>
      <c r="N327" s="19">
        <f t="shared" si="58"/>
        <v>515.31911022458632</v>
      </c>
      <c r="O327" s="19">
        <f t="shared" si="59"/>
        <v>18.096461535984417</v>
      </c>
      <c r="P327">
        <f t="shared" si="60"/>
        <v>11.203398739273204</v>
      </c>
      <c r="Q327" s="38">
        <v>324</v>
      </c>
      <c r="R327" s="38">
        <f t="shared" si="61"/>
        <v>648</v>
      </c>
      <c r="S327" s="38">
        <f t="shared" si="62"/>
        <v>0.08</v>
      </c>
      <c r="T327" s="38">
        <f t="shared" si="63"/>
        <v>0</v>
      </c>
      <c r="U327" s="38">
        <v>-0.08</v>
      </c>
      <c r="V327">
        <v>0</v>
      </c>
    </row>
    <row r="328" spans="8:22" x14ac:dyDescent="0.25">
      <c r="H328" s="12">
        <v>145</v>
      </c>
      <c r="I328" s="19">
        <f t="shared" si="56"/>
        <v>77.540606519115386</v>
      </c>
      <c r="J328" s="19">
        <f t="shared" si="64"/>
        <v>0.32236195948951263</v>
      </c>
      <c r="K328" s="19">
        <f t="shared" si="55"/>
        <v>-9.0492819141161362E-3</v>
      </c>
      <c r="L328" s="19">
        <f t="shared" si="57"/>
        <v>7.7366870277483031</v>
      </c>
      <c r="M328" s="28">
        <f t="shared" si="65"/>
        <v>-0.21718276593878727</v>
      </c>
      <c r="N328" s="19">
        <f t="shared" si="58"/>
        <v>517.25753867078652</v>
      </c>
      <c r="O328" s="19">
        <f t="shared" si="59"/>
        <v>18.096461535984417</v>
      </c>
      <c r="P328">
        <f t="shared" si="60"/>
        <v>11.203398739273204</v>
      </c>
      <c r="Q328" s="38">
        <v>325</v>
      </c>
      <c r="R328" s="38">
        <f t="shared" si="61"/>
        <v>650</v>
      </c>
      <c r="S328" s="38">
        <f t="shared" si="62"/>
        <v>0.08</v>
      </c>
      <c r="T328" s="38">
        <f t="shared" si="63"/>
        <v>0</v>
      </c>
      <c r="U328" s="38">
        <v>-0.08</v>
      </c>
      <c r="V328">
        <v>0</v>
      </c>
    </row>
    <row r="329" spans="8:22" x14ac:dyDescent="0.25">
      <c r="H329" s="12">
        <v>146</v>
      </c>
      <c r="I329" s="19">
        <f t="shared" si="56"/>
        <v>77.853913927426561</v>
      </c>
      <c r="J329" s="19">
        <f t="shared" si="64"/>
        <v>0.3133074083111751</v>
      </c>
      <c r="K329" s="19">
        <f t="shared" si="55"/>
        <v>-9.0591415653591412E-3</v>
      </c>
      <c r="L329" s="19">
        <f t="shared" si="57"/>
        <v>7.5193777994682023</v>
      </c>
      <c r="M329" s="28">
        <f t="shared" si="65"/>
        <v>-0.21741939756861939</v>
      </c>
      <c r="N329" s="19">
        <f t="shared" si="58"/>
        <v>519.14152024738871</v>
      </c>
      <c r="O329" s="19">
        <f t="shared" si="59"/>
        <v>18.096461535984417</v>
      </c>
      <c r="P329">
        <f t="shared" si="60"/>
        <v>11.203398739273204</v>
      </c>
      <c r="Q329" s="38">
        <v>326</v>
      </c>
      <c r="R329" s="38">
        <f t="shared" si="61"/>
        <v>652</v>
      </c>
      <c r="S329" s="38">
        <f t="shared" si="62"/>
        <v>0.08</v>
      </c>
      <c r="T329" s="38">
        <f t="shared" si="63"/>
        <v>0</v>
      </c>
      <c r="U329" s="38">
        <v>-0.08</v>
      </c>
      <c r="V329">
        <v>0</v>
      </c>
    </row>
    <row r="330" spans="8:22" x14ac:dyDescent="0.25">
      <c r="H330" s="12">
        <v>147</v>
      </c>
      <c r="I330" s="19">
        <f t="shared" si="56"/>
        <v>78.158157603785355</v>
      </c>
      <c r="J330" s="19">
        <f t="shared" si="64"/>
        <v>0.30424367635879435</v>
      </c>
      <c r="K330" s="19">
        <f t="shared" si="55"/>
        <v>-9.0676880758309153E-3</v>
      </c>
      <c r="L330" s="19">
        <f t="shared" si="57"/>
        <v>7.3018482326110643</v>
      </c>
      <c r="M330" s="28">
        <f t="shared" si="65"/>
        <v>-0.21762451381994197</v>
      </c>
      <c r="N330" s="19">
        <f t="shared" si="58"/>
        <v>520.97099974851949</v>
      </c>
      <c r="O330" s="19">
        <f t="shared" si="59"/>
        <v>18.096461535984417</v>
      </c>
      <c r="P330">
        <f t="shared" si="60"/>
        <v>11.203398739273204</v>
      </c>
      <c r="Q330" s="38">
        <v>327</v>
      </c>
      <c r="R330" s="38">
        <f t="shared" si="61"/>
        <v>654</v>
      </c>
      <c r="S330" s="38">
        <f t="shared" si="62"/>
        <v>0.08</v>
      </c>
      <c r="T330" s="38">
        <f t="shared" si="63"/>
        <v>0</v>
      </c>
      <c r="U330" s="38">
        <v>-0.08</v>
      </c>
      <c r="V330">
        <v>0</v>
      </c>
    </row>
    <row r="331" spans="8:22" x14ac:dyDescent="0.25">
      <c r="H331" s="12">
        <v>148</v>
      </c>
      <c r="I331" s="19">
        <f t="shared" si="56"/>
        <v>78.453329635944868</v>
      </c>
      <c r="J331" s="19">
        <f t="shared" si="64"/>
        <v>0.29517203215951326</v>
      </c>
      <c r="K331" s="19">
        <f t="shared" si="55"/>
        <v>-9.0750095799876362E-3</v>
      </c>
      <c r="L331" s="19">
        <f t="shared" si="57"/>
        <v>7.0841287718283183</v>
      </c>
      <c r="M331" s="28">
        <f t="shared" si="65"/>
        <v>-0.21780022991970327</v>
      </c>
      <c r="N331" s="19">
        <f t="shared" si="58"/>
        <v>522.74592959621862</v>
      </c>
      <c r="O331" s="19">
        <f t="shared" si="59"/>
        <v>18.096461535984417</v>
      </c>
      <c r="P331">
        <f t="shared" si="60"/>
        <v>11.203398739273204</v>
      </c>
      <c r="Q331" s="38">
        <v>328</v>
      </c>
      <c r="R331" s="38">
        <f t="shared" si="61"/>
        <v>656</v>
      </c>
      <c r="S331" s="38">
        <f t="shared" si="62"/>
        <v>0.08</v>
      </c>
      <c r="T331" s="38">
        <f t="shared" si="63"/>
        <v>0</v>
      </c>
      <c r="U331" s="38">
        <v>-0.08</v>
      </c>
      <c r="V331">
        <v>0</v>
      </c>
    </row>
    <row r="332" spans="8:22" x14ac:dyDescent="0.25">
      <c r="H332" s="12">
        <v>149</v>
      </c>
      <c r="I332" s="19">
        <f t="shared" si="56"/>
        <v>78.739423293143687</v>
      </c>
      <c r="J332" s="19">
        <f t="shared" si="64"/>
        <v>0.28609365719881907</v>
      </c>
      <c r="K332" s="19">
        <f t="shared" si="55"/>
        <v>-9.0811919937721086E-3</v>
      </c>
      <c r="L332" s="19">
        <f t="shared" si="57"/>
        <v>6.8662477727716578</v>
      </c>
      <c r="M332" s="28">
        <f t="shared" si="65"/>
        <v>-0.21794860785053061</v>
      </c>
      <c r="N332" s="19">
        <f t="shared" si="58"/>
        <v>524.46626931703997</v>
      </c>
      <c r="O332" s="19">
        <f t="shared" si="59"/>
        <v>18.096461535984417</v>
      </c>
      <c r="P332">
        <f t="shared" si="60"/>
        <v>11.203398739273204</v>
      </c>
      <c r="Q332" s="38">
        <v>329</v>
      </c>
      <c r="R332" s="38">
        <f t="shared" si="61"/>
        <v>658</v>
      </c>
      <c r="S332" s="38">
        <f t="shared" si="62"/>
        <v>7.0000000000000007E-2</v>
      </c>
      <c r="T332" s="38">
        <f t="shared" si="63"/>
        <v>0</v>
      </c>
      <c r="U332" s="38">
        <v>-7.0000000000000007E-2</v>
      </c>
      <c r="V332">
        <v>0</v>
      </c>
    </row>
    <row r="333" spans="8:22" x14ac:dyDescent="0.25">
      <c r="H333" s="12">
        <v>150</v>
      </c>
      <c r="I333" s="19">
        <f t="shared" si="56"/>
        <v>79.016432941315657</v>
      </c>
      <c r="J333" s="19">
        <f t="shared" si="64"/>
        <v>0.27700964817196905</v>
      </c>
      <c r="K333" s="19">
        <f t="shared" si="55"/>
        <v>-9.0863189518728404E-3</v>
      </c>
      <c r="L333" s="19">
        <f t="shared" si="57"/>
        <v>6.6482315561272571</v>
      </c>
      <c r="M333" s="28">
        <f t="shared" si="65"/>
        <v>-0.21807165484494817</v>
      </c>
      <c r="N333" s="19">
        <f t="shared" si="58"/>
        <v>526.13198503219064</v>
      </c>
      <c r="O333" s="19">
        <f t="shared" si="59"/>
        <v>18.096461535984417</v>
      </c>
      <c r="P333">
        <f t="shared" si="60"/>
        <v>11.203398739273204</v>
      </c>
      <c r="Q333" s="38">
        <v>330</v>
      </c>
      <c r="R333" s="38">
        <f t="shared" si="61"/>
        <v>660</v>
      </c>
      <c r="S333" s="38">
        <f t="shared" si="62"/>
        <v>7.0000000000000007E-2</v>
      </c>
      <c r="T333" s="38">
        <f t="shared" si="63"/>
        <v>0</v>
      </c>
      <c r="U333" s="38">
        <v>-7.0000000000000007E-2</v>
      </c>
      <c r="V333">
        <v>0</v>
      </c>
    </row>
    <row r="334" spans="8:22" x14ac:dyDescent="0.25">
      <c r="H334" s="12">
        <v>151</v>
      </c>
      <c r="I334" s="19">
        <f t="shared" si="56"/>
        <v>79.28435396061073</v>
      </c>
      <c r="J334" s="19">
        <f t="shared" si="64"/>
        <v>0.26792101929507339</v>
      </c>
      <c r="K334" s="19">
        <f t="shared" si="55"/>
        <v>-9.0904717511648414E-3</v>
      </c>
      <c r="L334" s="19">
        <f t="shared" si="57"/>
        <v>6.4301044630817614</v>
      </c>
      <c r="M334" s="28">
        <f t="shared" si="65"/>
        <v>-0.21817132202795619</v>
      </c>
      <c r="N334" s="19">
        <f t="shared" si="58"/>
        <v>527.74304896156661</v>
      </c>
      <c r="O334" s="19">
        <f t="shared" si="59"/>
        <v>18.096461535984417</v>
      </c>
      <c r="P334">
        <f t="shared" si="60"/>
        <v>11.203398739273204</v>
      </c>
      <c r="Q334" s="38">
        <v>331</v>
      </c>
      <c r="R334" s="38">
        <f t="shared" si="61"/>
        <v>662</v>
      </c>
      <c r="S334" s="38">
        <f t="shared" si="62"/>
        <v>7.0000000000000007E-2</v>
      </c>
      <c r="T334" s="38">
        <f t="shared" si="63"/>
        <v>0</v>
      </c>
      <c r="U334" s="38">
        <v>-7.0000000000000007E-2</v>
      </c>
      <c r="V334">
        <v>0</v>
      </c>
    </row>
    <row r="335" spans="8:22" x14ac:dyDescent="0.25">
      <c r="H335" s="12">
        <v>152</v>
      </c>
      <c r="I335" s="19">
        <f t="shared" si="56"/>
        <v>79.543182665280369</v>
      </c>
      <c r="J335" s="19">
        <f t="shared" si="64"/>
        <v>0.25882870466963936</v>
      </c>
      <c r="K335" s="19">
        <f t="shared" si="55"/>
        <v>-9.0937292997210761E-3</v>
      </c>
      <c r="L335" s="19">
        <f t="shared" si="57"/>
        <v>6.2118889120713447</v>
      </c>
      <c r="M335" s="28">
        <f t="shared" si="65"/>
        <v>-0.21824950319330583</v>
      </c>
      <c r="N335" s="19">
        <f t="shared" si="58"/>
        <v>529.29943894200755</v>
      </c>
      <c r="O335" s="19">
        <f t="shared" si="59"/>
        <v>18.096461535984417</v>
      </c>
      <c r="P335">
        <f t="shared" si="60"/>
        <v>11.203398739273204</v>
      </c>
      <c r="Q335" s="38">
        <v>332</v>
      </c>
      <c r="R335" s="38">
        <f t="shared" si="61"/>
        <v>664</v>
      </c>
      <c r="S335" s="38">
        <f t="shared" si="62"/>
        <v>7.0000000000000007E-2</v>
      </c>
      <c r="T335" s="38">
        <f t="shared" si="63"/>
        <v>0</v>
      </c>
      <c r="U335" s="38">
        <v>-7.0000000000000007E-2</v>
      </c>
      <c r="V335">
        <v>0</v>
      </c>
    </row>
    <row r="336" spans="8:22" x14ac:dyDescent="0.25">
      <c r="H336" s="12">
        <v>153</v>
      </c>
      <c r="I336" s="19">
        <f t="shared" si="56"/>
        <v>79.792916225976001</v>
      </c>
      <c r="J336" s="19">
        <f t="shared" si="64"/>
        <v>0.24973356069563124</v>
      </c>
      <c r="K336" s="19">
        <f t="shared" si="55"/>
        <v>-9.096168071152988E-3</v>
      </c>
      <c r="L336" s="19">
        <f t="shared" si="57"/>
        <v>5.9936054566951498</v>
      </c>
      <c r="M336" s="28">
        <f t="shared" si="65"/>
        <v>-0.21830803370767171</v>
      </c>
      <c r="N336" s="19">
        <f t="shared" si="58"/>
        <v>530.80113796006128</v>
      </c>
      <c r="O336" s="19">
        <f t="shared" si="59"/>
        <v>18.096461535984417</v>
      </c>
      <c r="P336">
        <f t="shared" si="60"/>
        <v>11.203398739273204</v>
      </c>
      <c r="Q336" s="38">
        <v>333</v>
      </c>
      <c r="R336" s="38">
        <f t="shared" si="61"/>
        <v>666</v>
      </c>
      <c r="S336" s="38">
        <f t="shared" si="62"/>
        <v>7.0000000000000007E-2</v>
      </c>
      <c r="T336" s="38">
        <f t="shared" si="63"/>
        <v>0</v>
      </c>
      <c r="U336" s="38">
        <v>-7.0000000000000007E-2</v>
      </c>
      <c r="V336">
        <v>0</v>
      </c>
    </row>
    <row r="337" spans="8:22" x14ac:dyDescent="0.25">
      <c r="H337" s="12">
        <v>154</v>
      </c>
      <c r="I337" s="19">
        <f t="shared" si="56"/>
        <v>80.033552594503334</v>
      </c>
      <c r="J337" s="19">
        <f t="shared" si="64"/>
        <v>0.24063636852733339</v>
      </c>
      <c r="K337" s="19">
        <f t="shared" si="55"/>
        <v>-9.0978620643511476E-3</v>
      </c>
      <c r="L337" s="19">
        <f t="shared" si="57"/>
        <v>5.7752728446560013</v>
      </c>
      <c r="M337" s="28">
        <f t="shared" si="65"/>
        <v>-0.21834868954442754</v>
      </c>
      <c r="N337" s="19">
        <f t="shared" si="58"/>
        <v>532.24813369951619</v>
      </c>
      <c r="O337" s="19">
        <f t="shared" si="59"/>
        <v>18.096461535984417</v>
      </c>
      <c r="P337">
        <f t="shared" si="60"/>
        <v>11.203398739273204</v>
      </c>
      <c r="Q337" s="38">
        <v>334</v>
      </c>
      <c r="R337" s="38">
        <f t="shared" si="61"/>
        <v>668</v>
      </c>
      <c r="S337" s="38">
        <f t="shared" si="62"/>
        <v>7.0000000000000007E-2</v>
      </c>
      <c r="T337" s="38">
        <f t="shared" si="63"/>
        <v>0</v>
      </c>
      <c r="U337" s="38">
        <v>-7.0000000000000007E-2</v>
      </c>
      <c r="V337">
        <v>0</v>
      </c>
    </row>
    <row r="338" spans="8:22" x14ac:dyDescent="0.25">
      <c r="H338" s="12">
        <v>155</v>
      </c>
      <c r="I338" s="19">
        <f t="shared" si="56"/>
        <v>80.265090431070263</v>
      </c>
      <c r="J338" s="19">
        <f t="shared" si="64"/>
        <v>0.23153783656692895</v>
      </c>
      <c r="K338" s="19">
        <f t="shared" si="55"/>
        <v>-9.098882767602845E-3</v>
      </c>
      <c r="L338" s="19">
        <f t="shared" si="57"/>
        <v>5.5569080776062947</v>
      </c>
      <c r="M338" s="28">
        <f t="shared" si="65"/>
        <v>-0.21837318642246828</v>
      </c>
      <c r="N338" s="19">
        <f t="shared" si="58"/>
        <v>533.64041810392837</v>
      </c>
      <c r="O338" s="19">
        <f t="shared" si="59"/>
        <v>18.096461535984417</v>
      </c>
      <c r="P338">
        <f t="shared" si="60"/>
        <v>11.203398739273204</v>
      </c>
      <c r="Q338" s="38">
        <v>335</v>
      </c>
      <c r="R338" s="38">
        <f t="shared" si="61"/>
        <v>670</v>
      </c>
      <c r="S338" s="38">
        <f t="shared" si="62"/>
        <v>7.0000000000000007E-2</v>
      </c>
      <c r="T338" s="38">
        <f t="shared" si="63"/>
        <v>0</v>
      </c>
      <c r="U338" s="38">
        <v>-7.0000000000000007E-2</v>
      </c>
      <c r="V338">
        <v>0</v>
      </c>
    </row>
    <row r="339" spans="8:22" x14ac:dyDescent="0.25">
      <c r="H339" s="12">
        <v>156</v>
      </c>
      <c r="I339" s="19">
        <f t="shared" si="56"/>
        <v>80.487529034062391</v>
      </c>
      <c r="J339" s="19">
        <f t="shared" si="64"/>
        <v>0.2224386029921277</v>
      </c>
      <c r="K339" s="19">
        <f t="shared" si="55"/>
        <v>-9.0992991273282087E-3</v>
      </c>
      <c r="L339" s="19">
        <f t="shared" si="57"/>
        <v>5.3385264718110648</v>
      </c>
      <c r="M339" s="28">
        <f t="shared" si="65"/>
        <v>-0.21838317905587701</v>
      </c>
      <c r="N339" s="19">
        <f t="shared" si="58"/>
        <v>534.97798695434665</v>
      </c>
      <c r="O339" s="19">
        <f t="shared" si="59"/>
        <v>18.096461535984417</v>
      </c>
      <c r="P339">
        <f t="shared" si="60"/>
        <v>11.203398739273204</v>
      </c>
      <c r="Q339" s="38">
        <v>336</v>
      </c>
      <c r="R339" s="38">
        <f t="shared" si="61"/>
        <v>672</v>
      </c>
      <c r="S339" s="38">
        <f t="shared" si="62"/>
        <v>7.0000000000000007E-2</v>
      </c>
      <c r="T339" s="38">
        <f t="shared" si="63"/>
        <v>0</v>
      </c>
      <c r="U339" s="38">
        <v>-7.0000000000000007E-2</v>
      </c>
      <c r="V339">
        <v>0</v>
      </c>
    </row>
    <row r="340" spans="8:22" x14ac:dyDescent="0.25">
      <c r="H340" s="12">
        <v>157</v>
      </c>
      <c r="I340" s="19">
        <f t="shared" si="56"/>
        <v>80.700868272374663</v>
      </c>
      <c r="J340" s="19">
        <f t="shared" si="64"/>
        <v>0.21333923831227253</v>
      </c>
      <c r="K340" s="19">
        <f t="shared" si="55"/>
        <v>-9.0991775212216908E-3</v>
      </c>
      <c r="L340" s="19">
        <f t="shared" si="57"/>
        <v>5.1201417194945407</v>
      </c>
      <c r="M340" s="28">
        <f t="shared" si="65"/>
        <v>-0.21838026050932058</v>
      </c>
      <c r="N340" s="19">
        <f t="shared" si="58"/>
        <v>536.26083946240942</v>
      </c>
      <c r="O340" s="19">
        <f t="shared" si="59"/>
        <v>18.096461535984417</v>
      </c>
      <c r="P340">
        <f t="shared" si="60"/>
        <v>11.203398739273204</v>
      </c>
      <c r="Q340" s="38">
        <v>337</v>
      </c>
      <c r="R340" s="38">
        <f t="shared" si="61"/>
        <v>674</v>
      </c>
      <c r="S340" s="38">
        <f t="shared" si="62"/>
        <v>7.0000000000000007E-2</v>
      </c>
      <c r="T340" s="38">
        <f t="shared" si="63"/>
        <v>0</v>
      </c>
      <c r="U340" s="38">
        <v>-7.0000000000000007E-2</v>
      </c>
      <c r="V340">
        <v>0</v>
      </c>
    </row>
    <row r="341" spans="8:22" x14ac:dyDescent="0.25">
      <c r="H341" s="12">
        <v>158</v>
      </c>
      <c r="I341" s="19">
        <f t="shared" si="56"/>
        <v>80.905108520324347</v>
      </c>
      <c r="J341" s="19">
        <f t="shared" si="64"/>
        <v>0.20424024794968432</v>
      </c>
      <c r="K341" s="19">
        <f t="shared" si="55"/>
        <v>-9.0985817347899456E-3</v>
      </c>
      <c r="L341" s="19">
        <f t="shared" si="57"/>
        <v>4.9017659507924236</v>
      </c>
      <c r="M341" s="28">
        <f t="shared" si="65"/>
        <v>-0.21836596163495869</v>
      </c>
      <c r="N341" s="19">
        <f t="shared" si="58"/>
        <v>537.48897787896328</v>
      </c>
      <c r="O341" s="19">
        <f t="shared" si="59"/>
        <v>18.096461535984417</v>
      </c>
      <c r="P341">
        <f t="shared" si="60"/>
        <v>11.203398739273204</v>
      </c>
      <c r="Q341" s="38">
        <v>338</v>
      </c>
      <c r="R341" s="38">
        <f t="shared" si="61"/>
        <v>676</v>
      </c>
      <c r="S341" s="38">
        <f t="shared" si="62"/>
        <v>7.0000000000000007E-2</v>
      </c>
      <c r="T341" s="38">
        <f t="shared" si="63"/>
        <v>0</v>
      </c>
      <c r="U341" s="38">
        <v>-7.0000000000000007E-2</v>
      </c>
      <c r="V341">
        <v>0</v>
      </c>
    </row>
    <row r="342" spans="8:22" x14ac:dyDescent="0.25">
      <c r="H342" s="12">
        <v>159</v>
      </c>
      <c r="I342" s="19">
        <f t="shared" si="56"/>
        <v>81.10025059516704</v>
      </c>
      <c r="J342" s="19">
        <f t="shared" si="64"/>
        <v>0.19514207484269264</v>
      </c>
      <c r="K342" s="19">
        <f t="shared" si="55"/>
        <v>-9.0975729416697959E-3</v>
      </c>
      <c r="L342" s="19">
        <f t="shared" si="57"/>
        <v>4.6834097962246233</v>
      </c>
      <c r="M342" s="28">
        <f t="shared" si="65"/>
        <v>-0.2183417506000751</v>
      </c>
      <c r="N342" s="19">
        <f t="shared" si="58"/>
        <v>538.66240711833336</v>
      </c>
      <c r="O342" s="19">
        <f t="shared" si="59"/>
        <v>18.096461535984417</v>
      </c>
      <c r="P342">
        <f t="shared" si="60"/>
        <v>11.203398739273204</v>
      </c>
      <c r="Q342" s="38">
        <v>339</v>
      </c>
      <c r="R342" s="38">
        <f t="shared" si="61"/>
        <v>678</v>
      </c>
      <c r="S342" s="38">
        <f t="shared" si="62"/>
        <v>7.0000000000000007E-2</v>
      </c>
      <c r="T342" s="38">
        <f t="shared" si="63"/>
        <v>0</v>
      </c>
      <c r="U342" s="38">
        <v>-7.0000000000000007E-2</v>
      </c>
      <c r="V342">
        <v>0</v>
      </c>
    </row>
    <row r="343" spans="8:22" x14ac:dyDescent="0.25">
      <c r="H343" s="12">
        <v>160</v>
      </c>
      <c r="I343" s="19">
        <f t="shared" si="56"/>
        <v>81.286295697233385</v>
      </c>
      <c r="J343" s="19">
        <f t="shared" si="64"/>
        <v>0.18604510206634473</v>
      </c>
      <c r="K343" s="19">
        <f t="shared" si="55"/>
        <v>-9.0962096874989129E-3</v>
      </c>
      <c r="L343" s="19">
        <f t="shared" si="57"/>
        <v>4.4650824495922734</v>
      </c>
      <c r="M343" s="28">
        <f t="shared" si="65"/>
        <v>-0.21830903249997391</v>
      </c>
      <c r="N343" s="19">
        <f t="shared" si="58"/>
        <v>539.78113439835329</v>
      </c>
      <c r="O343" s="19">
        <f t="shared" si="59"/>
        <v>18.096461535984417</v>
      </c>
      <c r="P343">
        <f t="shared" si="60"/>
        <v>11.203398739273204</v>
      </c>
      <c r="Q343" s="38">
        <v>340</v>
      </c>
      <c r="R343" s="38">
        <f t="shared" si="61"/>
        <v>680</v>
      </c>
      <c r="S343" s="38">
        <f t="shared" si="62"/>
        <v>7.0000000000000007E-2</v>
      </c>
      <c r="T343" s="38">
        <f t="shared" si="63"/>
        <v>0</v>
      </c>
      <c r="U343" s="38">
        <v>-7.0000000000000007E-2</v>
      </c>
      <c r="V343">
        <v>0</v>
      </c>
    </row>
    <row r="344" spans="8:22" x14ac:dyDescent="0.25">
      <c r="H344" s="12">
        <v>161</v>
      </c>
      <c r="I344" s="19">
        <f t="shared" si="56"/>
        <v>81.46324535270108</v>
      </c>
      <c r="J344" s="19">
        <f t="shared" si="64"/>
        <v>0.17694965546769481</v>
      </c>
      <c r="K344" s="19">
        <f t="shared" si="55"/>
        <v>-9.0945478761597087E-3</v>
      </c>
      <c r="L344" s="19">
        <f t="shared" si="57"/>
        <v>4.2467917312246755</v>
      </c>
      <c r="M344" s="28">
        <f t="shared" si="65"/>
        <v>-0.21826914902783301</v>
      </c>
      <c r="N344" s="19">
        <f t="shared" si="58"/>
        <v>540.84516889624217</v>
      </c>
      <c r="O344" s="19">
        <f t="shared" si="59"/>
        <v>18.096461535984417</v>
      </c>
      <c r="P344">
        <f t="shared" si="60"/>
        <v>11.203398739273204</v>
      </c>
      <c r="Q344" s="38">
        <v>341</v>
      </c>
      <c r="R344" s="38">
        <f t="shared" si="61"/>
        <v>682</v>
      </c>
      <c r="S344" s="38">
        <f t="shared" si="62"/>
        <v>0.06</v>
      </c>
      <c r="T344" s="38">
        <f t="shared" si="63"/>
        <v>0</v>
      </c>
      <c r="U344" s="38">
        <v>-0.06</v>
      </c>
      <c r="V344">
        <v>0</v>
      </c>
    </row>
    <row r="345" spans="8:22" x14ac:dyDescent="0.25">
      <c r="H345" s="12">
        <v>162</v>
      </c>
      <c r="I345" s="19">
        <f t="shared" si="56"/>
        <v>81.631101359015105</v>
      </c>
      <c r="J345" s="19">
        <f t="shared" si="64"/>
        <v>0.16785600631402531</v>
      </c>
      <c r="K345" s="19">
        <f t="shared" si="55"/>
        <v>-9.0926407589932978E-3</v>
      </c>
      <c r="L345" s="19">
        <f t="shared" si="57"/>
        <v>4.0285441515366074</v>
      </c>
      <c r="M345" s="28">
        <f t="shared" si="65"/>
        <v>-0.21822337821583915</v>
      </c>
      <c r="N345" s="19">
        <f t="shared" si="58"/>
        <v>541.85452142040458</v>
      </c>
      <c r="O345" s="19">
        <f t="shared" si="59"/>
        <v>18.096461535984417</v>
      </c>
      <c r="P345">
        <f t="shared" si="60"/>
        <v>11.203398739273204</v>
      </c>
      <c r="Q345" s="38">
        <v>342</v>
      </c>
      <c r="R345" s="38">
        <f t="shared" si="61"/>
        <v>684</v>
      </c>
      <c r="S345" s="38">
        <f t="shared" si="62"/>
        <v>0.06</v>
      </c>
      <c r="T345" s="38">
        <f t="shared" si="63"/>
        <v>0</v>
      </c>
      <c r="U345" s="38">
        <v>-0.06</v>
      </c>
      <c r="V345">
        <v>0</v>
      </c>
    </row>
    <row r="346" spans="8:22" x14ac:dyDescent="0.25">
      <c r="H346" s="12">
        <v>163</v>
      </c>
      <c r="I346" s="19">
        <f t="shared" si="56"/>
        <v>81.789865732964813</v>
      </c>
      <c r="J346" s="19">
        <f t="shared" si="64"/>
        <v>0.15876437394970822</v>
      </c>
      <c r="K346" s="19">
        <f t="shared" si="55"/>
        <v>-9.0905389265572012E-3</v>
      </c>
      <c r="L346" s="19">
        <f t="shared" si="57"/>
        <v>3.8103449747929972</v>
      </c>
      <c r="M346" s="28">
        <f t="shared" si="65"/>
        <v>-0.21817293423737283</v>
      </c>
      <c r="N346" s="19">
        <f t="shared" si="58"/>
        <v>542.80920409820749</v>
      </c>
      <c r="O346" s="19">
        <f t="shared" si="59"/>
        <v>18.096461535984417</v>
      </c>
      <c r="P346">
        <f t="shared" si="60"/>
        <v>11.203398739273204</v>
      </c>
      <c r="Q346" s="38">
        <v>343</v>
      </c>
      <c r="R346" s="38">
        <f t="shared" si="61"/>
        <v>686</v>
      </c>
      <c r="S346" s="38">
        <f t="shared" si="62"/>
        <v>0.06</v>
      </c>
      <c r="T346" s="38">
        <f t="shared" si="63"/>
        <v>0</v>
      </c>
      <c r="U346" s="38">
        <v>-0.06</v>
      </c>
      <c r="V346">
        <v>0</v>
      </c>
    </row>
    <row r="347" spans="8:22" x14ac:dyDescent="0.25">
      <c r="H347" s="12">
        <v>164</v>
      </c>
      <c r="I347" s="19">
        <f t="shared" si="56"/>
        <v>81.939540661425724</v>
      </c>
      <c r="J347" s="19">
        <f t="shared" si="64"/>
        <v>0.14967492846091091</v>
      </c>
      <c r="K347" s="19">
        <f t="shared" si="55"/>
        <v>-9.0882903023441486E-3</v>
      </c>
      <c r="L347" s="19">
        <f t="shared" si="57"/>
        <v>3.5921982830618617</v>
      </c>
      <c r="M347" s="28">
        <f t="shared" si="65"/>
        <v>-0.21811896725625957</v>
      </c>
      <c r="N347" s="19">
        <f t="shared" si="58"/>
        <v>543.70923007978126</v>
      </c>
      <c r="O347" s="19">
        <f t="shared" si="59"/>
        <v>18.096461535984417</v>
      </c>
      <c r="P347">
        <f t="shared" si="60"/>
        <v>11.203398739273204</v>
      </c>
      <c r="Q347" s="38">
        <v>344</v>
      </c>
      <c r="R347" s="38">
        <f t="shared" si="61"/>
        <v>688</v>
      </c>
      <c r="S347" s="38">
        <f t="shared" si="62"/>
        <v>0.06</v>
      </c>
      <c r="T347" s="38">
        <f t="shared" si="63"/>
        <v>0</v>
      </c>
      <c r="U347" s="38">
        <v>-0.06</v>
      </c>
      <c r="V347">
        <v>0</v>
      </c>
    </row>
    <row r="348" spans="8:22" x14ac:dyDescent="0.25">
      <c r="H348" s="12">
        <v>165</v>
      </c>
      <c r="I348" s="19">
        <f t="shared" si="56"/>
        <v>82.080128454770744</v>
      </c>
      <c r="J348" s="19">
        <f t="shared" si="64"/>
        <v>0.14058779334501992</v>
      </c>
      <c r="K348" s="19">
        <f t="shared" si="55"/>
        <v>-9.0859401384761895E-3</v>
      </c>
      <c r="L348" s="19">
        <f t="shared" si="57"/>
        <v>3.374107040280478</v>
      </c>
      <c r="M348" s="28">
        <f t="shared" si="65"/>
        <v>-0.21806256332342855</v>
      </c>
      <c r="N348" s="19">
        <f t="shared" si="58"/>
        <v>544.5546132578711</v>
      </c>
      <c r="O348" s="19">
        <f t="shared" si="59"/>
        <v>18.096461535984417</v>
      </c>
      <c r="P348">
        <f t="shared" si="60"/>
        <v>11.203398739273204</v>
      </c>
      <c r="Q348" s="38">
        <v>345</v>
      </c>
      <c r="R348" s="38">
        <f t="shared" si="61"/>
        <v>690</v>
      </c>
      <c r="S348" s="38">
        <f t="shared" si="62"/>
        <v>0.06</v>
      </c>
      <c r="T348" s="38">
        <f t="shared" si="63"/>
        <v>0</v>
      </c>
      <c r="U348" s="38">
        <v>-0.06</v>
      </c>
      <c r="V348">
        <v>0</v>
      </c>
    </row>
    <row r="349" spans="8:22" x14ac:dyDescent="0.25">
      <c r="H349" s="12">
        <v>166</v>
      </c>
      <c r="I349" s="19">
        <f t="shared" si="56"/>
        <v>82.211631502954702</v>
      </c>
      <c r="J349" s="19">
        <f t="shared" si="64"/>
        <v>0.13150304818395853</v>
      </c>
      <c r="K349" s="19">
        <f t="shared" si="55"/>
        <v>-9.0835310127346247E-3</v>
      </c>
      <c r="L349" s="19">
        <f t="shared" si="57"/>
        <v>3.1560731564150046</v>
      </c>
      <c r="M349" s="28">
        <f t="shared" si="65"/>
        <v>-0.21800474430563099</v>
      </c>
      <c r="N349" s="19">
        <f t="shared" si="58"/>
        <v>545.34536800376441</v>
      </c>
      <c r="O349" s="19">
        <f t="shared" si="59"/>
        <v>18.096461535984417</v>
      </c>
      <c r="P349">
        <f t="shared" si="60"/>
        <v>11.203398739273204</v>
      </c>
      <c r="Q349" s="38">
        <v>346</v>
      </c>
      <c r="R349" s="38">
        <f t="shared" si="61"/>
        <v>692</v>
      </c>
      <c r="S349" s="38">
        <f t="shared" si="62"/>
        <v>0.06</v>
      </c>
      <c r="T349" s="38">
        <f t="shared" si="63"/>
        <v>0</v>
      </c>
      <c r="U349" s="38">
        <v>-0.06</v>
      </c>
      <c r="V349">
        <v>0</v>
      </c>
    </row>
    <row r="350" spans="8:22" x14ac:dyDescent="0.25">
      <c r="H350" s="12">
        <v>167</v>
      </c>
      <c r="I350" s="19">
        <f t="shared" si="56"/>
        <v>82.334052234274253</v>
      </c>
      <c r="J350" s="19">
        <f t="shared" si="64"/>
        <v>0.12242073131955067</v>
      </c>
      <c r="K350" s="19">
        <f t="shared" si="55"/>
        <v>-9.0811028275510353E-3</v>
      </c>
      <c r="L350" s="19">
        <f t="shared" si="57"/>
        <v>2.938097551669216</v>
      </c>
      <c r="M350" s="28">
        <f t="shared" si="65"/>
        <v>-0.21794646786122485</v>
      </c>
      <c r="N350" s="19">
        <f t="shared" si="58"/>
        <v>546.0815089193062</v>
      </c>
      <c r="O350" s="19">
        <f t="shared" si="59"/>
        <v>18.096461535984417</v>
      </c>
      <c r="P350">
        <f t="shared" si="60"/>
        <v>11.203398739273204</v>
      </c>
      <c r="Q350" s="38">
        <v>347</v>
      </c>
      <c r="R350" s="38">
        <f t="shared" si="61"/>
        <v>694</v>
      </c>
      <c r="S350" s="38">
        <f t="shared" si="62"/>
        <v>0.05</v>
      </c>
      <c r="T350" s="38">
        <f t="shared" si="63"/>
        <v>0</v>
      </c>
      <c r="U350" s="38">
        <v>-0.05</v>
      </c>
      <c r="V350">
        <v>0</v>
      </c>
    </row>
    <row r="351" spans="8:22" x14ac:dyDescent="0.25">
      <c r="H351" s="12">
        <v>168</v>
      </c>
      <c r="I351" s="19">
        <f t="shared" si="56"/>
        <v>82.44739307680311</v>
      </c>
      <c r="J351" s="19">
        <f t="shared" si="64"/>
        <v>0.11334084252885646</v>
      </c>
      <c r="K351" s="19">
        <f t="shared" si="55"/>
        <v>-9.0786928097230657E-3</v>
      </c>
      <c r="L351" s="19">
        <f t="shared" si="57"/>
        <v>2.7201802206925549</v>
      </c>
      <c r="M351" s="28">
        <f t="shared" si="65"/>
        <v>-0.21788862743335358</v>
      </c>
      <c r="N351" s="19">
        <f t="shared" si="58"/>
        <v>546.76305060500067</v>
      </c>
      <c r="O351" s="19">
        <f t="shared" si="59"/>
        <v>18.096461535984417</v>
      </c>
      <c r="P351">
        <f t="shared" si="60"/>
        <v>11.203398739273204</v>
      </c>
      <c r="Q351" s="38">
        <v>348</v>
      </c>
      <c r="R351" s="38">
        <f t="shared" si="61"/>
        <v>696</v>
      </c>
      <c r="S351" s="38">
        <f t="shared" si="62"/>
        <v>0.05</v>
      </c>
      <c r="T351" s="38">
        <f t="shared" si="63"/>
        <v>0</v>
      </c>
      <c r="U351" s="38">
        <v>-0.05</v>
      </c>
      <c r="V351">
        <v>0</v>
      </c>
    </row>
    <row r="352" spans="8:22" x14ac:dyDescent="0.25">
      <c r="H352" s="12">
        <v>169</v>
      </c>
      <c r="I352" s="19">
        <f t="shared" si="56"/>
        <v>82.551656422503214</v>
      </c>
      <c r="J352" s="19">
        <f t="shared" si="64"/>
        <v>0.10426334570010454</v>
      </c>
      <c r="K352" s="19">
        <f t="shared" si="55"/>
        <v>-9.0763355112102317E-3</v>
      </c>
      <c r="L352" s="19">
        <f t="shared" si="57"/>
        <v>2.5023202968025089</v>
      </c>
      <c r="M352" s="28">
        <f t="shared" si="65"/>
        <v>-0.21783205226904556</v>
      </c>
      <c r="N352" s="19">
        <f t="shared" si="58"/>
        <v>547.39000744420434</v>
      </c>
      <c r="O352" s="19">
        <f t="shared" si="59"/>
        <v>18.096461535984417</v>
      </c>
      <c r="P352">
        <f t="shared" si="60"/>
        <v>11.203398739273204</v>
      </c>
      <c r="Q352" s="38">
        <v>349</v>
      </c>
      <c r="R352" s="38">
        <f t="shared" si="61"/>
        <v>698</v>
      </c>
      <c r="S352" s="38">
        <f t="shared" si="62"/>
        <v>0.05</v>
      </c>
      <c r="T352" s="38">
        <f t="shared" si="63"/>
        <v>0</v>
      </c>
      <c r="U352" s="38">
        <v>-0.05</v>
      </c>
      <c r="V352">
        <v>0</v>
      </c>
    </row>
    <row r="353" spans="8:22" x14ac:dyDescent="0.25">
      <c r="H353" s="12">
        <v>170</v>
      </c>
      <c r="I353" s="19">
        <f t="shared" si="56"/>
        <v>82.64684459400965</v>
      </c>
      <c r="J353" s="19">
        <f t="shared" si="64"/>
        <v>9.5188171506435992E-2</v>
      </c>
      <c r="K353" s="19">
        <f t="shared" si="55"/>
        <v>-9.0740628109102772E-3</v>
      </c>
      <c r="L353" s="19">
        <f t="shared" si="57"/>
        <v>2.2845161161544638</v>
      </c>
      <c r="M353" s="28">
        <f t="shared" si="65"/>
        <v>-0.21777750746184665</v>
      </c>
      <c r="N353" s="19">
        <f t="shared" si="58"/>
        <v>547.96239340339775</v>
      </c>
      <c r="O353" s="19">
        <f t="shared" si="59"/>
        <v>18.096461535984417</v>
      </c>
      <c r="P353">
        <f t="shared" si="60"/>
        <v>11.203398739273204</v>
      </c>
      <c r="Q353" s="38">
        <v>350</v>
      </c>
      <c r="R353" s="38">
        <f t="shared" si="61"/>
        <v>700</v>
      </c>
      <c r="S353" s="38">
        <f t="shared" si="62"/>
        <v>0.05</v>
      </c>
      <c r="T353" s="38">
        <f t="shared" si="63"/>
        <v>0</v>
      </c>
      <c r="U353" s="38">
        <v>-0.05</v>
      </c>
      <c r="V353">
        <v>0</v>
      </c>
    </row>
    <row r="354" spans="8:22" x14ac:dyDescent="0.25">
      <c r="H354" s="12">
        <v>171</v>
      </c>
      <c r="I354" s="19">
        <f t="shared" si="56"/>
        <v>82.732959814087934</v>
      </c>
      <c r="J354" s="19">
        <f t="shared" si="64"/>
        <v>8.6115220078283983E-2</v>
      </c>
      <c r="K354" s="19">
        <f t="shared" si="55"/>
        <v>-9.0719039168192239E-3</v>
      </c>
      <c r="L354" s="19">
        <f t="shared" si="57"/>
        <v>2.0667652818788156</v>
      </c>
      <c r="M354" s="28">
        <f t="shared" si="65"/>
        <v>-0.21772569400366137</v>
      </c>
      <c r="N354" s="19">
        <f t="shared" si="58"/>
        <v>548.48022184852471</v>
      </c>
      <c r="O354" s="19">
        <f t="shared" si="59"/>
        <v>18.096461535984417</v>
      </c>
      <c r="P354">
        <f t="shared" si="60"/>
        <v>11.203398739273204</v>
      </c>
      <c r="Q354" s="38">
        <v>351</v>
      </c>
      <c r="R354" s="38">
        <f t="shared" si="61"/>
        <v>702</v>
      </c>
      <c r="S354" s="38">
        <f t="shared" si="62"/>
        <v>0.05</v>
      </c>
      <c r="T354" s="38">
        <f t="shared" si="63"/>
        <v>0</v>
      </c>
      <c r="U354" s="38">
        <v>-0.05</v>
      </c>
      <c r="V354">
        <v>0</v>
      </c>
    </row>
    <row r="355" spans="8:22" x14ac:dyDescent="0.25">
      <c r="H355" s="12">
        <v>172</v>
      </c>
      <c r="I355" s="19">
        <f t="shared" si="56"/>
        <v>82.810004177760732</v>
      </c>
      <c r="J355" s="19">
        <f t="shared" si="64"/>
        <v>7.7044363672797544E-2</v>
      </c>
      <c r="K355" s="19">
        <f t="shared" si="55"/>
        <v>-9.0698853684756386E-3</v>
      </c>
      <c r="L355" s="19">
        <f t="shared" si="57"/>
        <v>1.8490647281471411</v>
      </c>
      <c r="M355" s="28">
        <f t="shared" si="65"/>
        <v>-0.21767724884341533</v>
      </c>
      <c r="N355" s="19">
        <f t="shared" si="58"/>
        <v>548.94350537738535</v>
      </c>
      <c r="O355" s="19">
        <f t="shared" si="59"/>
        <v>18.096461535984417</v>
      </c>
      <c r="P355">
        <f t="shared" si="60"/>
        <v>11.203398739273204</v>
      </c>
      <c r="Q355" s="38">
        <v>352</v>
      </c>
      <c r="R355" s="38">
        <f t="shared" si="61"/>
        <v>704</v>
      </c>
      <c r="S355" s="38">
        <f t="shared" si="62"/>
        <v>0.05</v>
      </c>
      <c r="T355" s="38">
        <f t="shared" si="63"/>
        <v>0</v>
      </c>
      <c r="U355" s="38">
        <v>-0.05</v>
      </c>
      <c r="V355">
        <v>0</v>
      </c>
    </row>
    <row r="356" spans="8:22" x14ac:dyDescent="0.25">
      <c r="H356" s="12">
        <v>173</v>
      </c>
      <c r="I356" s="19">
        <f t="shared" si="56"/>
        <v>82.877979627102064</v>
      </c>
      <c r="J356" s="19">
        <f t="shared" si="64"/>
        <v>6.7975449341332705E-2</v>
      </c>
      <c r="K356" s="19">
        <f t="shared" si="55"/>
        <v>-9.0680310400870212E-3</v>
      </c>
      <c r="L356" s="19">
        <f t="shared" si="57"/>
        <v>1.6314107841919849</v>
      </c>
      <c r="M356" s="28">
        <f t="shared" si="65"/>
        <v>-0.21763274496208851</v>
      </c>
      <c r="N356" s="19">
        <f t="shared" si="58"/>
        <v>549.35225566806844</v>
      </c>
      <c r="O356" s="19">
        <f t="shared" si="59"/>
        <v>18.096461535984417</v>
      </c>
      <c r="P356">
        <f t="shared" si="60"/>
        <v>11.203398739273204</v>
      </c>
      <c r="Q356" s="38">
        <v>353</v>
      </c>
      <c r="R356" s="38">
        <f t="shared" si="61"/>
        <v>706</v>
      </c>
      <c r="S356" s="38">
        <f t="shared" si="62"/>
        <v>0.04</v>
      </c>
      <c r="T356" s="38">
        <f t="shared" si="63"/>
        <v>0</v>
      </c>
      <c r="U356" s="38">
        <v>-0.04</v>
      </c>
      <c r="V356">
        <v>0</v>
      </c>
    </row>
    <row r="357" spans="8:22" x14ac:dyDescent="0.25">
      <c r="H357" s="12">
        <v>174</v>
      </c>
      <c r="I357" s="19">
        <f t="shared" si="56"/>
        <v>82.936887928694688</v>
      </c>
      <c r="J357" s="19">
        <f t="shared" si="64"/>
        <v>5.8908301592623502E-2</v>
      </c>
      <c r="K357" s="19">
        <f t="shared" si="55"/>
        <v>-9.0663621435567165E-3</v>
      </c>
      <c r="L357" s="19">
        <f t="shared" si="57"/>
        <v>1.413799238222964</v>
      </c>
      <c r="M357" s="28">
        <f t="shared" si="65"/>
        <v>-0.2175926914453612</v>
      </c>
      <c r="N357" s="19">
        <f t="shared" si="58"/>
        <v>549.70648334339739</v>
      </c>
      <c r="O357" s="19">
        <f t="shared" si="59"/>
        <v>18.096461535984417</v>
      </c>
      <c r="P357">
        <f t="shared" si="60"/>
        <v>11.203398739273204</v>
      </c>
      <c r="Q357" s="38">
        <v>354</v>
      </c>
      <c r="R357" s="38">
        <f t="shared" si="61"/>
        <v>708</v>
      </c>
      <c r="S357" s="38">
        <f t="shared" si="62"/>
        <v>0.04</v>
      </c>
      <c r="T357" s="38">
        <f t="shared" si="63"/>
        <v>0</v>
      </c>
      <c r="U357" s="38">
        <v>-0.04</v>
      </c>
      <c r="V357">
        <v>0</v>
      </c>
    </row>
    <row r="358" spans="8:22" x14ac:dyDescent="0.25">
      <c r="H358" s="12">
        <v>175</v>
      </c>
      <c r="I358" s="19">
        <f t="shared" si="56"/>
        <v>82.986730653748907</v>
      </c>
      <c r="J358" s="19">
        <f t="shared" si="64"/>
        <v>4.9842725054219272E-2</v>
      </c>
      <c r="K358" s="19">
        <f t="shared" si="55"/>
        <v>-9.0648972312976639E-3</v>
      </c>
      <c r="L358" s="19">
        <f t="shared" si="57"/>
        <v>1.1962254013012625</v>
      </c>
      <c r="M358" s="28">
        <f t="shared" si="65"/>
        <v>-0.21755753355114393</v>
      </c>
      <c r="N358" s="19">
        <f t="shared" si="58"/>
        <v>550.00619785138167</v>
      </c>
      <c r="O358" s="19">
        <f t="shared" si="59"/>
        <v>18.096461535984417</v>
      </c>
      <c r="P358">
        <f t="shared" si="60"/>
        <v>11.203398739273204</v>
      </c>
      <c r="Q358" s="38">
        <v>355</v>
      </c>
      <c r="R358" s="38">
        <f t="shared" si="61"/>
        <v>710</v>
      </c>
      <c r="S358" s="38">
        <f t="shared" si="62"/>
        <v>0.04</v>
      </c>
      <c r="T358" s="38">
        <f t="shared" si="63"/>
        <v>0.01</v>
      </c>
      <c r="U358" s="38">
        <v>-0.04</v>
      </c>
      <c r="V358">
        <v>0.01</v>
      </c>
    </row>
    <row r="359" spans="8:22" x14ac:dyDescent="0.25">
      <c r="H359" s="12">
        <v>176</v>
      </c>
      <c r="I359" s="19">
        <f t="shared" si="56"/>
        <v>83.027509160878935</v>
      </c>
      <c r="J359" s="19">
        <f t="shared" si="64"/>
        <v>4.0778507130028174E-2</v>
      </c>
      <c r="K359" s="19">
        <f t="shared" si="55"/>
        <v>-9.063652199344574E-3</v>
      </c>
      <c r="L359" s="19">
        <f t="shared" si="57"/>
        <v>0.97868417112067618</v>
      </c>
      <c r="M359" s="28">
        <f t="shared" si="65"/>
        <v>-0.21752765278426978</v>
      </c>
      <c r="N359" s="19">
        <f t="shared" si="58"/>
        <v>550.25140736164644</v>
      </c>
      <c r="O359" s="19">
        <f t="shared" si="59"/>
        <v>18.096461535984417</v>
      </c>
      <c r="P359">
        <f t="shared" si="60"/>
        <v>11.203398739273204</v>
      </c>
      <c r="Q359" s="38">
        <v>356</v>
      </c>
      <c r="R359" s="38">
        <f t="shared" si="61"/>
        <v>712</v>
      </c>
      <c r="S359" s="38">
        <f t="shared" si="62"/>
        <v>0.04</v>
      </c>
      <c r="T359" s="38">
        <f t="shared" si="63"/>
        <v>0.01</v>
      </c>
      <c r="U359" s="38">
        <v>-0.04</v>
      </c>
      <c r="V359">
        <v>0.01</v>
      </c>
    </row>
    <row r="360" spans="8:22" x14ac:dyDescent="0.25">
      <c r="H360" s="12">
        <v>177</v>
      </c>
      <c r="I360" s="19">
        <f t="shared" si="56"/>
        <v>83.059224581534465</v>
      </c>
      <c r="J360" s="19">
        <f t="shared" si="64"/>
        <v>3.1715420655530124E-2</v>
      </c>
      <c r="K360" s="19">
        <f t="shared" si="55"/>
        <v>-9.0626402898692504E-3</v>
      </c>
      <c r="L360" s="19">
        <f t="shared" si="57"/>
        <v>0.76117009573272298</v>
      </c>
      <c r="M360" s="28">
        <f t="shared" si="65"/>
        <v>-0.21750336695686201</v>
      </c>
      <c r="N360" s="19">
        <f t="shared" si="58"/>
        <v>550.44211867783031</v>
      </c>
      <c r="O360" s="19">
        <f t="shared" si="59"/>
        <v>18.096461535984417</v>
      </c>
      <c r="P360">
        <f t="shared" si="60"/>
        <v>11.203398739273204</v>
      </c>
      <c r="Q360" s="38">
        <v>357</v>
      </c>
      <c r="R360" s="38">
        <f t="shared" si="61"/>
        <v>714</v>
      </c>
      <c r="S360" s="38">
        <f t="shared" si="62"/>
        <v>0.04</v>
      </c>
      <c r="T360" s="38">
        <f t="shared" si="63"/>
        <v>0.02</v>
      </c>
      <c r="U360" s="38">
        <v>-0.04</v>
      </c>
      <c r="V360">
        <v>0.02</v>
      </c>
    </row>
    <row r="361" spans="8:22" x14ac:dyDescent="0.25">
      <c r="H361" s="12">
        <v>178</v>
      </c>
      <c r="I361" s="19">
        <f t="shared" si="56"/>
        <v>83.081877808084755</v>
      </c>
      <c r="J361" s="19">
        <f t="shared" si="64"/>
        <v>2.2653226550289673E-2</v>
      </c>
      <c r="K361" s="19">
        <f t="shared" si="55"/>
        <v>-9.0618720935538022E-3</v>
      </c>
      <c r="L361" s="19">
        <f t="shared" si="57"/>
        <v>0.54367743720695216</v>
      </c>
      <c r="M361" s="28">
        <f t="shared" si="65"/>
        <v>-0.21748493024529125</v>
      </c>
      <c r="N361" s="19">
        <f t="shared" si="58"/>
        <v>550.57833716593245</v>
      </c>
      <c r="O361" s="19">
        <f t="shared" si="59"/>
        <v>18.096461535984417</v>
      </c>
      <c r="P361">
        <f t="shared" si="60"/>
        <v>11.203398739273204</v>
      </c>
      <c r="Q361" s="38">
        <v>358</v>
      </c>
      <c r="R361" s="38">
        <f t="shared" si="61"/>
        <v>716</v>
      </c>
      <c r="S361" s="38">
        <f t="shared" si="62"/>
        <v>0.04</v>
      </c>
      <c r="T361" s="38">
        <f t="shared" si="63"/>
        <v>0.02</v>
      </c>
      <c r="U361" s="38">
        <v>-0.04</v>
      </c>
      <c r="V361">
        <v>0.02</v>
      </c>
    </row>
    <row r="362" spans="8:22" x14ac:dyDescent="0.25">
      <c r="H362" s="12">
        <v>179</v>
      </c>
      <c r="I362" s="19">
        <f t="shared" si="56"/>
        <v>83.095469484553178</v>
      </c>
      <c r="J362" s="19">
        <f t="shared" si="64"/>
        <v>1.359167646842252E-2</v>
      </c>
      <c r="K362" s="19">
        <f t="shared" si="55"/>
        <v>-9.061355551736483E-3</v>
      </c>
      <c r="L362" s="19">
        <f t="shared" si="57"/>
        <v>0.32620023524214048</v>
      </c>
      <c r="M362" s="28">
        <f t="shared" si="65"/>
        <v>-0.21747253324167559</v>
      </c>
      <c r="N362" s="19">
        <f t="shared" si="58"/>
        <v>550.66006669859712</v>
      </c>
      <c r="O362" s="19">
        <f t="shared" si="59"/>
        <v>18.096461535984417</v>
      </c>
      <c r="P362">
        <f t="shared" si="60"/>
        <v>11.203398739273204</v>
      </c>
      <c r="Q362" s="38">
        <v>359</v>
      </c>
      <c r="R362" s="38">
        <f t="shared" si="61"/>
        <v>718</v>
      </c>
      <c r="S362" s="38">
        <f t="shared" si="62"/>
        <v>0.03</v>
      </c>
      <c r="T362" s="38">
        <f t="shared" si="63"/>
        <v>0.02</v>
      </c>
      <c r="U362" s="38">
        <v>-0.03</v>
      </c>
      <c r="V362">
        <v>0.02</v>
      </c>
    </row>
    <row r="363" spans="8:22" x14ac:dyDescent="0.25">
      <c r="H363" s="12">
        <v>180</v>
      </c>
      <c r="I363" s="19">
        <f t="shared" si="56"/>
        <v>83.1</v>
      </c>
      <c r="J363" s="19">
        <f t="shared" si="64"/>
        <v>4.5305154468167075E-3</v>
      </c>
      <c r="K363" s="19">
        <f t="shared" si="55"/>
        <v>-6.79583823421126E-3</v>
      </c>
      <c r="L363" s="19">
        <f t="shared" si="57"/>
        <v>0.10873237072360098</v>
      </c>
      <c r="M363" s="28">
        <f t="shared" si="65"/>
        <v>-0.16310011762107024</v>
      </c>
      <c r="N363" s="19">
        <f t="shared" si="58"/>
        <v>550.68730961532333</v>
      </c>
      <c r="O363" s="19">
        <f t="shared" si="59"/>
        <v>18.096461535984417</v>
      </c>
      <c r="P363">
        <f t="shared" si="60"/>
        <v>11.203398739273204</v>
      </c>
      <c r="Q363" s="38">
        <v>360</v>
      </c>
      <c r="R363" s="38">
        <f t="shared" si="61"/>
        <v>720</v>
      </c>
      <c r="S363" s="38">
        <f t="shared" si="62"/>
        <v>0.03</v>
      </c>
      <c r="T363" s="38">
        <f t="shared" si="63"/>
        <v>0.3</v>
      </c>
      <c r="U363" s="38">
        <v>-0.03</v>
      </c>
      <c r="V363">
        <v>0.3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B74DBE-3C6D-40D9-8093-1429800D56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0A77C-D554-40A1-B741-86BFA21F4EE6}">
  <ds:schemaRefs>
    <ds:schemaRef ds:uri="http://schemas.microsoft.com/office/2006/documentManagement/types"/>
    <ds:schemaRef ds:uri="http://purl.org/dc/terms/"/>
    <ds:schemaRef ds:uri="224cecc8-5b1a-4f4b-aa1d-4508502f11c0"/>
    <ds:schemaRef ds:uri="http://schemas.microsoft.com/office/2006/metadata/properties"/>
    <ds:schemaRef ds:uri="http://purl.org/dc/dcmitype/"/>
    <ds:schemaRef ds:uri="1684eeaa-63d5-4a8a-805f-2a73dd5a7c6a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4AB29C5-B572-4FE3-B20E-671AB4DDF0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Calculations</vt:lpstr>
      <vt:lpstr>Piston</vt:lpstr>
      <vt:lpstr>Velocity</vt:lpstr>
      <vt:lpstr>Acceleration</vt:lpstr>
      <vt:lpstr>Volume</vt:lpstr>
    </vt:vector>
  </TitlesOfParts>
  <Manager/>
  <Company>SIHE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Thomas Holland</cp:lastModifiedBy>
  <cp:revision/>
  <dcterms:created xsi:type="dcterms:W3CDTF">2009-03-09T14:34:47Z</dcterms:created>
  <dcterms:modified xsi:type="dcterms:W3CDTF">2025-12-07T09:06:58Z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